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'Schedule'!$A$6:$M$106</definedName>
    <definedName name="_xlnm._FilterDatabase" localSheetId="2" hidden="1">'Assumptions'!$D$3:$F$9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E6C68"/>
      <sz val="9"/>
    </font>
    <font>
      <name val="Aptos"/>
      <b val="1"/>
      <color rgb="00142B2B"/>
      <sz val="10"/>
    </font>
    <font>
      <name val="Aptos"/>
      <color rgb="00142B2B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A93F2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2" fontId="4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8" fontId="4" fillId="4" borderId="1" applyAlignment="1" pivotButton="0" quotePrefix="0" xfId="0">
      <alignment horizontal="left" vertical="center"/>
    </xf>
    <xf numFmtId="2" fontId="4" fillId="3" borderId="1" applyAlignment="1" pivotButton="0" quotePrefix="0" xfId="0">
      <alignment horizontal="left" vertical="center"/>
    </xf>
    <xf numFmtId="18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left" vertical="center"/>
    </xf>
    <xf numFmtId="18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8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Hours by Groomer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Groomer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780000" cy="237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3" customWidth="1" min="3" max="3"/>
    <col width="24" customWidth="1" min="4" max="4"/>
    <col width="15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30" customHeight="1">
      <c r="A1" s="1" t="inlineStr">
        <is>
          <t>Dog Grooming Appointment Schedule Summary</t>
        </is>
      </c>
    </row>
    <row r="2" ht="34" customHeight="1">
      <c r="A2" s="2" t="inlineStr">
        <is>
          <t>Indicators are calculated from the Schedule sheet. Change the yellow schedule date to review another day.</t>
        </is>
      </c>
    </row>
    <row r="3">
      <c r="A3" s="3" t="inlineStr">
        <is>
          <t>Schedule Date</t>
        </is>
      </c>
      <c r="B3" s="36" t="n">
        <v>46275</v>
      </c>
    </row>
    <row r="4">
      <c r="A4" s="5" t="inlineStr">
        <is>
          <t>Daily Indicator</t>
        </is>
      </c>
      <c r="B4" s="5" t="inlineStr">
        <is>
          <t>Calculated Value</t>
        </is>
      </c>
      <c r="D4" s="6" t="inlineStr">
        <is>
          <t>Groomer</t>
        </is>
      </c>
      <c r="E4" s="6" t="inlineStr">
        <is>
          <t>Planned Hours</t>
        </is>
      </c>
    </row>
    <row r="5">
      <c r="A5" s="3" t="inlineStr">
        <is>
          <t>Appointments entered</t>
        </is>
      </c>
      <c r="B5" s="7">
        <f>IF($B$3="","",COUNTIFS(Schedule!$B$7:$B$106,$B$3,Schedule!$A$7:$A$106,"&lt;&gt;"))</f>
        <v/>
      </c>
      <c r="D5" s="8">
        <f>Assumptions!H4</f>
        <v/>
      </c>
      <c r="E5" s="9">
        <f>IF($B$3="","",IFERROR(SUMIFS(Schedule!$J$7:$J$106,Schedule!$B$7:$B$106,$B$3,Schedule!$G$7:$G$106,$D5,Schedule!$I$7:$I$106,"&lt;&gt;Canceled"),0))</f>
        <v/>
      </c>
    </row>
    <row r="6">
      <c r="A6" s="10" t="inlineStr">
        <is>
          <t>Active appointments</t>
        </is>
      </c>
      <c r="B6" s="11">
        <f>IF($B$3="","",COUNTIFS(Schedule!$B$7:$B$106,$B$3,Schedule!$A$7:$A$106,"&lt;&gt;",Schedule!$I$7:$I$106,"&lt;&gt;Canceled"))</f>
        <v/>
      </c>
      <c r="D6" s="12">
        <f>Assumptions!H5</f>
        <v/>
      </c>
      <c r="E6" s="13">
        <f>IF($B$3="","",IFERROR(SUMIFS(Schedule!$J$7:$J$106,Schedule!$B$7:$B$106,$B$3,Schedule!$G$7:$G$106,$D6,Schedule!$I$7:$I$106,"&lt;&gt;Canceled"),0))</f>
        <v/>
      </c>
    </row>
    <row r="7">
      <c r="A7" s="3" t="inlineStr">
        <is>
          <t>Completed appointments</t>
        </is>
      </c>
      <c r="B7" s="7">
        <f>IF($B$3="","",COUNTIFS(Schedule!$B$7:$B$106,$B$3,Schedule!$A$7:$A$106,"&lt;&gt;",Schedule!$I$7:$I$106,"Completed"))</f>
        <v/>
      </c>
      <c r="D7" s="8">
        <f>Assumptions!H6</f>
        <v/>
      </c>
      <c r="E7" s="9">
        <f>IF($B$3="","",IFERROR(SUMIFS(Schedule!$J$7:$J$106,Schedule!$B$7:$B$106,$B$3,Schedule!$G$7:$G$106,$D7,Schedule!$I$7:$I$106,"&lt;&gt;Canceled"),0))</f>
        <v/>
      </c>
    </row>
    <row r="8">
      <c r="A8" s="10" t="inlineStr">
        <is>
          <t>Planned service hours</t>
        </is>
      </c>
      <c r="B8" s="13">
        <f>IF($B$3="","",IFERROR(SUMIFS(Schedule!$J$7:$J$106,Schedule!$B$7:$B$106,$B$3,Schedule!$I$7:$I$106,"&lt;&gt;Canceled"),0))</f>
        <v/>
      </c>
      <c r="D8" s="12">
        <f>Assumptions!H7</f>
        <v/>
      </c>
      <c r="E8" s="13">
        <f>IF($B$3="","",IFERROR(SUMIFS(Schedule!$J$7:$J$106,Schedule!$B$7:$B$106,$B$3,Schedule!$G$7:$G$106,$D8,Schedule!$I$7:$I$106,"&lt;&gt;Canceled"),0))</f>
        <v/>
      </c>
    </row>
    <row r="9">
      <c r="A9" s="3" t="inlineStr">
        <is>
          <t>Planning amount</t>
        </is>
      </c>
      <c r="B9" s="37">
        <f>IF($B$3="","",IFERROR(SUMIFS(Schedule!$L$7:$L$106,Schedule!$B$7:$B$106,$B$3,Schedule!$I$7:$I$106,"&lt;&gt;Canceled"),0))</f>
        <v/>
      </c>
    </row>
    <row r="10">
      <c r="A10" s="10" t="inlineStr">
        <is>
          <t>Schedule alerts</t>
        </is>
      </c>
      <c r="B10" s="11">
        <f>IF($B$3="","",COUNTIFS(Schedule!$B$7:$B$106,$B$3,Schedule!$A$7:$A$106,"&lt;&gt;",Schedule!$M$7:$M$106,"&lt;&gt;"))</f>
        <v/>
      </c>
    </row>
    <row r="11">
      <c r="A11" s="3" t="inlineStr">
        <is>
          <t>Daily appointment limit</t>
        </is>
      </c>
      <c r="B11" s="15">
        <f>IF($B$3="","",IF(B6&gt;Assumptions!$B$6,"Check daily appointment limit","Within entered limit"))</f>
        <v/>
      </c>
    </row>
  </sheetData>
  <mergeCells count="1">
    <mergeCell ref="A1:J1"/>
  </mergeCells>
  <conditionalFormatting sqref="B10">
    <cfRule type="expression" priority="1" dxfId="0">
      <formula>$B10&gt;0</formula>
    </cfRule>
  </conditionalFormatting>
  <conditionalFormatting sqref="B11">
    <cfRule type="expression" priority="2" dxfId="0">
      <formula>LEFT($B11,5)="Check"</formula>
    </cfRule>
    <cfRule type="expression" priority="3" dxfId="1">
      <formula>$B11="Within entered limit"</formula>
    </cfRule>
  </conditionalFormatting>
  <dataValidations count="1">
    <dataValidation sqref="B3" showDropDown="0" showInputMessage="1" showErrorMessage="1" allowBlank="0" errorTitle="Date outside planning range" error="Enter a date within the editable planning range on the Assumptions sheet." promptTitle="Schedule date" prompt="Choose the date to summarize." type="date" operator="between">
      <formula1>=INDIRECT("Assumptions!$B$7")</formula1>
      <formula2>=INDIRECT("Assumptions!$B$8")</formula2>
    </dataValidation>
  </dataValidations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22" customWidth="1" min="4" max="4"/>
    <col width="20" customWidth="1" min="5" max="5"/>
    <col width="21" customWidth="1" min="6" max="6"/>
    <col width="23" customWidth="1" min="7" max="7"/>
    <col width="20" customWidth="1" min="8" max="8"/>
    <col width="15" customWidth="1" min="9" max="9"/>
    <col width="14" customWidth="1" min="10" max="10"/>
    <col width="13" customWidth="1" min="11" max="11"/>
    <col width="17" customWidth="1" min="12" max="12"/>
    <col width="36" customWidth="1" min="13" max="13"/>
  </cols>
  <sheetData>
    <row r="1" ht="30" customHeight="1">
      <c r="A1" s="1" t="inlineStr">
        <is>
          <t>Dog Grooming Appointment Schedule</t>
        </is>
      </c>
    </row>
    <row r="2" ht="42" customHeight="1">
      <c r="A2" s="2" t="inlineStr">
        <is>
          <t>All sample clients, pets, groomers, and appointments are fictional. Planning amounts and durations come from editable assumptions.</t>
        </is>
      </c>
    </row>
    <row r="3">
      <c r="A3" s="5" t="inlineStr">
        <is>
          <t>Entry Guide</t>
        </is>
      </c>
      <c r="B3" s="16" t="inlineStr">
        <is>
          <t>Yellow cells are editable. Review every alert before confirming the schedule.</t>
        </is>
      </c>
    </row>
    <row r="4"/>
    <row r="5"/>
    <row r="6" ht="34" customHeight="1">
      <c r="A6" s="17" t="inlineStr">
        <is>
          <t>Appointment ID</t>
        </is>
      </c>
      <c r="B6" s="17" t="inlineStr">
        <is>
          <t>Date</t>
        </is>
      </c>
      <c r="C6" s="17" t="inlineStr">
        <is>
          <t>Start Time</t>
        </is>
      </c>
      <c r="D6" s="17" t="inlineStr">
        <is>
          <t>Client</t>
        </is>
      </c>
      <c r="E6" s="17" t="inlineStr">
        <is>
          <t>Pet</t>
        </is>
      </c>
      <c r="F6" s="17" t="inlineStr">
        <is>
          <t>Service</t>
        </is>
      </c>
      <c r="G6" s="17" t="inlineStr">
        <is>
          <t>Groomer</t>
        </is>
      </c>
      <c r="H6" s="17" t="inlineStr">
        <is>
          <t>Workstation</t>
        </is>
      </c>
      <c r="I6" s="17" t="inlineStr">
        <is>
          <t>Status</t>
        </is>
      </c>
      <c r="J6" s="17" t="inlineStr">
        <is>
          <t>Planned Hours</t>
        </is>
      </c>
      <c r="K6" s="17" t="inlineStr">
        <is>
          <t>End Time</t>
        </is>
      </c>
      <c r="L6" s="17" t="inlineStr">
        <is>
          <t>Planning Amount</t>
        </is>
      </c>
      <c r="M6" s="17" t="inlineStr">
        <is>
          <t>Schedule Alert</t>
        </is>
      </c>
    </row>
    <row r="7" ht="23" customHeight="1">
      <c r="A7" s="18" t="inlineStr">
        <is>
          <t>DG-1001</t>
        </is>
      </c>
      <c r="B7" s="38" t="n">
        <v>46275</v>
      </c>
      <c r="C7" s="20" t="n">
        <v>0.3333333333333333</v>
      </c>
      <c r="D7" s="18" t="inlineStr">
        <is>
          <t>Fictional Client A</t>
        </is>
      </c>
      <c r="E7" s="18" t="inlineStr">
        <is>
          <t>Fictional Pet A</t>
        </is>
      </c>
      <c r="F7" s="18" t="inlineStr">
        <is>
          <t>Bath &amp; Brush</t>
        </is>
      </c>
      <c r="G7" s="18" t="inlineStr">
        <is>
          <t>Fictional Groomer A</t>
        </is>
      </c>
      <c r="H7" s="18" t="inlineStr">
        <is>
          <t>Grooming Table 1</t>
        </is>
      </c>
      <c r="I7" s="18" t="inlineStr">
        <is>
          <t>Confirmed</t>
        </is>
      </c>
      <c r="J7" s="21">
        <f>IF($A7="","",IFERROR(VLOOKUP($F7,Assumptions!$D$4:$F$9,2,FALSE),""))</f>
        <v/>
      </c>
      <c r="K7" s="22">
        <f>IF(OR($A7="",$C7="",$J7=""),"",$C7+$J7/24)</f>
        <v/>
      </c>
      <c r="L7" s="39">
        <f>IF($A7="","",IFERROR(VLOOKUP($F7,Assumptions!$D$4:$F$9,3,FALSE),""))</f>
        <v/>
      </c>
      <c r="M7" s="24">
        <f>IF($A7="","",IF(COUNTIF($A$7:$A$106,$A7)&gt;1,"Check duplicate appointment ID",IF(OR($B7="",$C7="",$D7="",$E7="",$F7="",$G7="",$H7="",$I7="",$J7="",$K7=""),"Complete schedule fields",IF($I7="Canceled","",IF(OR($C7&lt;Assumptions!$B$4,$K7&gt;Assumptions!$B$5),"Check business hours",IF(COUNTIFS($B$7:$B$106,$B7,$A$7:$A$106,"&lt;&gt;",$I$7:$I$106,"&lt;&gt;Canceled")&gt;Assumptions!$B$6,"Check daily appointment limit",IF(AND(SUMPRODUCT(($A$7:$A$106&lt;&gt;"")*($B$7:$B$106=$B7)*($G$7:$G$106=$G7)*($I$7:$I$106&lt;&gt;"Canceled")*(ROW($A$7:$A$106)&lt;&gt;ROW())*ISNUMBER($C$7:$C$106)*ISNUMBER($K$7:$K$106)*($C$7:$C$106&lt;$K7)*($K$7:$K$106&gt;$C7))&gt;0,SUMPRODUCT(($A$7:$A$106&lt;&gt;"")*($B$7:$B$106=$B7)*($H$7:$H$106=$H7)*($I$7:$I$106&lt;&gt;"Canceled")*(ROW($A$7:$A$106)&lt;&gt;ROW())*ISNUMBER($C$7:$C$106)*ISNUMBER($K$7:$K$106)*($C$7:$C$106&lt;$K7)*($K$7:$K$106&gt;$C7))&gt;0),"Check groomer and station overlap",IF(SUMPRODUCT(($A$7:$A$106&lt;&gt;"")*($B$7:$B$106=$B7)*($G$7:$G$106=$G7)*($I$7:$I$106&lt;&gt;"Canceled")*(ROW($A$7:$A$106)&lt;&gt;ROW())*ISNUMBER($C$7:$C$106)*ISNUMBER($K$7:$K$106)*($C$7:$C$106&lt;$K7)*($K$7:$K$106&gt;$C7))&gt;0,"Check groomer overlap",IF(SUMPRODUCT(($A$7:$A$106&lt;&gt;"")*($B$7:$B$106=$B7)*($H$7:$H$106=$H7)*($I$7:$I$106&lt;&gt;"Canceled")*(ROW($A$7:$A$106)&lt;&gt;ROW())*ISNUMBER($C$7:$C$106)*ISNUMBER($K$7:$K$106)*($C$7:$C$106&lt;$K7)*($K$7:$K$106&gt;$C7))&gt;0,"Check station overlap","")))))))))</f>
        <v/>
      </c>
    </row>
    <row r="8" ht="23" customHeight="1">
      <c r="A8" s="18" t="inlineStr">
        <is>
          <t>DG-1002</t>
        </is>
      </c>
      <c r="B8" s="38" t="n">
        <v>46275</v>
      </c>
      <c r="C8" s="20" t="n">
        <v>0.3541666666666667</v>
      </c>
      <c r="D8" s="18" t="inlineStr">
        <is>
          <t>Fictional Client B</t>
        </is>
      </c>
      <c r="E8" s="18" t="inlineStr">
        <is>
          <t>Fictional Pet B</t>
        </is>
      </c>
      <c r="F8" s="18" t="inlineStr">
        <is>
          <t>Nail Trim</t>
        </is>
      </c>
      <c r="G8" s="18" t="inlineStr">
        <is>
          <t>Fictional Groomer B</t>
        </is>
      </c>
      <c r="H8" s="18" t="inlineStr">
        <is>
          <t>Grooming Table 2</t>
        </is>
      </c>
      <c r="I8" s="18" t="inlineStr">
        <is>
          <t>Booked</t>
        </is>
      </c>
      <c r="J8" s="25">
        <f>IF($A8="","",IFERROR(VLOOKUP($F8,Assumptions!$D$4:$F$9,2,FALSE),""))</f>
        <v/>
      </c>
      <c r="K8" s="26">
        <f>IF(OR($A8="",$C8="",$J8=""),"",$C8+$J8/24)</f>
        <v/>
      </c>
      <c r="L8" s="40">
        <f>IF($A8="","",IFERROR(VLOOKUP($F8,Assumptions!$D$4:$F$9,3,FALSE),""))</f>
        <v/>
      </c>
      <c r="M8" s="28">
        <f>IF($A8="","",IF(COUNTIF($A$7:$A$106,$A8)&gt;1,"Check duplicate appointment ID",IF(OR($B8="",$C8="",$D8="",$E8="",$F8="",$G8="",$H8="",$I8="",$J8="",$K8=""),"Complete schedule fields",IF($I8="Canceled","",IF(OR($C8&lt;Assumptions!$B$4,$K8&gt;Assumptions!$B$5),"Check business hours",IF(COUNTIFS($B$7:$B$106,$B8,$A$7:$A$106,"&lt;&gt;",$I$7:$I$106,"&lt;&gt;Canceled")&gt;Assumptions!$B$6,"Check daily appointment limit",IF(AND(SUMPRODUCT(($A$7:$A$106&lt;&gt;"")*($B$7:$B$106=$B8)*($G$7:$G$106=$G8)*($I$7:$I$106&lt;&gt;"Canceled")*(ROW($A$7:$A$106)&lt;&gt;ROW())*ISNUMBER($C$7:$C$106)*ISNUMBER($K$7:$K$106)*($C$7:$C$106&lt;$K8)*($K$7:$K$106&gt;$C8))&gt;0,SUMPRODUCT(($A$7:$A$106&lt;&gt;"")*($B$7:$B$106=$B8)*($H$7:$H$106=$H8)*($I$7:$I$106&lt;&gt;"Canceled")*(ROW($A$7:$A$106)&lt;&gt;ROW())*ISNUMBER($C$7:$C$106)*ISNUMBER($K$7:$K$106)*($C$7:$C$106&lt;$K8)*($K$7:$K$106&gt;$C8))&gt;0),"Check groomer and station overlap",IF(SUMPRODUCT(($A$7:$A$106&lt;&gt;"")*($B$7:$B$106=$B8)*($G$7:$G$106=$G8)*($I$7:$I$106&lt;&gt;"Canceled")*(ROW($A$7:$A$106)&lt;&gt;ROW())*ISNUMBER($C$7:$C$106)*ISNUMBER($K$7:$K$106)*($C$7:$C$106&lt;$K8)*($K$7:$K$106&gt;$C8))&gt;0,"Check groomer overlap",IF(SUMPRODUCT(($A$7:$A$106&lt;&gt;"")*($B$7:$B$106=$B8)*($H$7:$H$106=$H8)*($I$7:$I$106&lt;&gt;"Canceled")*(ROW($A$7:$A$106)&lt;&gt;ROW())*ISNUMBER($C$7:$C$106)*ISNUMBER($K$7:$K$106)*($C$7:$C$106&lt;$K8)*($K$7:$K$106&gt;$C8))&gt;0,"Check station overlap","")))))))))</f>
        <v/>
      </c>
    </row>
    <row r="9" ht="23" customHeight="1">
      <c r="A9" s="18" t="inlineStr">
        <is>
          <t>DG-1003</t>
        </is>
      </c>
      <c r="B9" s="38" t="n">
        <v>46275</v>
      </c>
      <c r="C9" s="20" t="n">
        <v>0.375</v>
      </c>
      <c r="D9" s="18" t="inlineStr">
        <is>
          <t>Fictional Client C</t>
        </is>
      </c>
      <c r="E9" s="18" t="inlineStr">
        <is>
          <t>Fictional Pet C</t>
        </is>
      </c>
      <c r="F9" s="18" t="inlineStr">
        <is>
          <t>Full Groom</t>
        </is>
      </c>
      <c r="G9" s="18" t="inlineStr">
        <is>
          <t>Fictional Groomer A</t>
        </is>
      </c>
      <c r="H9" s="18" t="inlineStr">
        <is>
          <t>Grooming Table 2</t>
        </is>
      </c>
      <c r="I9" s="18" t="inlineStr">
        <is>
          <t>Confirmed</t>
        </is>
      </c>
      <c r="J9" s="21">
        <f>IF($A9="","",IFERROR(VLOOKUP($F9,Assumptions!$D$4:$F$9,2,FALSE),""))</f>
        <v/>
      </c>
      <c r="K9" s="22">
        <f>IF(OR($A9="",$C9="",$J9=""),"",$C9+$J9/24)</f>
        <v/>
      </c>
      <c r="L9" s="39">
        <f>IF($A9="","",IFERROR(VLOOKUP($F9,Assumptions!$D$4:$F$9,3,FALSE),""))</f>
        <v/>
      </c>
      <c r="M9" s="24">
        <f>IF($A9="","",IF(COUNTIF($A$7:$A$106,$A9)&gt;1,"Check duplicate appointment ID",IF(OR($B9="",$C9="",$D9="",$E9="",$F9="",$G9="",$H9="",$I9="",$J9="",$K9=""),"Complete schedule fields",IF($I9="Canceled","",IF(OR($C9&lt;Assumptions!$B$4,$K9&gt;Assumptions!$B$5),"Check business hours",IF(COUNTIFS($B$7:$B$106,$B9,$A$7:$A$106,"&lt;&gt;",$I$7:$I$106,"&lt;&gt;Canceled")&gt;Assumptions!$B$6,"Check daily appointment limit",IF(AND(SUMPRODUCT(($A$7:$A$106&lt;&gt;"")*($B$7:$B$106=$B9)*($G$7:$G$106=$G9)*($I$7:$I$106&lt;&gt;"Canceled")*(ROW($A$7:$A$106)&lt;&gt;ROW())*ISNUMBER($C$7:$C$106)*ISNUMBER($K$7:$K$106)*($C$7:$C$106&lt;$K9)*($K$7:$K$106&gt;$C9))&gt;0,SUMPRODUCT(($A$7:$A$106&lt;&gt;"")*($B$7:$B$106=$B9)*($H$7:$H$106=$H9)*($I$7:$I$106&lt;&gt;"Canceled")*(ROW($A$7:$A$106)&lt;&gt;ROW())*ISNUMBER($C$7:$C$106)*ISNUMBER($K$7:$K$106)*($C$7:$C$106&lt;$K9)*($K$7:$K$106&gt;$C9))&gt;0),"Check groomer and station overlap",IF(SUMPRODUCT(($A$7:$A$106&lt;&gt;"")*($B$7:$B$106=$B9)*($G$7:$G$106=$G9)*($I$7:$I$106&lt;&gt;"Canceled")*(ROW($A$7:$A$106)&lt;&gt;ROW())*ISNUMBER($C$7:$C$106)*ISNUMBER($K$7:$K$106)*($C$7:$C$106&lt;$K9)*($K$7:$K$106&gt;$C9))&gt;0,"Check groomer overlap",IF(SUMPRODUCT(($A$7:$A$106&lt;&gt;"")*($B$7:$B$106=$B9)*($H$7:$H$106=$H9)*($I$7:$I$106&lt;&gt;"Canceled")*(ROW($A$7:$A$106)&lt;&gt;ROW())*ISNUMBER($C$7:$C$106)*ISNUMBER($K$7:$K$106)*($C$7:$C$106&lt;$K9)*($K$7:$K$106&gt;$C9))&gt;0,"Check station overlap","")))))))))</f>
        <v/>
      </c>
    </row>
    <row r="10" ht="23" customHeight="1">
      <c r="A10" s="18" t="inlineStr">
        <is>
          <t>DG-1004</t>
        </is>
      </c>
      <c r="B10" s="38" t="n">
        <v>46275</v>
      </c>
      <c r="C10" s="20" t="n">
        <v>0.4166666666666667</v>
      </c>
      <c r="D10" s="18" t="inlineStr">
        <is>
          <t>Fictional Client D</t>
        </is>
      </c>
      <c r="E10" s="18" t="inlineStr">
        <is>
          <t>Fictional Pet D</t>
        </is>
      </c>
      <c r="F10" s="18" t="inlineStr">
        <is>
          <t>De-shedding</t>
        </is>
      </c>
      <c r="G10" s="18" t="inlineStr">
        <is>
          <t>Fictional Groomer C</t>
        </is>
      </c>
      <c r="H10" s="18" t="inlineStr">
        <is>
          <t>Grooming Table 1</t>
        </is>
      </c>
      <c r="I10" s="18" t="inlineStr">
        <is>
          <t>Confirmed</t>
        </is>
      </c>
      <c r="J10" s="25">
        <f>IF($A10="","",IFERROR(VLOOKUP($F10,Assumptions!$D$4:$F$9,2,FALSE),""))</f>
        <v/>
      </c>
      <c r="K10" s="26">
        <f>IF(OR($A10="",$C10="",$J10=""),"",$C10+$J10/24)</f>
        <v/>
      </c>
      <c r="L10" s="40">
        <f>IF($A10="","",IFERROR(VLOOKUP($F10,Assumptions!$D$4:$F$9,3,FALSE),""))</f>
        <v/>
      </c>
      <c r="M10" s="28">
        <f>IF($A10="","",IF(COUNTIF($A$7:$A$106,$A10)&gt;1,"Check duplicate appointment ID",IF(OR($B10="",$C10="",$D10="",$E10="",$F10="",$G10="",$H10="",$I10="",$J10="",$K10=""),"Complete schedule fields",IF($I10="Canceled","",IF(OR($C10&lt;Assumptions!$B$4,$K10&gt;Assumptions!$B$5),"Check business hours",IF(COUNTIFS($B$7:$B$106,$B10,$A$7:$A$106,"&lt;&gt;",$I$7:$I$106,"&lt;&gt;Canceled")&gt;Assumptions!$B$6,"Check daily appointment limit",IF(AND(SUMPRODUCT(($A$7:$A$106&lt;&gt;"")*($B$7:$B$106=$B10)*($G$7:$G$106=$G10)*($I$7:$I$106&lt;&gt;"Canceled")*(ROW($A$7:$A$106)&lt;&gt;ROW())*ISNUMBER($C$7:$C$106)*ISNUMBER($K$7:$K$106)*($C$7:$C$106&lt;$K10)*($K$7:$K$106&gt;$C10))&gt;0,SUMPRODUCT(($A$7:$A$106&lt;&gt;"")*($B$7:$B$106=$B10)*($H$7:$H$106=$H10)*($I$7:$I$106&lt;&gt;"Canceled")*(ROW($A$7:$A$106)&lt;&gt;ROW())*ISNUMBER($C$7:$C$106)*ISNUMBER($K$7:$K$106)*($C$7:$C$106&lt;$K10)*($K$7:$K$106&gt;$C10))&gt;0),"Check groomer and station overlap",IF(SUMPRODUCT(($A$7:$A$106&lt;&gt;"")*($B$7:$B$106=$B10)*($G$7:$G$106=$G10)*($I$7:$I$106&lt;&gt;"Canceled")*(ROW($A$7:$A$106)&lt;&gt;ROW())*ISNUMBER($C$7:$C$106)*ISNUMBER($K$7:$K$106)*($C$7:$C$106&lt;$K10)*($K$7:$K$106&gt;$C10))&gt;0,"Check groomer overlap",IF(SUMPRODUCT(($A$7:$A$106&lt;&gt;"")*($B$7:$B$106=$B10)*($H$7:$H$106=$H10)*($I$7:$I$106&lt;&gt;"Canceled")*(ROW($A$7:$A$106)&lt;&gt;ROW())*ISNUMBER($C$7:$C$106)*ISNUMBER($K$7:$K$106)*($C$7:$C$106&lt;$K10)*($K$7:$K$106&gt;$C10))&gt;0,"Check station overlap","")))))))))</f>
        <v/>
      </c>
    </row>
    <row r="11" ht="23" customHeight="1">
      <c r="A11" s="18" t="inlineStr">
        <is>
          <t>DG-1005</t>
        </is>
      </c>
      <c r="B11" s="38" t="n">
        <v>46275</v>
      </c>
      <c r="C11" s="20" t="n">
        <v>0.4583333333333333</v>
      </c>
      <c r="D11" s="18" t="inlineStr">
        <is>
          <t>Fictional Client E</t>
        </is>
      </c>
      <c r="E11" s="18" t="inlineStr">
        <is>
          <t>Fictional Pet E</t>
        </is>
      </c>
      <c r="F11" s="18" t="inlineStr">
        <is>
          <t>Puppy Intro</t>
        </is>
      </c>
      <c r="G11" s="18" t="inlineStr">
        <is>
          <t>Fictional Groomer B</t>
        </is>
      </c>
      <c r="H11" s="18" t="inlineStr">
        <is>
          <t>Grooming Table 1</t>
        </is>
      </c>
      <c r="I11" s="18" t="inlineStr">
        <is>
          <t>Booked</t>
        </is>
      </c>
      <c r="J11" s="21">
        <f>IF($A11="","",IFERROR(VLOOKUP($F11,Assumptions!$D$4:$F$9,2,FALSE),""))</f>
        <v/>
      </c>
      <c r="K11" s="22">
        <f>IF(OR($A11="",$C11="",$J11=""),"",$C11+$J11/24)</f>
        <v/>
      </c>
      <c r="L11" s="39">
        <f>IF($A11="","",IFERROR(VLOOKUP($F11,Assumptions!$D$4:$F$9,3,FALSE),""))</f>
        <v/>
      </c>
      <c r="M11" s="24">
        <f>IF($A11="","",IF(COUNTIF($A$7:$A$106,$A11)&gt;1,"Check duplicate appointment ID",IF(OR($B11="",$C11="",$D11="",$E11="",$F11="",$G11="",$H11="",$I11="",$J11="",$K11=""),"Complete schedule fields",IF($I11="Canceled","",IF(OR($C11&lt;Assumptions!$B$4,$K11&gt;Assumptions!$B$5),"Check business hours",IF(COUNTIFS($B$7:$B$106,$B11,$A$7:$A$106,"&lt;&gt;",$I$7:$I$106,"&lt;&gt;Canceled")&gt;Assumptions!$B$6,"Check daily appointment limit",IF(AND(SUMPRODUCT(($A$7:$A$106&lt;&gt;"")*($B$7:$B$106=$B11)*($G$7:$G$106=$G11)*($I$7:$I$106&lt;&gt;"Canceled")*(ROW($A$7:$A$106)&lt;&gt;ROW())*ISNUMBER($C$7:$C$106)*ISNUMBER($K$7:$K$106)*($C$7:$C$106&lt;$K11)*($K$7:$K$106&gt;$C11))&gt;0,SUMPRODUCT(($A$7:$A$106&lt;&gt;"")*($B$7:$B$106=$B11)*($H$7:$H$106=$H11)*($I$7:$I$106&lt;&gt;"Canceled")*(ROW($A$7:$A$106)&lt;&gt;ROW())*ISNUMBER($C$7:$C$106)*ISNUMBER($K$7:$K$106)*($C$7:$C$106&lt;$K11)*($K$7:$K$106&gt;$C11))&gt;0),"Check groomer and station overlap",IF(SUMPRODUCT(($A$7:$A$106&lt;&gt;"")*($B$7:$B$106=$B11)*($G$7:$G$106=$G11)*($I$7:$I$106&lt;&gt;"Canceled")*(ROW($A$7:$A$106)&lt;&gt;ROW())*ISNUMBER($C$7:$C$106)*ISNUMBER($K$7:$K$106)*($C$7:$C$106&lt;$K11)*($K$7:$K$106&gt;$C11))&gt;0,"Check groomer overlap",IF(SUMPRODUCT(($A$7:$A$106&lt;&gt;"")*($B$7:$B$106=$B11)*($H$7:$H$106=$H11)*($I$7:$I$106&lt;&gt;"Canceled")*(ROW($A$7:$A$106)&lt;&gt;ROW())*ISNUMBER($C$7:$C$106)*ISNUMBER($K$7:$K$106)*($C$7:$C$106&lt;$K11)*($K$7:$K$106&gt;$C11))&gt;0,"Check station overlap","")))))))))</f>
        <v/>
      </c>
    </row>
    <row r="12" ht="23" customHeight="1">
      <c r="A12" s="18" t="inlineStr">
        <is>
          <t>DG-1006</t>
        </is>
      </c>
      <c r="B12" s="38" t="n">
        <v>46275</v>
      </c>
      <c r="C12" s="20" t="n">
        <v>0.5208333333333334</v>
      </c>
      <c r="D12" s="18" t="inlineStr">
        <is>
          <t>Fictional Client F</t>
        </is>
      </c>
      <c r="E12" s="18" t="inlineStr">
        <is>
          <t>Fictional Pet F</t>
        </is>
      </c>
      <c r="F12" s="18" t="inlineStr">
        <is>
          <t>Full Groom</t>
        </is>
      </c>
      <c r="G12" s="18" t="inlineStr">
        <is>
          <t>Fictional Groomer A</t>
        </is>
      </c>
      <c r="H12" s="18" t="inlineStr">
        <is>
          <t>Finishing Area</t>
        </is>
      </c>
      <c r="I12" s="18" t="inlineStr">
        <is>
          <t>Confirmed</t>
        </is>
      </c>
      <c r="J12" s="25">
        <f>IF($A12="","",IFERROR(VLOOKUP($F12,Assumptions!$D$4:$F$9,2,FALSE),""))</f>
        <v/>
      </c>
      <c r="K12" s="26">
        <f>IF(OR($A12="",$C12="",$J12=""),"",$C12+$J12/24)</f>
        <v/>
      </c>
      <c r="L12" s="40">
        <f>IF($A12="","",IFERROR(VLOOKUP($F12,Assumptions!$D$4:$F$9,3,FALSE),""))</f>
        <v/>
      </c>
      <c r="M12" s="28">
        <f>IF($A12="","",IF(COUNTIF($A$7:$A$106,$A12)&gt;1,"Check duplicate appointment ID",IF(OR($B12="",$C12="",$D12="",$E12="",$F12="",$G12="",$H12="",$I12="",$J12="",$K12=""),"Complete schedule fields",IF($I12="Canceled","",IF(OR($C12&lt;Assumptions!$B$4,$K12&gt;Assumptions!$B$5),"Check business hours",IF(COUNTIFS($B$7:$B$106,$B12,$A$7:$A$106,"&lt;&gt;",$I$7:$I$106,"&lt;&gt;Canceled")&gt;Assumptions!$B$6,"Check daily appointment limit",IF(AND(SUMPRODUCT(($A$7:$A$106&lt;&gt;"")*($B$7:$B$106=$B12)*($G$7:$G$106=$G12)*($I$7:$I$106&lt;&gt;"Canceled")*(ROW($A$7:$A$106)&lt;&gt;ROW())*ISNUMBER($C$7:$C$106)*ISNUMBER($K$7:$K$106)*($C$7:$C$106&lt;$K12)*($K$7:$K$106&gt;$C12))&gt;0,SUMPRODUCT(($A$7:$A$106&lt;&gt;"")*($B$7:$B$106=$B12)*($H$7:$H$106=$H12)*($I$7:$I$106&lt;&gt;"Canceled")*(ROW($A$7:$A$106)&lt;&gt;ROW())*ISNUMBER($C$7:$C$106)*ISNUMBER($K$7:$K$106)*($C$7:$C$106&lt;$K12)*($K$7:$K$106&gt;$C12))&gt;0),"Check groomer and station overlap",IF(SUMPRODUCT(($A$7:$A$106&lt;&gt;"")*($B$7:$B$106=$B12)*($G$7:$G$106=$G12)*($I$7:$I$106&lt;&gt;"Canceled")*(ROW($A$7:$A$106)&lt;&gt;ROW())*ISNUMBER($C$7:$C$106)*ISNUMBER($K$7:$K$106)*($C$7:$C$106&lt;$K12)*($K$7:$K$106&gt;$C12))&gt;0,"Check groomer overlap",IF(SUMPRODUCT(($A$7:$A$106&lt;&gt;"")*($B$7:$B$106=$B12)*($H$7:$H$106=$H12)*($I$7:$I$106&lt;&gt;"Canceled")*(ROW($A$7:$A$106)&lt;&gt;ROW())*ISNUMBER($C$7:$C$106)*ISNUMBER($K$7:$K$106)*($C$7:$C$106&lt;$K12)*($K$7:$K$106&gt;$C12))&gt;0,"Check station overlap","")))))))))</f>
        <v/>
      </c>
    </row>
    <row r="13" ht="23" customHeight="1">
      <c r="A13" s="18" t="inlineStr">
        <is>
          <t>DG-1007</t>
        </is>
      </c>
      <c r="B13" s="38" t="n">
        <v>46276</v>
      </c>
      <c r="C13" s="20" t="n">
        <v>0.3333333333333333</v>
      </c>
      <c r="D13" s="18" t="inlineStr">
        <is>
          <t>Fictional Client G</t>
        </is>
      </c>
      <c r="E13" s="18" t="inlineStr">
        <is>
          <t>Fictional Pet G</t>
        </is>
      </c>
      <c r="F13" s="18" t="inlineStr">
        <is>
          <t>Bath &amp; Brush</t>
        </is>
      </c>
      <c r="G13" s="18" t="inlineStr">
        <is>
          <t>Fictional Groomer C</t>
        </is>
      </c>
      <c r="H13" s="18" t="inlineStr">
        <is>
          <t>Bath Station</t>
        </is>
      </c>
      <c r="I13" s="18" t="inlineStr">
        <is>
          <t>Confirmed</t>
        </is>
      </c>
      <c r="J13" s="21">
        <f>IF($A13="","",IFERROR(VLOOKUP($F13,Assumptions!$D$4:$F$9,2,FALSE),""))</f>
        <v/>
      </c>
      <c r="K13" s="22">
        <f>IF(OR($A13="",$C13="",$J13=""),"",$C13+$J13/24)</f>
        <v/>
      </c>
      <c r="L13" s="39">
        <f>IF($A13="","",IFERROR(VLOOKUP($F13,Assumptions!$D$4:$F$9,3,FALSE),""))</f>
        <v/>
      </c>
      <c r="M13" s="24">
        <f>IF($A13="","",IF(COUNTIF($A$7:$A$106,$A13)&gt;1,"Check duplicate appointment ID",IF(OR($B13="",$C13="",$D13="",$E13="",$F13="",$G13="",$H13="",$I13="",$J13="",$K13=""),"Complete schedule fields",IF($I13="Canceled","",IF(OR($C13&lt;Assumptions!$B$4,$K13&gt;Assumptions!$B$5),"Check business hours",IF(COUNTIFS($B$7:$B$106,$B13,$A$7:$A$106,"&lt;&gt;",$I$7:$I$106,"&lt;&gt;Canceled")&gt;Assumptions!$B$6,"Check daily appointment limit",IF(AND(SUMPRODUCT(($A$7:$A$106&lt;&gt;"")*($B$7:$B$106=$B13)*($G$7:$G$106=$G13)*($I$7:$I$106&lt;&gt;"Canceled")*(ROW($A$7:$A$106)&lt;&gt;ROW())*ISNUMBER($C$7:$C$106)*ISNUMBER($K$7:$K$106)*($C$7:$C$106&lt;$K13)*($K$7:$K$106&gt;$C13))&gt;0,SUMPRODUCT(($A$7:$A$106&lt;&gt;"")*($B$7:$B$106=$B13)*($H$7:$H$106=$H13)*($I$7:$I$106&lt;&gt;"Canceled")*(ROW($A$7:$A$106)&lt;&gt;ROW())*ISNUMBER($C$7:$C$106)*ISNUMBER($K$7:$K$106)*($C$7:$C$106&lt;$K13)*($K$7:$K$106&gt;$C13))&gt;0),"Check groomer and station overlap",IF(SUMPRODUCT(($A$7:$A$106&lt;&gt;"")*($B$7:$B$106=$B13)*($G$7:$G$106=$G13)*($I$7:$I$106&lt;&gt;"Canceled")*(ROW($A$7:$A$106)&lt;&gt;ROW())*ISNUMBER($C$7:$C$106)*ISNUMBER($K$7:$K$106)*($C$7:$C$106&lt;$K13)*($K$7:$K$106&gt;$C13))&gt;0,"Check groomer overlap",IF(SUMPRODUCT(($A$7:$A$106&lt;&gt;"")*($B$7:$B$106=$B13)*($H$7:$H$106=$H13)*($I$7:$I$106&lt;&gt;"Canceled")*(ROW($A$7:$A$106)&lt;&gt;ROW())*ISNUMBER($C$7:$C$106)*ISNUMBER($K$7:$K$106)*($C$7:$C$106&lt;$K13)*($K$7:$K$106&gt;$C13))&gt;0,"Check station overlap","")))))))))</f>
        <v/>
      </c>
    </row>
    <row r="14" ht="23" customHeight="1">
      <c r="A14" s="18" t="inlineStr">
        <is>
          <t>DG-1008</t>
        </is>
      </c>
      <c r="B14" s="38" t="n">
        <v>46276</v>
      </c>
      <c r="C14" s="20" t="n">
        <v>0.6666666666666666</v>
      </c>
      <c r="D14" s="18" t="inlineStr">
        <is>
          <t>Fictional Client H</t>
        </is>
      </c>
      <c r="E14" s="18" t="inlineStr">
        <is>
          <t>Fictional Pet H</t>
        </is>
      </c>
      <c r="F14" s="18" t="inlineStr">
        <is>
          <t>Full Groom</t>
        </is>
      </c>
      <c r="G14" s="18" t="inlineStr">
        <is>
          <t>Fictional Groomer B</t>
        </is>
      </c>
      <c r="H14" s="18" t="inlineStr">
        <is>
          <t>Grooming Table 2</t>
        </is>
      </c>
      <c r="I14" s="18" t="inlineStr">
        <is>
          <t>Booked</t>
        </is>
      </c>
      <c r="J14" s="25">
        <f>IF($A14="","",IFERROR(VLOOKUP($F14,Assumptions!$D$4:$F$9,2,FALSE),""))</f>
        <v/>
      </c>
      <c r="K14" s="26">
        <f>IF(OR($A14="",$C14="",$J14=""),"",$C14+$J14/24)</f>
        <v/>
      </c>
      <c r="L14" s="40">
        <f>IF($A14="","",IFERROR(VLOOKUP($F14,Assumptions!$D$4:$F$9,3,FALSE),""))</f>
        <v/>
      </c>
      <c r="M14" s="28">
        <f>IF($A14="","",IF(COUNTIF($A$7:$A$106,$A14)&gt;1,"Check duplicate appointment ID",IF(OR($B14="",$C14="",$D14="",$E14="",$F14="",$G14="",$H14="",$I14="",$J14="",$K14=""),"Complete schedule fields",IF($I14="Canceled","",IF(OR($C14&lt;Assumptions!$B$4,$K14&gt;Assumptions!$B$5),"Check business hours",IF(COUNTIFS($B$7:$B$106,$B14,$A$7:$A$106,"&lt;&gt;",$I$7:$I$106,"&lt;&gt;Canceled")&gt;Assumptions!$B$6,"Check daily appointment limit",IF(AND(SUMPRODUCT(($A$7:$A$106&lt;&gt;"")*($B$7:$B$106=$B14)*($G$7:$G$106=$G14)*($I$7:$I$106&lt;&gt;"Canceled")*(ROW($A$7:$A$106)&lt;&gt;ROW())*ISNUMBER($C$7:$C$106)*ISNUMBER($K$7:$K$106)*($C$7:$C$106&lt;$K14)*($K$7:$K$106&gt;$C14))&gt;0,SUMPRODUCT(($A$7:$A$106&lt;&gt;"")*($B$7:$B$106=$B14)*($H$7:$H$106=$H14)*($I$7:$I$106&lt;&gt;"Canceled")*(ROW($A$7:$A$106)&lt;&gt;ROW())*ISNUMBER($C$7:$C$106)*ISNUMBER($K$7:$K$106)*($C$7:$C$106&lt;$K14)*($K$7:$K$106&gt;$C14))&gt;0),"Check groomer and station overlap",IF(SUMPRODUCT(($A$7:$A$106&lt;&gt;"")*($B$7:$B$106=$B14)*($G$7:$G$106=$G14)*($I$7:$I$106&lt;&gt;"Canceled")*(ROW($A$7:$A$106)&lt;&gt;ROW())*ISNUMBER($C$7:$C$106)*ISNUMBER($K$7:$K$106)*($C$7:$C$106&lt;$K14)*($K$7:$K$106&gt;$C14))&gt;0,"Check groomer overlap",IF(SUMPRODUCT(($A$7:$A$106&lt;&gt;"")*($B$7:$B$106=$B14)*($H$7:$H$106=$H14)*($I$7:$I$106&lt;&gt;"Canceled")*(ROW($A$7:$A$106)&lt;&gt;ROW())*ISNUMBER($C$7:$C$106)*ISNUMBER($K$7:$K$106)*($C$7:$C$106&lt;$K14)*($K$7:$K$106&gt;$C14))&gt;0,"Check station overlap","")))))))))</f>
        <v/>
      </c>
    </row>
    <row r="15" ht="23" customHeight="1">
      <c r="A15" s="18" t="inlineStr">
        <is>
          <t>DG-1009</t>
        </is>
      </c>
      <c r="B15" s="38" t="n">
        <v>46276</v>
      </c>
      <c r="C15" s="20" t="n">
        <v>0.5416666666666666</v>
      </c>
      <c r="D15" s="18" t="inlineStr">
        <is>
          <t>Fictional Client I</t>
        </is>
      </c>
      <c r="E15" s="18" t="inlineStr">
        <is>
          <t>Fictional Pet I</t>
        </is>
      </c>
      <c r="F15" s="18" t="inlineStr">
        <is>
          <t>Face &amp; Feet Trim</t>
        </is>
      </c>
      <c r="G15" s="18" t="inlineStr">
        <is>
          <t>Fictional Groomer A</t>
        </is>
      </c>
      <c r="H15" s="18" t="inlineStr">
        <is>
          <t>Grooming Table 1</t>
        </is>
      </c>
      <c r="I15" s="18" t="inlineStr">
        <is>
          <t>Confirmed</t>
        </is>
      </c>
      <c r="J15" s="21">
        <f>IF($A15="","",IFERROR(VLOOKUP($F15,Assumptions!$D$4:$F$9,2,FALSE),""))</f>
        <v/>
      </c>
      <c r="K15" s="22">
        <f>IF(OR($A15="",$C15="",$J15=""),"",$C15+$J15/24)</f>
        <v/>
      </c>
      <c r="L15" s="39">
        <f>IF($A15="","",IFERROR(VLOOKUP($F15,Assumptions!$D$4:$F$9,3,FALSE),""))</f>
        <v/>
      </c>
      <c r="M15" s="24">
        <f>IF($A15="","",IF(COUNTIF($A$7:$A$106,$A15)&gt;1,"Check duplicate appointment ID",IF(OR($B15="",$C15="",$D15="",$E15="",$F15="",$G15="",$H15="",$I15="",$J15="",$K15=""),"Complete schedule fields",IF($I15="Canceled","",IF(OR($C15&lt;Assumptions!$B$4,$K15&gt;Assumptions!$B$5),"Check business hours",IF(COUNTIFS($B$7:$B$106,$B15,$A$7:$A$106,"&lt;&gt;",$I$7:$I$106,"&lt;&gt;Canceled")&gt;Assumptions!$B$6,"Check daily appointment limit",IF(AND(SUMPRODUCT(($A$7:$A$106&lt;&gt;"")*($B$7:$B$106=$B15)*($G$7:$G$106=$G15)*($I$7:$I$106&lt;&gt;"Canceled")*(ROW($A$7:$A$106)&lt;&gt;ROW())*ISNUMBER($C$7:$C$106)*ISNUMBER($K$7:$K$106)*($C$7:$C$106&lt;$K15)*($K$7:$K$106&gt;$C15))&gt;0,SUMPRODUCT(($A$7:$A$106&lt;&gt;"")*($B$7:$B$106=$B15)*($H$7:$H$106=$H15)*($I$7:$I$106&lt;&gt;"Canceled")*(ROW($A$7:$A$106)&lt;&gt;ROW())*ISNUMBER($C$7:$C$106)*ISNUMBER($K$7:$K$106)*($C$7:$C$106&lt;$K15)*($K$7:$K$106&gt;$C15))&gt;0),"Check groomer and station overlap",IF(SUMPRODUCT(($A$7:$A$106&lt;&gt;"")*($B$7:$B$106=$B15)*($G$7:$G$106=$G15)*($I$7:$I$106&lt;&gt;"Canceled")*(ROW($A$7:$A$106)&lt;&gt;ROW())*ISNUMBER($C$7:$C$106)*ISNUMBER($K$7:$K$106)*($C$7:$C$106&lt;$K15)*($K$7:$K$106&gt;$C15))&gt;0,"Check groomer overlap",IF(SUMPRODUCT(($A$7:$A$106&lt;&gt;"")*($B$7:$B$106=$B15)*($H$7:$H$106=$H15)*($I$7:$I$106&lt;&gt;"Canceled")*(ROW($A$7:$A$106)&lt;&gt;ROW())*ISNUMBER($C$7:$C$106)*ISNUMBER($K$7:$K$106)*($C$7:$C$106&lt;$K15)*($K$7:$K$106&gt;$C15))&gt;0,"Check station overlap","")))))))))</f>
        <v/>
      </c>
    </row>
    <row r="16" ht="23" customHeight="1">
      <c r="A16" s="18" t="inlineStr">
        <is>
          <t>DG-1010</t>
        </is>
      </c>
      <c r="B16" s="38" t="n">
        <v>46276</v>
      </c>
      <c r="C16" s="20" t="n">
        <v>0.5833333333333334</v>
      </c>
      <c r="D16" s="18" t="inlineStr">
        <is>
          <t>Fictional Client J</t>
        </is>
      </c>
      <c r="E16" s="18" t="inlineStr">
        <is>
          <t>Fictional Pet J</t>
        </is>
      </c>
      <c r="F16" s="18" t="inlineStr">
        <is>
          <t>Nail Trim</t>
        </is>
      </c>
      <c r="G16" s="18" t="inlineStr">
        <is>
          <t>Fictional Groomer C</t>
        </is>
      </c>
      <c r="H16" s="18" t="inlineStr">
        <is>
          <t>Bath Station</t>
        </is>
      </c>
      <c r="I16" s="18" t="inlineStr">
        <is>
          <t>Canceled</t>
        </is>
      </c>
      <c r="J16" s="25">
        <f>IF($A16="","",IFERROR(VLOOKUP($F16,Assumptions!$D$4:$F$9,2,FALSE),""))</f>
        <v/>
      </c>
      <c r="K16" s="26">
        <f>IF(OR($A16="",$C16="",$J16=""),"",$C16+$J16/24)</f>
        <v/>
      </c>
      <c r="L16" s="40">
        <f>IF($A16="","",IFERROR(VLOOKUP($F16,Assumptions!$D$4:$F$9,3,FALSE),""))</f>
        <v/>
      </c>
      <c r="M16" s="28">
        <f>IF($A16="","",IF(COUNTIF($A$7:$A$106,$A16)&gt;1,"Check duplicate appointment ID",IF(OR($B16="",$C16="",$D16="",$E16="",$F16="",$G16="",$H16="",$I16="",$J16="",$K16=""),"Complete schedule fields",IF($I16="Canceled","",IF(OR($C16&lt;Assumptions!$B$4,$K16&gt;Assumptions!$B$5),"Check business hours",IF(COUNTIFS($B$7:$B$106,$B16,$A$7:$A$106,"&lt;&gt;",$I$7:$I$106,"&lt;&gt;Canceled")&gt;Assumptions!$B$6,"Check daily appointment limit",IF(AND(SUMPRODUCT(($A$7:$A$106&lt;&gt;"")*($B$7:$B$106=$B16)*($G$7:$G$106=$G16)*($I$7:$I$106&lt;&gt;"Canceled")*(ROW($A$7:$A$106)&lt;&gt;ROW())*ISNUMBER($C$7:$C$106)*ISNUMBER($K$7:$K$106)*($C$7:$C$106&lt;$K16)*($K$7:$K$106&gt;$C16))&gt;0,SUMPRODUCT(($A$7:$A$106&lt;&gt;"")*($B$7:$B$106=$B16)*($H$7:$H$106=$H16)*($I$7:$I$106&lt;&gt;"Canceled")*(ROW($A$7:$A$106)&lt;&gt;ROW())*ISNUMBER($C$7:$C$106)*ISNUMBER($K$7:$K$106)*($C$7:$C$106&lt;$K16)*($K$7:$K$106&gt;$C16))&gt;0),"Check groomer and station overlap",IF(SUMPRODUCT(($A$7:$A$106&lt;&gt;"")*($B$7:$B$106=$B16)*($G$7:$G$106=$G16)*($I$7:$I$106&lt;&gt;"Canceled")*(ROW($A$7:$A$106)&lt;&gt;ROW())*ISNUMBER($C$7:$C$106)*ISNUMBER($K$7:$K$106)*($C$7:$C$106&lt;$K16)*($K$7:$K$106&gt;$C16))&gt;0,"Check groomer overlap",IF(SUMPRODUCT(($A$7:$A$106&lt;&gt;"")*($B$7:$B$106=$B16)*($H$7:$H$106=$H16)*($I$7:$I$106&lt;&gt;"Canceled")*(ROW($A$7:$A$106)&lt;&gt;ROW())*ISNUMBER($C$7:$C$106)*ISNUMBER($K$7:$K$106)*($C$7:$C$106&lt;$K16)*($K$7:$K$106&gt;$C16))&gt;0,"Check station overlap","")))))))))</f>
        <v/>
      </c>
    </row>
    <row r="17" ht="23" customHeight="1">
      <c r="A17" s="18" t="n"/>
      <c r="B17" s="38" t="n"/>
      <c r="C17" s="20" t="n"/>
      <c r="D17" s="18" t="n"/>
      <c r="E17" s="18" t="n"/>
      <c r="F17" s="18" t="n"/>
      <c r="G17" s="18" t="n"/>
      <c r="H17" s="18" t="n"/>
      <c r="I17" s="18" t="n"/>
      <c r="J17" s="21">
        <f>IF($A17="","",IFERROR(VLOOKUP($F17,Assumptions!$D$4:$F$9,2,FALSE),""))</f>
        <v/>
      </c>
      <c r="K17" s="22">
        <f>IF(OR($A17="",$C17="",$J17=""),"",$C17+$J17/24)</f>
        <v/>
      </c>
      <c r="L17" s="39">
        <f>IF($A17="","",IFERROR(VLOOKUP($F17,Assumptions!$D$4:$F$9,3,FALSE),""))</f>
        <v/>
      </c>
      <c r="M17" s="24">
        <f>IF($A17="","",IF(COUNTIF($A$7:$A$106,$A17)&gt;1,"Check duplicate appointment ID",IF(OR($B17="",$C17="",$D17="",$E17="",$F17="",$G17="",$H17="",$I17="",$J17="",$K17=""),"Complete schedule fields",IF($I17="Canceled","",IF(OR($C17&lt;Assumptions!$B$4,$K17&gt;Assumptions!$B$5),"Check business hours",IF(COUNTIFS($B$7:$B$106,$B17,$A$7:$A$106,"&lt;&gt;",$I$7:$I$106,"&lt;&gt;Canceled")&gt;Assumptions!$B$6,"Check daily appointment limit",IF(AND(SUMPRODUCT(($A$7:$A$106&lt;&gt;"")*($B$7:$B$106=$B17)*($G$7:$G$106=$G17)*($I$7:$I$106&lt;&gt;"Canceled")*(ROW($A$7:$A$106)&lt;&gt;ROW())*ISNUMBER($C$7:$C$106)*ISNUMBER($K$7:$K$106)*($C$7:$C$106&lt;$K17)*($K$7:$K$106&gt;$C17))&gt;0,SUMPRODUCT(($A$7:$A$106&lt;&gt;"")*($B$7:$B$106=$B17)*($H$7:$H$106=$H17)*($I$7:$I$106&lt;&gt;"Canceled")*(ROW($A$7:$A$106)&lt;&gt;ROW())*ISNUMBER($C$7:$C$106)*ISNUMBER($K$7:$K$106)*($C$7:$C$106&lt;$K17)*($K$7:$K$106&gt;$C17))&gt;0),"Check groomer and station overlap",IF(SUMPRODUCT(($A$7:$A$106&lt;&gt;"")*($B$7:$B$106=$B17)*($G$7:$G$106=$G17)*($I$7:$I$106&lt;&gt;"Canceled")*(ROW($A$7:$A$106)&lt;&gt;ROW())*ISNUMBER($C$7:$C$106)*ISNUMBER($K$7:$K$106)*($C$7:$C$106&lt;$K17)*($K$7:$K$106&gt;$C17))&gt;0,"Check groomer overlap",IF(SUMPRODUCT(($A$7:$A$106&lt;&gt;"")*($B$7:$B$106=$B17)*($H$7:$H$106=$H17)*($I$7:$I$106&lt;&gt;"Canceled")*(ROW($A$7:$A$106)&lt;&gt;ROW())*ISNUMBER($C$7:$C$106)*ISNUMBER($K$7:$K$106)*($C$7:$C$106&lt;$K17)*($K$7:$K$106&gt;$C17))&gt;0,"Check station overlap","")))))))))</f>
        <v/>
      </c>
    </row>
    <row r="18" ht="23" customHeight="1">
      <c r="A18" s="18" t="n"/>
      <c r="B18" s="38" t="n"/>
      <c r="C18" s="20" t="n"/>
      <c r="D18" s="18" t="n"/>
      <c r="E18" s="18" t="n"/>
      <c r="F18" s="18" t="n"/>
      <c r="G18" s="18" t="n"/>
      <c r="H18" s="18" t="n"/>
      <c r="I18" s="18" t="n"/>
      <c r="J18" s="25">
        <f>IF($A18="","",IFERROR(VLOOKUP($F18,Assumptions!$D$4:$F$9,2,FALSE),""))</f>
        <v/>
      </c>
      <c r="K18" s="26">
        <f>IF(OR($A18="",$C18="",$J18=""),"",$C18+$J18/24)</f>
        <v/>
      </c>
      <c r="L18" s="40">
        <f>IF($A18="","",IFERROR(VLOOKUP($F18,Assumptions!$D$4:$F$9,3,FALSE),""))</f>
        <v/>
      </c>
      <c r="M18" s="28">
        <f>IF($A18="","",IF(COUNTIF($A$7:$A$106,$A18)&gt;1,"Check duplicate appointment ID",IF(OR($B18="",$C18="",$D18="",$E18="",$F18="",$G18="",$H18="",$I18="",$J18="",$K18=""),"Complete schedule fields",IF($I18="Canceled","",IF(OR($C18&lt;Assumptions!$B$4,$K18&gt;Assumptions!$B$5),"Check business hours",IF(COUNTIFS($B$7:$B$106,$B18,$A$7:$A$106,"&lt;&gt;",$I$7:$I$106,"&lt;&gt;Canceled")&gt;Assumptions!$B$6,"Check daily appointment limit",IF(AND(SUMPRODUCT(($A$7:$A$106&lt;&gt;"")*($B$7:$B$106=$B18)*($G$7:$G$106=$G18)*($I$7:$I$106&lt;&gt;"Canceled")*(ROW($A$7:$A$106)&lt;&gt;ROW())*ISNUMBER($C$7:$C$106)*ISNUMBER($K$7:$K$106)*($C$7:$C$106&lt;$K18)*($K$7:$K$106&gt;$C18))&gt;0,SUMPRODUCT(($A$7:$A$106&lt;&gt;"")*($B$7:$B$106=$B18)*($H$7:$H$106=$H18)*($I$7:$I$106&lt;&gt;"Canceled")*(ROW($A$7:$A$106)&lt;&gt;ROW())*ISNUMBER($C$7:$C$106)*ISNUMBER($K$7:$K$106)*($C$7:$C$106&lt;$K18)*($K$7:$K$106&gt;$C18))&gt;0),"Check groomer and station overlap",IF(SUMPRODUCT(($A$7:$A$106&lt;&gt;"")*($B$7:$B$106=$B18)*($G$7:$G$106=$G18)*($I$7:$I$106&lt;&gt;"Canceled")*(ROW($A$7:$A$106)&lt;&gt;ROW())*ISNUMBER($C$7:$C$106)*ISNUMBER($K$7:$K$106)*($C$7:$C$106&lt;$K18)*($K$7:$K$106&gt;$C18))&gt;0,"Check groomer overlap",IF(SUMPRODUCT(($A$7:$A$106&lt;&gt;"")*($B$7:$B$106=$B18)*($H$7:$H$106=$H18)*($I$7:$I$106&lt;&gt;"Canceled")*(ROW($A$7:$A$106)&lt;&gt;ROW())*ISNUMBER($C$7:$C$106)*ISNUMBER($K$7:$K$106)*($C$7:$C$106&lt;$K18)*($K$7:$K$106&gt;$C18))&gt;0,"Check station overlap","")))))))))</f>
        <v/>
      </c>
    </row>
    <row r="19" ht="23" customHeight="1">
      <c r="A19" s="18" t="n"/>
      <c r="B19" s="38" t="n"/>
      <c r="C19" s="20" t="n"/>
      <c r="D19" s="18" t="n"/>
      <c r="E19" s="18" t="n"/>
      <c r="F19" s="18" t="n"/>
      <c r="G19" s="18" t="n"/>
      <c r="H19" s="18" t="n"/>
      <c r="I19" s="18" t="n"/>
      <c r="J19" s="21">
        <f>IF($A19="","",IFERROR(VLOOKUP($F19,Assumptions!$D$4:$F$9,2,FALSE),""))</f>
        <v/>
      </c>
      <c r="K19" s="22">
        <f>IF(OR($A19="",$C19="",$J19=""),"",$C19+$J19/24)</f>
        <v/>
      </c>
      <c r="L19" s="39">
        <f>IF($A19="","",IFERROR(VLOOKUP($F19,Assumptions!$D$4:$F$9,3,FALSE),""))</f>
        <v/>
      </c>
      <c r="M19" s="24">
        <f>IF($A19="","",IF(COUNTIF($A$7:$A$106,$A19)&gt;1,"Check duplicate appointment ID",IF(OR($B19="",$C19="",$D19="",$E19="",$F19="",$G19="",$H19="",$I19="",$J19="",$K19=""),"Complete schedule fields",IF($I19="Canceled","",IF(OR($C19&lt;Assumptions!$B$4,$K19&gt;Assumptions!$B$5),"Check business hours",IF(COUNTIFS($B$7:$B$106,$B19,$A$7:$A$106,"&lt;&gt;",$I$7:$I$106,"&lt;&gt;Canceled")&gt;Assumptions!$B$6,"Check daily appointment limit",IF(AND(SUMPRODUCT(($A$7:$A$106&lt;&gt;"")*($B$7:$B$106=$B19)*($G$7:$G$106=$G19)*($I$7:$I$106&lt;&gt;"Canceled")*(ROW($A$7:$A$106)&lt;&gt;ROW())*ISNUMBER($C$7:$C$106)*ISNUMBER($K$7:$K$106)*($C$7:$C$106&lt;$K19)*($K$7:$K$106&gt;$C19))&gt;0,SUMPRODUCT(($A$7:$A$106&lt;&gt;"")*($B$7:$B$106=$B19)*($H$7:$H$106=$H19)*($I$7:$I$106&lt;&gt;"Canceled")*(ROW($A$7:$A$106)&lt;&gt;ROW())*ISNUMBER($C$7:$C$106)*ISNUMBER($K$7:$K$106)*($C$7:$C$106&lt;$K19)*($K$7:$K$106&gt;$C19))&gt;0),"Check groomer and station overlap",IF(SUMPRODUCT(($A$7:$A$106&lt;&gt;"")*($B$7:$B$106=$B19)*($G$7:$G$106=$G19)*($I$7:$I$106&lt;&gt;"Canceled")*(ROW($A$7:$A$106)&lt;&gt;ROW())*ISNUMBER($C$7:$C$106)*ISNUMBER($K$7:$K$106)*($C$7:$C$106&lt;$K19)*($K$7:$K$106&gt;$C19))&gt;0,"Check groomer overlap",IF(SUMPRODUCT(($A$7:$A$106&lt;&gt;"")*($B$7:$B$106=$B19)*($H$7:$H$106=$H19)*($I$7:$I$106&lt;&gt;"Canceled")*(ROW($A$7:$A$106)&lt;&gt;ROW())*ISNUMBER($C$7:$C$106)*ISNUMBER($K$7:$K$106)*($C$7:$C$106&lt;$K19)*($K$7:$K$106&gt;$C19))&gt;0,"Check station overlap","")))))))))</f>
        <v/>
      </c>
    </row>
    <row r="20" ht="23" customHeight="1">
      <c r="A20" s="18" t="n"/>
      <c r="B20" s="38" t="n"/>
      <c r="C20" s="20" t="n"/>
      <c r="D20" s="18" t="n"/>
      <c r="E20" s="18" t="n"/>
      <c r="F20" s="18" t="n"/>
      <c r="G20" s="18" t="n"/>
      <c r="H20" s="18" t="n"/>
      <c r="I20" s="18" t="n"/>
      <c r="J20" s="25">
        <f>IF($A20="","",IFERROR(VLOOKUP($F20,Assumptions!$D$4:$F$9,2,FALSE),""))</f>
        <v/>
      </c>
      <c r="K20" s="26">
        <f>IF(OR($A20="",$C20="",$J20=""),"",$C20+$J20/24)</f>
        <v/>
      </c>
      <c r="L20" s="40">
        <f>IF($A20="","",IFERROR(VLOOKUP($F20,Assumptions!$D$4:$F$9,3,FALSE),""))</f>
        <v/>
      </c>
      <c r="M20" s="28">
        <f>IF($A20="","",IF(COUNTIF($A$7:$A$106,$A20)&gt;1,"Check duplicate appointment ID",IF(OR($B20="",$C20="",$D20="",$E20="",$F20="",$G20="",$H20="",$I20="",$J20="",$K20=""),"Complete schedule fields",IF($I20="Canceled","",IF(OR($C20&lt;Assumptions!$B$4,$K20&gt;Assumptions!$B$5),"Check business hours",IF(COUNTIFS($B$7:$B$106,$B20,$A$7:$A$106,"&lt;&gt;",$I$7:$I$106,"&lt;&gt;Canceled")&gt;Assumptions!$B$6,"Check daily appointment limit",IF(AND(SUMPRODUCT(($A$7:$A$106&lt;&gt;"")*($B$7:$B$106=$B20)*($G$7:$G$106=$G20)*($I$7:$I$106&lt;&gt;"Canceled")*(ROW($A$7:$A$106)&lt;&gt;ROW())*ISNUMBER($C$7:$C$106)*ISNUMBER($K$7:$K$106)*($C$7:$C$106&lt;$K20)*($K$7:$K$106&gt;$C20))&gt;0,SUMPRODUCT(($A$7:$A$106&lt;&gt;"")*($B$7:$B$106=$B20)*($H$7:$H$106=$H20)*($I$7:$I$106&lt;&gt;"Canceled")*(ROW($A$7:$A$106)&lt;&gt;ROW())*ISNUMBER($C$7:$C$106)*ISNUMBER($K$7:$K$106)*($C$7:$C$106&lt;$K20)*($K$7:$K$106&gt;$C20))&gt;0),"Check groomer and station overlap",IF(SUMPRODUCT(($A$7:$A$106&lt;&gt;"")*($B$7:$B$106=$B20)*($G$7:$G$106=$G20)*($I$7:$I$106&lt;&gt;"Canceled")*(ROW($A$7:$A$106)&lt;&gt;ROW())*ISNUMBER($C$7:$C$106)*ISNUMBER($K$7:$K$106)*($C$7:$C$106&lt;$K20)*($K$7:$K$106&gt;$C20))&gt;0,"Check groomer overlap",IF(SUMPRODUCT(($A$7:$A$106&lt;&gt;"")*($B$7:$B$106=$B20)*($H$7:$H$106=$H20)*($I$7:$I$106&lt;&gt;"Canceled")*(ROW($A$7:$A$106)&lt;&gt;ROW())*ISNUMBER($C$7:$C$106)*ISNUMBER($K$7:$K$106)*($C$7:$C$106&lt;$K20)*($K$7:$K$106&gt;$C20))&gt;0,"Check station overlap","")))))))))</f>
        <v/>
      </c>
    </row>
    <row r="21" ht="23" customHeight="1">
      <c r="A21" s="18" t="n"/>
      <c r="B21" s="38" t="n"/>
      <c r="C21" s="20" t="n"/>
      <c r="D21" s="18" t="n"/>
      <c r="E21" s="18" t="n"/>
      <c r="F21" s="18" t="n"/>
      <c r="G21" s="18" t="n"/>
      <c r="H21" s="18" t="n"/>
      <c r="I21" s="18" t="n"/>
      <c r="J21" s="21">
        <f>IF($A21="","",IFERROR(VLOOKUP($F21,Assumptions!$D$4:$F$9,2,FALSE),""))</f>
        <v/>
      </c>
      <c r="K21" s="22">
        <f>IF(OR($A21="",$C21="",$J21=""),"",$C21+$J21/24)</f>
        <v/>
      </c>
      <c r="L21" s="39">
        <f>IF($A21="","",IFERROR(VLOOKUP($F21,Assumptions!$D$4:$F$9,3,FALSE),""))</f>
        <v/>
      </c>
      <c r="M21" s="24">
        <f>IF($A21="","",IF(COUNTIF($A$7:$A$106,$A21)&gt;1,"Check duplicate appointment ID",IF(OR($B21="",$C21="",$D21="",$E21="",$F21="",$G21="",$H21="",$I21="",$J21="",$K21=""),"Complete schedule fields",IF($I21="Canceled","",IF(OR($C21&lt;Assumptions!$B$4,$K21&gt;Assumptions!$B$5),"Check business hours",IF(COUNTIFS($B$7:$B$106,$B21,$A$7:$A$106,"&lt;&gt;",$I$7:$I$106,"&lt;&gt;Canceled")&gt;Assumptions!$B$6,"Check daily appointment limit",IF(AND(SUMPRODUCT(($A$7:$A$106&lt;&gt;"")*($B$7:$B$106=$B21)*($G$7:$G$106=$G21)*($I$7:$I$106&lt;&gt;"Canceled")*(ROW($A$7:$A$106)&lt;&gt;ROW())*ISNUMBER($C$7:$C$106)*ISNUMBER($K$7:$K$106)*($C$7:$C$106&lt;$K21)*($K$7:$K$106&gt;$C21))&gt;0,SUMPRODUCT(($A$7:$A$106&lt;&gt;"")*($B$7:$B$106=$B21)*($H$7:$H$106=$H21)*($I$7:$I$106&lt;&gt;"Canceled")*(ROW($A$7:$A$106)&lt;&gt;ROW())*ISNUMBER($C$7:$C$106)*ISNUMBER($K$7:$K$106)*($C$7:$C$106&lt;$K21)*($K$7:$K$106&gt;$C21))&gt;0),"Check groomer and station overlap",IF(SUMPRODUCT(($A$7:$A$106&lt;&gt;"")*($B$7:$B$106=$B21)*($G$7:$G$106=$G21)*($I$7:$I$106&lt;&gt;"Canceled")*(ROW($A$7:$A$106)&lt;&gt;ROW())*ISNUMBER($C$7:$C$106)*ISNUMBER($K$7:$K$106)*($C$7:$C$106&lt;$K21)*($K$7:$K$106&gt;$C21))&gt;0,"Check groomer overlap",IF(SUMPRODUCT(($A$7:$A$106&lt;&gt;"")*($B$7:$B$106=$B21)*($H$7:$H$106=$H21)*($I$7:$I$106&lt;&gt;"Canceled")*(ROW($A$7:$A$106)&lt;&gt;ROW())*ISNUMBER($C$7:$C$106)*ISNUMBER($K$7:$K$106)*($C$7:$C$106&lt;$K21)*($K$7:$K$106&gt;$C21))&gt;0,"Check station overlap","")))))))))</f>
        <v/>
      </c>
    </row>
    <row r="22" ht="23" customHeight="1">
      <c r="A22" s="18" t="n"/>
      <c r="B22" s="38" t="n"/>
      <c r="C22" s="20" t="n"/>
      <c r="D22" s="18" t="n"/>
      <c r="E22" s="18" t="n"/>
      <c r="F22" s="18" t="n"/>
      <c r="G22" s="18" t="n"/>
      <c r="H22" s="18" t="n"/>
      <c r="I22" s="18" t="n"/>
      <c r="J22" s="25">
        <f>IF($A22="","",IFERROR(VLOOKUP($F22,Assumptions!$D$4:$F$9,2,FALSE),""))</f>
        <v/>
      </c>
      <c r="K22" s="26">
        <f>IF(OR($A22="",$C22="",$J22=""),"",$C22+$J22/24)</f>
        <v/>
      </c>
      <c r="L22" s="40">
        <f>IF($A22="","",IFERROR(VLOOKUP($F22,Assumptions!$D$4:$F$9,3,FALSE),""))</f>
        <v/>
      </c>
      <c r="M22" s="28">
        <f>IF($A22="","",IF(COUNTIF($A$7:$A$106,$A22)&gt;1,"Check duplicate appointment ID",IF(OR($B22="",$C22="",$D22="",$E22="",$F22="",$G22="",$H22="",$I22="",$J22="",$K22=""),"Complete schedule fields",IF($I22="Canceled","",IF(OR($C22&lt;Assumptions!$B$4,$K22&gt;Assumptions!$B$5),"Check business hours",IF(COUNTIFS($B$7:$B$106,$B22,$A$7:$A$106,"&lt;&gt;",$I$7:$I$106,"&lt;&gt;Canceled")&gt;Assumptions!$B$6,"Check daily appointment limit",IF(AND(SUMPRODUCT(($A$7:$A$106&lt;&gt;"")*($B$7:$B$106=$B22)*($G$7:$G$106=$G22)*($I$7:$I$106&lt;&gt;"Canceled")*(ROW($A$7:$A$106)&lt;&gt;ROW())*ISNUMBER($C$7:$C$106)*ISNUMBER($K$7:$K$106)*($C$7:$C$106&lt;$K22)*($K$7:$K$106&gt;$C22))&gt;0,SUMPRODUCT(($A$7:$A$106&lt;&gt;"")*($B$7:$B$106=$B22)*($H$7:$H$106=$H22)*($I$7:$I$106&lt;&gt;"Canceled")*(ROW($A$7:$A$106)&lt;&gt;ROW())*ISNUMBER($C$7:$C$106)*ISNUMBER($K$7:$K$106)*($C$7:$C$106&lt;$K22)*($K$7:$K$106&gt;$C22))&gt;0),"Check groomer and station overlap",IF(SUMPRODUCT(($A$7:$A$106&lt;&gt;"")*($B$7:$B$106=$B22)*($G$7:$G$106=$G22)*($I$7:$I$106&lt;&gt;"Canceled")*(ROW($A$7:$A$106)&lt;&gt;ROW())*ISNUMBER($C$7:$C$106)*ISNUMBER($K$7:$K$106)*($C$7:$C$106&lt;$K22)*($K$7:$K$106&gt;$C22))&gt;0,"Check groomer overlap",IF(SUMPRODUCT(($A$7:$A$106&lt;&gt;"")*($B$7:$B$106=$B22)*($H$7:$H$106=$H22)*($I$7:$I$106&lt;&gt;"Canceled")*(ROW($A$7:$A$106)&lt;&gt;ROW())*ISNUMBER($C$7:$C$106)*ISNUMBER($K$7:$K$106)*($C$7:$C$106&lt;$K22)*($K$7:$K$106&gt;$C22))&gt;0,"Check station overlap","")))))))))</f>
        <v/>
      </c>
    </row>
    <row r="23" ht="23" customHeight="1">
      <c r="A23" s="18" t="n"/>
      <c r="B23" s="38" t="n"/>
      <c r="C23" s="20" t="n"/>
      <c r="D23" s="18" t="n"/>
      <c r="E23" s="18" t="n"/>
      <c r="F23" s="18" t="n"/>
      <c r="G23" s="18" t="n"/>
      <c r="H23" s="18" t="n"/>
      <c r="I23" s="18" t="n"/>
      <c r="J23" s="21">
        <f>IF($A23="","",IFERROR(VLOOKUP($F23,Assumptions!$D$4:$F$9,2,FALSE),""))</f>
        <v/>
      </c>
      <c r="K23" s="22">
        <f>IF(OR($A23="",$C23="",$J23=""),"",$C23+$J23/24)</f>
        <v/>
      </c>
      <c r="L23" s="39">
        <f>IF($A23="","",IFERROR(VLOOKUP($F23,Assumptions!$D$4:$F$9,3,FALSE),""))</f>
        <v/>
      </c>
      <c r="M23" s="24">
        <f>IF($A23="","",IF(COUNTIF($A$7:$A$106,$A23)&gt;1,"Check duplicate appointment ID",IF(OR($B23="",$C23="",$D23="",$E23="",$F23="",$G23="",$H23="",$I23="",$J23="",$K23=""),"Complete schedule fields",IF($I23="Canceled","",IF(OR($C23&lt;Assumptions!$B$4,$K23&gt;Assumptions!$B$5),"Check business hours",IF(COUNTIFS($B$7:$B$106,$B23,$A$7:$A$106,"&lt;&gt;",$I$7:$I$106,"&lt;&gt;Canceled")&gt;Assumptions!$B$6,"Check daily appointment limit",IF(AND(SUMPRODUCT(($A$7:$A$106&lt;&gt;"")*($B$7:$B$106=$B23)*($G$7:$G$106=$G23)*($I$7:$I$106&lt;&gt;"Canceled")*(ROW($A$7:$A$106)&lt;&gt;ROW())*ISNUMBER($C$7:$C$106)*ISNUMBER($K$7:$K$106)*($C$7:$C$106&lt;$K23)*($K$7:$K$106&gt;$C23))&gt;0,SUMPRODUCT(($A$7:$A$106&lt;&gt;"")*($B$7:$B$106=$B23)*($H$7:$H$106=$H23)*($I$7:$I$106&lt;&gt;"Canceled")*(ROW($A$7:$A$106)&lt;&gt;ROW())*ISNUMBER($C$7:$C$106)*ISNUMBER($K$7:$K$106)*($C$7:$C$106&lt;$K23)*($K$7:$K$106&gt;$C23))&gt;0),"Check groomer and station overlap",IF(SUMPRODUCT(($A$7:$A$106&lt;&gt;"")*($B$7:$B$106=$B23)*($G$7:$G$106=$G23)*($I$7:$I$106&lt;&gt;"Canceled")*(ROW($A$7:$A$106)&lt;&gt;ROW())*ISNUMBER($C$7:$C$106)*ISNUMBER($K$7:$K$106)*($C$7:$C$106&lt;$K23)*($K$7:$K$106&gt;$C23))&gt;0,"Check groomer overlap",IF(SUMPRODUCT(($A$7:$A$106&lt;&gt;"")*($B$7:$B$106=$B23)*($H$7:$H$106=$H23)*($I$7:$I$106&lt;&gt;"Canceled")*(ROW($A$7:$A$106)&lt;&gt;ROW())*ISNUMBER($C$7:$C$106)*ISNUMBER($K$7:$K$106)*($C$7:$C$106&lt;$K23)*($K$7:$K$106&gt;$C23))&gt;0,"Check station overlap","")))))))))</f>
        <v/>
      </c>
    </row>
    <row r="24" ht="23" customHeight="1">
      <c r="A24" s="18" t="n"/>
      <c r="B24" s="38" t="n"/>
      <c r="C24" s="20" t="n"/>
      <c r="D24" s="18" t="n"/>
      <c r="E24" s="18" t="n"/>
      <c r="F24" s="18" t="n"/>
      <c r="G24" s="18" t="n"/>
      <c r="H24" s="18" t="n"/>
      <c r="I24" s="18" t="n"/>
      <c r="J24" s="25">
        <f>IF($A24="","",IFERROR(VLOOKUP($F24,Assumptions!$D$4:$F$9,2,FALSE),""))</f>
        <v/>
      </c>
      <c r="K24" s="26">
        <f>IF(OR($A24="",$C24="",$J24=""),"",$C24+$J24/24)</f>
        <v/>
      </c>
      <c r="L24" s="40">
        <f>IF($A24="","",IFERROR(VLOOKUP($F24,Assumptions!$D$4:$F$9,3,FALSE),""))</f>
        <v/>
      </c>
      <c r="M24" s="28">
        <f>IF($A24="","",IF(COUNTIF($A$7:$A$106,$A24)&gt;1,"Check duplicate appointment ID",IF(OR($B24="",$C24="",$D24="",$E24="",$F24="",$G24="",$H24="",$I24="",$J24="",$K24=""),"Complete schedule fields",IF($I24="Canceled","",IF(OR($C24&lt;Assumptions!$B$4,$K24&gt;Assumptions!$B$5),"Check business hours",IF(COUNTIFS($B$7:$B$106,$B24,$A$7:$A$106,"&lt;&gt;",$I$7:$I$106,"&lt;&gt;Canceled")&gt;Assumptions!$B$6,"Check daily appointment limit",IF(AND(SUMPRODUCT(($A$7:$A$106&lt;&gt;"")*($B$7:$B$106=$B24)*($G$7:$G$106=$G24)*($I$7:$I$106&lt;&gt;"Canceled")*(ROW($A$7:$A$106)&lt;&gt;ROW())*ISNUMBER($C$7:$C$106)*ISNUMBER($K$7:$K$106)*($C$7:$C$106&lt;$K24)*($K$7:$K$106&gt;$C24))&gt;0,SUMPRODUCT(($A$7:$A$106&lt;&gt;"")*($B$7:$B$106=$B24)*($H$7:$H$106=$H24)*($I$7:$I$106&lt;&gt;"Canceled")*(ROW($A$7:$A$106)&lt;&gt;ROW())*ISNUMBER($C$7:$C$106)*ISNUMBER($K$7:$K$106)*($C$7:$C$106&lt;$K24)*($K$7:$K$106&gt;$C24))&gt;0),"Check groomer and station overlap",IF(SUMPRODUCT(($A$7:$A$106&lt;&gt;"")*($B$7:$B$106=$B24)*($G$7:$G$106=$G24)*($I$7:$I$106&lt;&gt;"Canceled")*(ROW($A$7:$A$106)&lt;&gt;ROW())*ISNUMBER($C$7:$C$106)*ISNUMBER($K$7:$K$106)*($C$7:$C$106&lt;$K24)*($K$7:$K$106&gt;$C24))&gt;0,"Check groomer overlap",IF(SUMPRODUCT(($A$7:$A$106&lt;&gt;"")*($B$7:$B$106=$B24)*($H$7:$H$106=$H24)*($I$7:$I$106&lt;&gt;"Canceled")*(ROW($A$7:$A$106)&lt;&gt;ROW())*ISNUMBER($C$7:$C$106)*ISNUMBER($K$7:$K$106)*($C$7:$C$106&lt;$K24)*($K$7:$K$106&gt;$C24))&gt;0,"Check station overlap","")))))))))</f>
        <v/>
      </c>
    </row>
    <row r="25" ht="23" customHeight="1">
      <c r="A25" s="18" t="n"/>
      <c r="B25" s="38" t="n"/>
      <c r="C25" s="20" t="n"/>
      <c r="D25" s="18" t="n"/>
      <c r="E25" s="18" t="n"/>
      <c r="F25" s="18" t="n"/>
      <c r="G25" s="18" t="n"/>
      <c r="H25" s="18" t="n"/>
      <c r="I25" s="18" t="n"/>
      <c r="J25" s="21">
        <f>IF($A25="","",IFERROR(VLOOKUP($F25,Assumptions!$D$4:$F$9,2,FALSE),""))</f>
        <v/>
      </c>
      <c r="K25" s="22">
        <f>IF(OR($A25="",$C25="",$J25=""),"",$C25+$J25/24)</f>
        <v/>
      </c>
      <c r="L25" s="39">
        <f>IF($A25="","",IFERROR(VLOOKUP($F25,Assumptions!$D$4:$F$9,3,FALSE),""))</f>
        <v/>
      </c>
      <c r="M25" s="24">
        <f>IF($A25="","",IF(COUNTIF($A$7:$A$106,$A25)&gt;1,"Check duplicate appointment ID",IF(OR($B25="",$C25="",$D25="",$E25="",$F25="",$G25="",$H25="",$I25="",$J25="",$K25=""),"Complete schedule fields",IF($I25="Canceled","",IF(OR($C25&lt;Assumptions!$B$4,$K25&gt;Assumptions!$B$5),"Check business hours",IF(COUNTIFS($B$7:$B$106,$B25,$A$7:$A$106,"&lt;&gt;",$I$7:$I$106,"&lt;&gt;Canceled")&gt;Assumptions!$B$6,"Check daily appointment limit",IF(AND(SUMPRODUCT(($A$7:$A$106&lt;&gt;"")*($B$7:$B$106=$B25)*($G$7:$G$106=$G25)*($I$7:$I$106&lt;&gt;"Canceled")*(ROW($A$7:$A$106)&lt;&gt;ROW())*ISNUMBER($C$7:$C$106)*ISNUMBER($K$7:$K$106)*($C$7:$C$106&lt;$K25)*($K$7:$K$106&gt;$C25))&gt;0,SUMPRODUCT(($A$7:$A$106&lt;&gt;"")*($B$7:$B$106=$B25)*($H$7:$H$106=$H25)*($I$7:$I$106&lt;&gt;"Canceled")*(ROW($A$7:$A$106)&lt;&gt;ROW())*ISNUMBER($C$7:$C$106)*ISNUMBER($K$7:$K$106)*($C$7:$C$106&lt;$K25)*($K$7:$K$106&gt;$C25))&gt;0),"Check groomer and station overlap",IF(SUMPRODUCT(($A$7:$A$106&lt;&gt;"")*($B$7:$B$106=$B25)*($G$7:$G$106=$G25)*($I$7:$I$106&lt;&gt;"Canceled")*(ROW($A$7:$A$106)&lt;&gt;ROW())*ISNUMBER($C$7:$C$106)*ISNUMBER($K$7:$K$106)*($C$7:$C$106&lt;$K25)*($K$7:$K$106&gt;$C25))&gt;0,"Check groomer overlap",IF(SUMPRODUCT(($A$7:$A$106&lt;&gt;"")*($B$7:$B$106=$B25)*($H$7:$H$106=$H25)*($I$7:$I$106&lt;&gt;"Canceled")*(ROW($A$7:$A$106)&lt;&gt;ROW())*ISNUMBER($C$7:$C$106)*ISNUMBER($K$7:$K$106)*($C$7:$C$106&lt;$K25)*($K$7:$K$106&gt;$C25))&gt;0,"Check station overlap","")))))))))</f>
        <v/>
      </c>
    </row>
    <row r="26" ht="23" customHeight="1">
      <c r="A26" s="18" t="n"/>
      <c r="B26" s="38" t="n"/>
      <c r="C26" s="20" t="n"/>
      <c r="D26" s="18" t="n"/>
      <c r="E26" s="18" t="n"/>
      <c r="F26" s="18" t="n"/>
      <c r="G26" s="18" t="n"/>
      <c r="H26" s="18" t="n"/>
      <c r="I26" s="18" t="n"/>
      <c r="J26" s="25">
        <f>IF($A26="","",IFERROR(VLOOKUP($F26,Assumptions!$D$4:$F$9,2,FALSE),""))</f>
        <v/>
      </c>
      <c r="K26" s="26">
        <f>IF(OR($A26="",$C26="",$J26=""),"",$C26+$J26/24)</f>
        <v/>
      </c>
      <c r="L26" s="40">
        <f>IF($A26="","",IFERROR(VLOOKUP($F26,Assumptions!$D$4:$F$9,3,FALSE),""))</f>
        <v/>
      </c>
      <c r="M26" s="28">
        <f>IF($A26="","",IF(COUNTIF($A$7:$A$106,$A26)&gt;1,"Check duplicate appointment ID",IF(OR($B26="",$C26="",$D26="",$E26="",$F26="",$G26="",$H26="",$I26="",$J26="",$K26=""),"Complete schedule fields",IF($I26="Canceled","",IF(OR($C26&lt;Assumptions!$B$4,$K26&gt;Assumptions!$B$5),"Check business hours",IF(COUNTIFS($B$7:$B$106,$B26,$A$7:$A$106,"&lt;&gt;",$I$7:$I$106,"&lt;&gt;Canceled")&gt;Assumptions!$B$6,"Check daily appointment limit",IF(AND(SUMPRODUCT(($A$7:$A$106&lt;&gt;"")*($B$7:$B$106=$B26)*($G$7:$G$106=$G26)*($I$7:$I$106&lt;&gt;"Canceled")*(ROW($A$7:$A$106)&lt;&gt;ROW())*ISNUMBER($C$7:$C$106)*ISNUMBER($K$7:$K$106)*($C$7:$C$106&lt;$K26)*($K$7:$K$106&gt;$C26))&gt;0,SUMPRODUCT(($A$7:$A$106&lt;&gt;"")*($B$7:$B$106=$B26)*($H$7:$H$106=$H26)*($I$7:$I$106&lt;&gt;"Canceled")*(ROW($A$7:$A$106)&lt;&gt;ROW())*ISNUMBER($C$7:$C$106)*ISNUMBER($K$7:$K$106)*($C$7:$C$106&lt;$K26)*($K$7:$K$106&gt;$C26))&gt;0),"Check groomer and station overlap",IF(SUMPRODUCT(($A$7:$A$106&lt;&gt;"")*($B$7:$B$106=$B26)*($G$7:$G$106=$G26)*($I$7:$I$106&lt;&gt;"Canceled")*(ROW($A$7:$A$106)&lt;&gt;ROW())*ISNUMBER($C$7:$C$106)*ISNUMBER($K$7:$K$106)*($C$7:$C$106&lt;$K26)*($K$7:$K$106&gt;$C26))&gt;0,"Check groomer overlap",IF(SUMPRODUCT(($A$7:$A$106&lt;&gt;"")*($B$7:$B$106=$B26)*($H$7:$H$106=$H26)*($I$7:$I$106&lt;&gt;"Canceled")*(ROW($A$7:$A$106)&lt;&gt;ROW())*ISNUMBER($C$7:$C$106)*ISNUMBER($K$7:$K$106)*($C$7:$C$106&lt;$K26)*($K$7:$K$106&gt;$C26))&gt;0,"Check station overlap","")))))))))</f>
        <v/>
      </c>
    </row>
    <row r="27" ht="23" customHeight="1">
      <c r="A27" s="18" t="n"/>
      <c r="B27" s="38" t="n"/>
      <c r="C27" s="20" t="n"/>
      <c r="D27" s="18" t="n"/>
      <c r="E27" s="18" t="n"/>
      <c r="F27" s="18" t="n"/>
      <c r="G27" s="18" t="n"/>
      <c r="H27" s="18" t="n"/>
      <c r="I27" s="18" t="n"/>
      <c r="J27" s="21">
        <f>IF($A27="","",IFERROR(VLOOKUP($F27,Assumptions!$D$4:$F$9,2,FALSE),""))</f>
        <v/>
      </c>
      <c r="K27" s="22">
        <f>IF(OR($A27="",$C27="",$J27=""),"",$C27+$J27/24)</f>
        <v/>
      </c>
      <c r="L27" s="39">
        <f>IF($A27="","",IFERROR(VLOOKUP($F27,Assumptions!$D$4:$F$9,3,FALSE),""))</f>
        <v/>
      </c>
      <c r="M27" s="24">
        <f>IF($A27="","",IF(COUNTIF($A$7:$A$106,$A27)&gt;1,"Check duplicate appointment ID",IF(OR($B27="",$C27="",$D27="",$E27="",$F27="",$G27="",$H27="",$I27="",$J27="",$K27=""),"Complete schedule fields",IF($I27="Canceled","",IF(OR($C27&lt;Assumptions!$B$4,$K27&gt;Assumptions!$B$5),"Check business hours",IF(COUNTIFS($B$7:$B$106,$B27,$A$7:$A$106,"&lt;&gt;",$I$7:$I$106,"&lt;&gt;Canceled")&gt;Assumptions!$B$6,"Check daily appointment limit",IF(AND(SUMPRODUCT(($A$7:$A$106&lt;&gt;"")*($B$7:$B$106=$B27)*($G$7:$G$106=$G27)*($I$7:$I$106&lt;&gt;"Canceled")*(ROW($A$7:$A$106)&lt;&gt;ROW())*ISNUMBER($C$7:$C$106)*ISNUMBER($K$7:$K$106)*($C$7:$C$106&lt;$K27)*($K$7:$K$106&gt;$C27))&gt;0,SUMPRODUCT(($A$7:$A$106&lt;&gt;"")*($B$7:$B$106=$B27)*($H$7:$H$106=$H27)*($I$7:$I$106&lt;&gt;"Canceled")*(ROW($A$7:$A$106)&lt;&gt;ROW())*ISNUMBER($C$7:$C$106)*ISNUMBER($K$7:$K$106)*($C$7:$C$106&lt;$K27)*($K$7:$K$106&gt;$C27))&gt;0),"Check groomer and station overlap",IF(SUMPRODUCT(($A$7:$A$106&lt;&gt;"")*($B$7:$B$106=$B27)*($G$7:$G$106=$G27)*($I$7:$I$106&lt;&gt;"Canceled")*(ROW($A$7:$A$106)&lt;&gt;ROW())*ISNUMBER($C$7:$C$106)*ISNUMBER($K$7:$K$106)*($C$7:$C$106&lt;$K27)*($K$7:$K$106&gt;$C27))&gt;0,"Check groomer overlap",IF(SUMPRODUCT(($A$7:$A$106&lt;&gt;"")*($B$7:$B$106=$B27)*($H$7:$H$106=$H27)*($I$7:$I$106&lt;&gt;"Canceled")*(ROW($A$7:$A$106)&lt;&gt;ROW())*ISNUMBER($C$7:$C$106)*ISNUMBER($K$7:$K$106)*($C$7:$C$106&lt;$K27)*($K$7:$K$106&gt;$C27))&gt;0,"Check station overlap","")))))))))</f>
        <v/>
      </c>
    </row>
    <row r="28" ht="23" customHeight="1">
      <c r="A28" s="18" t="n"/>
      <c r="B28" s="38" t="n"/>
      <c r="C28" s="20" t="n"/>
      <c r="D28" s="18" t="n"/>
      <c r="E28" s="18" t="n"/>
      <c r="F28" s="18" t="n"/>
      <c r="G28" s="18" t="n"/>
      <c r="H28" s="18" t="n"/>
      <c r="I28" s="18" t="n"/>
      <c r="J28" s="25">
        <f>IF($A28="","",IFERROR(VLOOKUP($F28,Assumptions!$D$4:$F$9,2,FALSE),""))</f>
        <v/>
      </c>
      <c r="K28" s="26">
        <f>IF(OR($A28="",$C28="",$J28=""),"",$C28+$J28/24)</f>
        <v/>
      </c>
      <c r="L28" s="40">
        <f>IF($A28="","",IFERROR(VLOOKUP($F28,Assumptions!$D$4:$F$9,3,FALSE),""))</f>
        <v/>
      </c>
      <c r="M28" s="28">
        <f>IF($A28="","",IF(COUNTIF($A$7:$A$106,$A28)&gt;1,"Check duplicate appointment ID",IF(OR($B28="",$C28="",$D28="",$E28="",$F28="",$G28="",$H28="",$I28="",$J28="",$K28=""),"Complete schedule fields",IF($I28="Canceled","",IF(OR($C28&lt;Assumptions!$B$4,$K28&gt;Assumptions!$B$5),"Check business hours",IF(COUNTIFS($B$7:$B$106,$B28,$A$7:$A$106,"&lt;&gt;",$I$7:$I$106,"&lt;&gt;Canceled")&gt;Assumptions!$B$6,"Check daily appointment limit",IF(AND(SUMPRODUCT(($A$7:$A$106&lt;&gt;"")*($B$7:$B$106=$B28)*($G$7:$G$106=$G28)*($I$7:$I$106&lt;&gt;"Canceled")*(ROW($A$7:$A$106)&lt;&gt;ROW())*ISNUMBER($C$7:$C$106)*ISNUMBER($K$7:$K$106)*($C$7:$C$106&lt;$K28)*($K$7:$K$106&gt;$C28))&gt;0,SUMPRODUCT(($A$7:$A$106&lt;&gt;"")*($B$7:$B$106=$B28)*($H$7:$H$106=$H28)*($I$7:$I$106&lt;&gt;"Canceled")*(ROW($A$7:$A$106)&lt;&gt;ROW())*ISNUMBER($C$7:$C$106)*ISNUMBER($K$7:$K$106)*($C$7:$C$106&lt;$K28)*($K$7:$K$106&gt;$C28))&gt;0),"Check groomer and station overlap",IF(SUMPRODUCT(($A$7:$A$106&lt;&gt;"")*($B$7:$B$106=$B28)*($G$7:$G$106=$G28)*($I$7:$I$106&lt;&gt;"Canceled")*(ROW($A$7:$A$106)&lt;&gt;ROW())*ISNUMBER($C$7:$C$106)*ISNUMBER($K$7:$K$106)*($C$7:$C$106&lt;$K28)*($K$7:$K$106&gt;$C28))&gt;0,"Check groomer overlap",IF(SUMPRODUCT(($A$7:$A$106&lt;&gt;"")*($B$7:$B$106=$B28)*($H$7:$H$106=$H28)*($I$7:$I$106&lt;&gt;"Canceled")*(ROW($A$7:$A$106)&lt;&gt;ROW())*ISNUMBER($C$7:$C$106)*ISNUMBER($K$7:$K$106)*($C$7:$C$106&lt;$K28)*($K$7:$K$106&gt;$C28))&gt;0,"Check station overlap","")))))))))</f>
        <v/>
      </c>
    </row>
    <row r="29" ht="23" customHeight="1">
      <c r="A29" s="18" t="n"/>
      <c r="B29" s="38" t="n"/>
      <c r="C29" s="20" t="n"/>
      <c r="D29" s="18" t="n"/>
      <c r="E29" s="18" t="n"/>
      <c r="F29" s="18" t="n"/>
      <c r="G29" s="18" t="n"/>
      <c r="H29" s="18" t="n"/>
      <c r="I29" s="18" t="n"/>
      <c r="J29" s="21">
        <f>IF($A29="","",IFERROR(VLOOKUP($F29,Assumptions!$D$4:$F$9,2,FALSE),""))</f>
        <v/>
      </c>
      <c r="K29" s="22">
        <f>IF(OR($A29="",$C29="",$J29=""),"",$C29+$J29/24)</f>
        <v/>
      </c>
      <c r="L29" s="39">
        <f>IF($A29="","",IFERROR(VLOOKUP($F29,Assumptions!$D$4:$F$9,3,FALSE),""))</f>
        <v/>
      </c>
      <c r="M29" s="24">
        <f>IF($A29="","",IF(COUNTIF($A$7:$A$106,$A29)&gt;1,"Check duplicate appointment ID",IF(OR($B29="",$C29="",$D29="",$E29="",$F29="",$G29="",$H29="",$I29="",$J29="",$K29=""),"Complete schedule fields",IF($I29="Canceled","",IF(OR($C29&lt;Assumptions!$B$4,$K29&gt;Assumptions!$B$5),"Check business hours",IF(COUNTIFS($B$7:$B$106,$B29,$A$7:$A$106,"&lt;&gt;",$I$7:$I$106,"&lt;&gt;Canceled")&gt;Assumptions!$B$6,"Check daily appointment limit",IF(AND(SUMPRODUCT(($A$7:$A$106&lt;&gt;"")*($B$7:$B$106=$B29)*($G$7:$G$106=$G29)*($I$7:$I$106&lt;&gt;"Canceled")*(ROW($A$7:$A$106)&lt;&gt;ROW())*ISNUMBER($C$7:$C$106)*ISNUMBER($K$7:$K$106)*($C$7:$C$106&lt;$K29)*($K$7:$K$106&gt;$C29))&gt;0,SUMPRODUCT(($A$7:$A$106&lt;&gt;"")*($B$7:$B$106=$B29)*($H$7:$H$106=$H29)*($I$7:$I$106&lt;&gt;"Canceled")*(ROW($A$7:$A$106)&lt;&gt;ROW())*ISNUMBER($C$7:$C$106)*ISNUMBER($K$7:$K$106)*($C$7:$C$106&lt;$K29)*($K$7:$K$106&gt;$C29))&gt;0),"Check groomer and station overlap",IF(SUMPRODUCT(($A$7:$A$106&lt;&gt;"")*($B$7:$B$106=$B29)*($G$7:$G$106=$G29)*($I$7:$I$106&lt;&gt;"Canceled")*(ROW($A$7:$A$106)&lt;&gt;ROW())*ISNUMBER($C$7:$C$106)*ISNUMBER($K$7:$K$106)*($C$7:$C$106&lt;$K29)*($K$7:$K$106&gt;$C29))&gt;0,"Check groomer overlap",IF(SUMPRODUCT(($A$7:$A$106&lt;&gt;"")*($B$7:$B$106=$B29)*($H$7:$H$106=$H29)*($I$7:$I$106&lt;&gt;"Canceled")*(ROW($A$7:$A$106)&lt;&gt;ROW())*ISNUMBER($C$7:$C$106)*ISNUMBER($K$7:$K$106)*($C$7:$C$106&lt;$K29)*($K$7:$K$106&gt;$C29))&gt;0,"Check station overlap","")))))))))</f>
        <v/>
      </c>
    </row>
    <row r="30" ht="23" customHeight="1">
      <c r="A30" s="18" t="n"/>
      <c r="B30" s="38" t="n"/>
      <c r="C30" s="20" t="n"/>
      <c r="D30" s="18" t="n"/>
      <c r="E30" s="18" t="n"/>
      <c r="F30" s="18" t="n"/>
      <c r="G30" s="18" t="n"/>
      <c r="H30" s="18" t="n"/>
      <c r="I30" s="18" t="n"/>
      <c r="J30" s="25">
        <f>IF($A30="","",IFERROR(VLOOKUP($F30,Assumptions!$D$4:$F$9,2,FALSE),""))</f>
        <v/>
      </c>
      <c r="K30" s="26">
        <f>IF(OR($A30="",$C30="",$J30=""),"",$C30+$J30/24)</f>
        <v/>
      </c>
      <c r="L30" s="40">
        <f>IF($A30="","",IFERROR(VLOOKUP($F30,Assumptions!$D$4:$F$9,3,FALSE),""))</f>
        <v/>
      </c>
      <c r="M30" s="28">
        <f>IF($A30="","",IF(COUNTIF($A$7:$A$106,$A30)&gt;1,"Check duplicate appointment ID",IF(OR($B30="",$C30="",$D30="",$E30="",$F30="",$G30="",$H30="",$I30="",$J30="",$K30=""),"Complete schedule fields",IF($I30="Canceled","",IF(OR($C30&lt;Assumptions!$B$4,$K30&gt;Assumptions!$B$5),"Check business hours",IF(COUNTIFS($B$7:$B$106,$B30,$A$7:$A$106,"&lt;&gt;",$I$7:$I$106,"&lt;&gt;Canceled")&gt;Assumptions!$B$6,"Check daily appointment limit",IF(AND(SUMPRODUCT(($A$7:$A$106&lt;&gt;"")*($B$7:$B$106=$B30)*($G$7:$G$106=$G30)*($I$7:$I$106&lt;&gt;"Canceled")*(ROW($A$7:$A$106)&lt;&gt;ROW())*ISNUMBER($C$7:$C$106)*ISNUMBER($K$7:$K$106)*($C$7:$C$106&lt;$K30)*($K$7:$K$106&gt;$C30))&gt;0,SUMPRODUCT(($A$7:$A$106&lt;&gt;"")*($B$7:$B$106=$B30)*($H$7:$H$106=$H30)*($I$7:$I$106&lt;&gt;"Canceled")*(ROW($A$7:$A$106)&lt;&gt;ROW())*ISNUMBER($C$7:$C$106)*ISNUMBER($K$7:$K$106)*($C$7:$C$106&lt;$K30)*($K$7:$K$106&gt;$C30))&gt;0),"Check groomer and station overlap",IF(SUMPRODUCT(($A$7:$A$106&lt;&gt;"")*($B$7:$B$106=$B30)*($G$7:$G$106=$G30)*($I$7:$I$106&lt;&gt;"Canceled")*(ROW($A$7:$A$106)&lt;&gt;ROW())*ISNUMBER($C$7:$C$106)*ISNUMBER($K$7:$K$106)*($C$7:$C$106&lt;$K30)*($K$7:$K$106&gt;$C30))&gt;0,"Check groomer overlap",IF(SUMPRODUCT(($A$7:$A$106&lt;&gt;"")*($B$7:$B$106=$B30)*($H$7:$H$106=$H30)*($I$7:$I$106&lt;&gt;"Canceled")*(ROW($A$7:$A$106)&lt;&gt;ROW())*ISNUMBER($C$7:$C$106)*ISNUMBER($K$7:$K$106)*($C$7:$C$106&lt;$K30)*($K$7:$K$106&gt;$C30))&gt;0,"Check station overlap","")))))))))</f>
        <v/>
      </c>
    </row>
    <row r="31" ht="23" customHeight="1">
      <c r="A31" s="18" t="n"/>
      <c r="B31" s="38" t="n"/>
      <c r="C31" s="20" t="n"/>
      <c r="D31" s="18" t="n"/>
      <c r="E31" s="18" t="n"/>
      <c r="F31" s="18" t="n"/>
      <c r="G31" s="18" t="n"/>
      <c r="H31" s="18" t="n"/>
      <c r="I31" s="18" t="n"/>
      <c r="J31" s="21">
        <f>IF($A31="","",IFERROR(VLOOKUP($F31,Assumptions!$D$4:$F$9,2,FALSE),""))</f>
        <v/>
      </c>
      <c r="K31" s="22">
        <f>IF(OR($A31="",$C31="",$J31=""),"",$C31+$J31/24)</f>
        <v/>
      </c>
      <c r="L31" s="39">
        <f>IF($A31="","",IFERROR(VLOOKUP($F31,Assumptions!$D$4:$F$9,3,FALSE),""))</f>
        <v/>
      </c>
      <c r="M31" s="24">
        <f>IF($A31="","",IF(COUNTIF($A$7:$A$106,$A31)&gt;1,"Check duplicate appointment ID",IF(OR($B31="",$C31="",$D31="",$E31="",$F31="",$G31="",$H31="",$I31="",$J31="",$K31=""),"Complete schedule fields",IF($I31="Canceled","",IF(OR($C31&lt;Assumptions!$B$4,$K31&gt;Assumptions!$B$5),"Check business hours",IF(COUNTIFS($B$7:$B$106,$B31,$A$7:$A$106,"&lt;&gt;",$I$7:$I$106,"&lt;&gt;Canceled")&gt;Assumptions!$B$6,"Check daily appointment limit",IF(AND(SUMPRODUCT(($A$7:$A$106&lt;&gt;"")*($B$7:$B$106=$B31)*($G$7:$G$106=$G31)*($I$7:$I$106&lt;&gt;"Canceled")*(ROW($A$7:$A$106)&lt;&gt;ROW())*ISNUMBER($C$7:$C$106)*ISNUMBER($K$7:$K$106)*($C$7:$C$106&lt;$K31)*($K$7:$K$106&gt;$C31))&gt;0,SUMPRODUCT(($A$7:$A$106&lt;&gt;"")*($B$7:$B$106=$B31)*($H$7:$H$106=$H31)*($I$7:$I$106&lt;&gt;"Canceled")*(ROW($A$7:$A$106)&lt;&gt;ROW())*ISNUMBER($C$7:$C$106)*ISNUMBER($K$7:$K$106)*($C$7:$C$106&lt;$K31)*($K$7:$K$106&gt;$C31))&gt;0),"Check groomer and station overlap",IF(SUMPRODUCT(($A$7:$A$106&lt;&gt;"")*($B$7:$B$106=$B31)*($G$7:$G$106=$G31)*($I$7:$I$106&lt;&gt;"Canceled")*(ROW($A$7:$A$106)&lt;&gt;ROW())*ISNUMBER($C$7:$C$106)*ISNUMBER($K$7:$K$106)*($C$7:$C$106&lt;$K31)*($K$7:$K$106&gt;$C31))&gt;0,"Check groomer overlap",IF(SUMPRODUCT(($A$7:$A$106&lt;&gt;"")*($B$7:$B$106=$B31)*($H$7:$H$106=$H31)*($I$7:$I$106&lt;&gt;"Canceled")*(ROW($A$7:$A$106)&lt;&gt;ROW())*ISNUMBER($C$7:$C$106)*ISNUMBER($K$7:$K$106)*($C$7:$C$106&lt;$K31)*($K$7:$K$106&gt;$C31))&gt;0,"Check station overlap","")))))))))</f>
        <v/>
      </c>
    </row>
    <row r="32" ht="23" customHeight="1">
      <c r="A32" s="18" t="n"/>
      <c r="B32" s="38" t="n"/>
      <c r="C32" s="20" t="n"/>
      <c r="D32" s="18" t="n"/>
      <c r="E32" s="18" t="n"/>
      <c r="F32" s="18" t="n"/>
      <c r="G32" s="18" t="n"/>
      <c r="H32" s="18" t="n"/>
      <c r="I32" s="18" t="n"/>
      <c r="J32" s="25">
        <f>IF($A32="","",IFERROR(VLOOKUP($F32,Assumptions!$D$4:$F$9,2,FALSE),""))</f>
        <v/>
      </c>
      <c r="K32" s="26">
        <f>IF(OR($A32="",$C32="",$J32=""),"",$C32+$J32/24)</f>
        <v/>
      </c>
      <c r="L32" s="40">
        <f>IF($A32="","",IFERROR(VLOOKUP($F32,Assumptions!$D$4:$F$9,3,FALSE),""))</f>
        <v/>
      </c>
      <c r="M32" s="28">
        <f>IF($A32="","",IF(COUNTIF($A$7:$A$106,$A32)&gt;1,"Check duplicate appointment ID",IF(OR($B32="",$C32="",$D32="",$E32="",$F32="",$G32="",$H32="",$I32="",$J32="",$K32=""),"Complete schedule fields",IF($I32="Canceled","",IF(OR($C32&lt;Assumptions!$B$4,$K32&gt;Assumptions!$B$5),"Check business hours",IF(COUNTIFS($B$7:$B$106,$B32,$A$7:$A$106,"&lt;&gt;",$I$7:$I$106,"&lt;&gt;Canceled")&gt;Assumptions!$B$6,"Check daily appointment limit",IF(AND(SUMPRODUCT(($A$7:$A$106&lt;&gt;"")*($B$7:$B$106=$B32)*($G$7:$G$106=$G32)*($I$7:$I$106&lt;&gt;"Canceled")*(ROW($A$7:$A$106)&lt;&gt;ROW())*ISNUMBER($C$7:$C$106)*ISNUMBER($K$7:$K$106)*($C$7:$C$106&lt;$K32)*($K$7:$K$106&gt;$C32))&gt;0,SUMPRODUCT(($A$7:$A$106&lt;&gt;"")*($B$7:$B$106=$B32)*($H$7:$H$106=$H32)*($I$7:$I$106&lt;&gt;"Canceled")*(ROW($A$7:$A$106)&lt;&gt;ROW())*ISNUMBER($C$7:$C$106)*ISNUMBER($K$7:$K$106)*($C$7:$C$106&lt;$K32)*($K$7:$K$106&gt;$C32))&gt;0),"Check groomer and station overlap",IF(SUMPRODUCT(($A$7:$A$106&lt;&gt;"")*($B$7:$B$106=$B32)*($G$7:$G$106=$G32)*($I$7:$I$106&lt;&gt;"Canceled")*(ROW($A$7:$A$106)&lt;&gt;ROW())*ISNUMBER($C$7:$C$106)*ISNUMBER($K$7:$K$106)*($C$7:$C$106&lt;$K32)*($K$7:$K$106&gt;$C32))&gt;0,"Check groomer overlap",IF(SUMPRODUCT(($A$7:$A$106&lt;&gt;"")*($B$7:$B$106=$B32)*($H$7:$H$106=$H32)*($I$7:$I$106&lt;&gt;"Canceled")*(ROW($A$7:$A$106)&lt;&gt;ROW())*ISNUMBER($C$7:$C$106)*ISNUMBER($K$7:$K$106)*($C$7:$C$106&lt;$K32)*($K$7:$K$106&gt;$C32))&gt;0,"Check station overlap","")))))))))</f>
        <v/>
      </c>
    </row>
    <row r="33" ht="23" customHeight="1">
      <c r="A33" s="18" t="n"/>
      <c r="B33" s="38" t="n"/>
      <c r="C33" s="20" t="n"/>
      <c r="D33" s="18" t="n"/>
      <c r="E33" s="18" t="n"/>
      <c r="F33" s="18" t="n"/>
      <c r="G33" s="18" t="n"/>
      <c r="H33" s="18" t="n"/>
      <c r="I33" s="18" t="n"/>
      <c r="J33" s="21">
        <f>IF($A33="","",IFERROR(VLOOKUP($F33,Assumptions!$D$4:$F$9,2,FALSE),""))</f>
        <v/>
      </c>
      <c r="K33" s="22">
        <f>IF(OR($A33="",$C33="",$J33=""),"",$C33+$J33/24)</f>
        <v/>
      </c>
      <c r="L33" s="39">
        <f>IF($A33="","",IFERROR(VLOOKUP($F33,Assumptions!$D$4:$F$9,3,FALSE),""))</f>
        <v/>
      </c>
      <c r="M33" s="24">
        <f>IF($A33="","",IF(COUNTIF($A$7:$A$106,$A33)&gt;1,"Check duplicate appointment ID",IF(OR($B33="",$C33="",$D33="",$E33="",$F33="",$G33="",$H33="",$I33="",$J33="",$K33=""),"Complete schedule fields",IF($I33="Canceled","",IF(OR($C33&lt;Assumptions!$B$4,$K33&gt;Assumptions!$B$5),"Check business hours",IF(COUNTIFS($B$7:$B$106,$B33,$A$7:$A$106,"&lt;&gt;",$I$7:$I$106,"&lt;&gt;Canceled")&gt;Assumptions!$B$6,"Check daily appointment limit",IF(AND(SUMPRODUCT(($A$7:$A$106&lt;&gt;"")*($B$7:$B$106=$B33)*($G$7:$G$106=$G33)*($I$7:$I$106&lt;&gt;"Canceled")*(ROW($A$7:$A$106)&lt;&gt;ROW())*ISNUMBER($C$7:$C$106)*ISNUMBER($K$7:$K$106)*($C$7:$C$106&lt;$K33)*($K$7:$K$106&gt;$C33))&gt;0,SUMPRODUCT(($A$7:$A$106&lt;&gt;"")*($B$7:$B$106=$B33)*($H$7:$H$106=$H33)*($I$7:$I$106&lt;&gt;"Canceled")*(ROW($A$7:$A$106)&lt;&gt;ROW())*ISNUMBER($C$7:$C$106)*ISNUMBER($K$7:$K$106)*($C$7:$C$106&lt;$K33)*($K$7:$K$106&gt;$C33))&gt;0),"Check groomer and station overlap",IF(SUMPRODUCT(($A$7:$A$106&lt;&gt;"")*($B$7:$B$106=$B33)*($G$7:$G$106=$G33)*($I$7:$I$106&lt;&gt;"Canceled")*(ROW($A$7:$A$106)&lt;&gt;ROW())*ISNUMBER($C$7:$C$106)*ISNUMBER($K$7:$K$106)*($C$7:$C$106&lt;$K33)*($K$7:$K$106&gt;$C33))&gt;0,"Check groomer overlap",IF(SUMPRODUCT(($A$7:$A$106&lt;&gt;"")*($B$7:$B$106=$B33)*($H$7:$H$106=$H33)*($I$7:$I$106&lt;&gt;"Canceled")*(ROW($A$7:$A$106)&lt;&gt;ROW())*ISNUMBER($C$7:$C$106)*ISNUMBER($K$7:$K$106)*($C$7:$C$106&lt;$K33)*($K$7:$K$106&gt;$C33))&gt;0,"Check station overlap","")))))))))</f>
        <v/>
      </c>
    </row>
    <row r="34" ht="23" customHeight="1">
      <c r="A34" s="18" t="n"/>
      <c r="B34" s="38" t="n"/>
      <c r="C34" s="20" t="n"/>
      <c r="D34" s="18" t="n"/>
      <c r="E34" s="18" t="n"/>
      <c r="F34" s="18" t="n"/>
      <c r="G34" s="18" t="n"/>
      <c r="H34" s="18" t="n"/>
      <c r="I34" s="18" t="n"/>
      <c r="J34" s="25">
        <f>IF($A34="","",IFERROR(VLOOKUP($F34,Assumptions!$D$4:$F$9,2,FALSE),""))</f>
        <v/>
      </c>
      <c r="K34" s="26">
        <f>IF(OR($A34="",$C34="",$J34=""),"",$C34+$J34/24)</f>
        <v/>
      </c>
      <c r="L34" s="40">
        <f>IF($A34="","",IFERROR(VLOOKUP($F34,Assumptions!$D$4:$F$9,3,FALSE),""))</f>
        <v/>
      </c>
      <c r="M34" s="28">
        <f>IF($A34="","",IF(COUNTIF($A$7:$A$106,$A34)&gt;1,"Check duplicate appointment ID",IF(OR($B34="",$C34="",$D34="",$E34="",$F34="",$G34="",$H34="",$I34="",$J34="",$K34=""),"Complete schedule fields",IF($I34="Canceled","",IF(OR($C34&lt;Assumptions!$B$4,$K34&gt;Assumptions!$B$5),"Check business hours",IF(COUNTIFS($B$7:$B$106,$B34,$A$7:$A$106,"&lt;&gt;",$I$7:$I$106,"&lt;&gt;Canceled")&gt;Assumptions!$B$6,"Check daily appointment limit",IF(AND(SUMPRODUCT(($A$7:$A$106&lt;&gt;"")*($B$7:$B$106=$B34)*($G$7:$G$106=$G34)*($I$7:$I$106&lt;&gt;"Canceled")*(ROW($A$7:$A$106)&lt;&gt;ROW())*ISNUMBER($C$7:$C$106)*ISNUMBER($K$7:$K$106)*($C$7:$C$106&lt;$K34)*($K$7:$K$106&gt;$C34))&gt;0,SUMPRODUCT(($A$7:$A$106&lt;&gt;"")*($B$7:$B$106=$B34)*($H$7:$H$106=$H34)*($I$7:$I$106&lt;&gt;"Canceled")*(ROW($A$7:$A$106)&lt;&gt;ROW())*ISNUMBER($C$7:$C$106)*ISNUMBER($K$7:$K$106)*($C$7:$C$106&lt;$K34)*($K$7:$K$106&gt;$C34))&gt;0),"Check groomer and station overlap",IF(SUMPRODUCT(($A$7:$A$106&lt;&gt;"")*($B$7:$B$106=$B34)*($G$7:$G$106=$G34)*($I$7:$I$106&lt;&gt;"Canceled")*(ROW($A$7:$A$106)&lt;&gt;ROW())*ISNUMBER($C$7:$C$106)*ISNUMBER($K$7:$K$106)*($C$7:$C$106&lt;$K34)*($K$7:$K$106&gt;$C34))&gt;0,"Check groomer overlap",IF(SUMPRODUCT(($A$7:$A$106&lt;&gt;"")*($B$7:$B$106=$B34)*($H$7:$H$106=$H34)*($I$7:$I$106&lt;&gt;"Canceled")*(ROW($A$7:$A$106)&lt;&gt;ROW())*ISNUMBER($C$7:$C$106)*ISNUMBER($K$7:$K$106)*($C$7:$C$106&lt;$K34)*($K$7:$K$106&gt;$C34))&gt;0,"Check station overlap","")))))))))</f>
        <v/>
      </c>
    </row>
    <row r="35" ht="23" customHeight="1">
      <c r="A35" s="18" t="n"/>
      <c r="B35" s="38" t="n"/>
      <c r="C35" s="20" t="n"/>
      <c r="D35" s="18" t="n"/>
      <c r="E35" s="18" t="n"/>
      <c r="F35" s="18" t="n"/>
      <c r="G35" s="18" t="n"/>
      <c r="H35" s="18" t="n"/>
      <c r="I35" s="18" t="n"/>
      <c r="J35" s="21">
        <f>IF($A35="","",IFERROR(VLOOKUP($F35,Assumptions!$D$4:$F$9,2,FALSE),""))</f>
        <v/>
      </c>
      <c r="K35" s="22">
        <f>IF(OR($A35="",$C35="",$J35=""),"",$C35+$J35/24)</f>
        <v/>
      </c>
      <c r="L35" s="39">
        <f>IF($A35="","",IFERROR(VLOOKUP($F35,Assumptions!$D$4:$F$9,3,FALSE),""))</f>
        <v/>
      </c>
      <c r="M35" s="24">
        <f>IF($A35="","",IF(COUNTIF($A$7:$A$106,$A35)&gt;1,"Check duplicate appointment ID",IF(OR($B35="",$C35="",$D35="",$E35="",$F35="",$G35="",$H35="",$I35="",$J35="",$K35=""),"Complete schedule fields",IF($I35="Canceled","",IF(OR($C35&lt;Assumptions!$B$4,$K35&gt;Assumptions!$B$5),"Check business hours",IF(COUNTIFS($B$7:$B$106,$B35,$A$7:$A$106,"&lt;&gt;",$I$7:$I$106,"&lt;&gt;Canceled")&gt;Assumptions!$B$6,"Check daily appointment limit",IF(AND(SUMPRODUCT(($A$7:$A$106&lt;&gt;"")*($B$7:$B$106=$B35)*($G$7:$G$106=$G35)*($I$7:$I$106&lt;&gt;"Canceled")*(ROW($A$7:$A$106)&lt;&gt;ROW())*ISNUMBER($C$7:$C$106)*ISNUMBER($K$7:$K$106)*($C$7:$C$106&lt;$K35)*($K$7:$K$106&gt;$C35))&gt;0,SUMPRODUCT(($A$7:$A$106&lt;&gt;"")*($B$7:$B$106=$B35)*($H$7:$H$106=$H35)*($I$7:$I$106&lt;&gt;"Canceled")*(ROW($A$7:$A$106)&lt;&gt;ROW())*ISNUMBER($C$7:$C$106)*ISNUMBER($K$7:$K$106)*($C$7:$C$106&lt;$K35)*($K$7:$K$106&gt;$C35))&gt;0),"Check groomer and station overlap",IF(SUMPRODUCT(($A$7:$A$106&lt;&gt;"")*($B$7:$B$106=$B35)*($G$7:$G$106=$G35)*($I$7:$I$106&lt;&gt;"Canceled")*(ROW($A$7:$A$106)&lt;&gt;ROW())*ISNUMBER($C$7:$C$106)*ISNUMBER($K$7:$K$106)*($C$7:$C$106&lt;$K35)*($K$7:$K$106&gt;$C35))&gt;0,"Check groomer overlap",IF(SUMPRODUCT(($A$7:$A$106&lt;&gt;"")*($B$7:$B$106=$B35)*($H$7:$H$106=$H35)*($I$7:$I$106&lt;&gt;"Canceled")*(ROW($A$7:$A$106)&lt;&gt;ROW())*ISNUMBER($C$7:$C$106)*ISNUMBER($K$7:$K$106)*($C$7:$C$106&lt;$K35)*($K$7:$K$106&gt;$C35))&gt;0,"Check station overlap","")))))))))</f>
        <v/>
      </c>
    </row>
    <row r="36" ht="23" customHeight="1">
      <c r="A36" s="18" t="n"/>
      <c r="B36" s="38" t="n"/>
      <c r="C36" s="20" t="n"/>
      <c r="D36" s="18" t="n"/>
      <c r="E36" s="18" t="n"/>
      <c r="F36" s="18" t="n"/>
      <c r="G36" s="18" t="n"/>
      <c r="H36" s="18" t="n"/>
      <c r="I36" s="18" t="n"/>
      <c r="J36" s="25">
        <f>IF($A36="","",IFERROR(VLOOKUP($F36,Assumptions!$D$4:$F$9,2,FALSE),""))</f>
        <v/>
      </c>
      <c r="K36" s="26">
        <f>IF(OR($A36="",$C36="",$J36=""),"",$C36+$J36/24)</f>
        <v/>
      </c>
      <c r="L36" s="40">
        <f>IF($A36="","",IFERROR(VLOOKUP($F36,Assumptions!$D$4:$F$9,3,FALSE),""))</f>
        <v/>
      </c>
      <c r="M36" s="28">
        <f>IF($A36="","",IF(COUNTIF($A$7:$A$106,$A36)&gt;1,"Check duplicate appointment ID",IF(OR($B36="",$C36="",$D36="",$E36="",$F36="",$G36="",$H36="",$I36="",$J36="",$K36=""),"Complete schedule fields",IF($I36="Canceled","",IF(OR($C36&lt;Assumptions!$B$4,$K36&gt;Assumptions!$B$5),"Check business hours",IF(COUNTIFS($B$7:$B$106,$B36,$A$7:$A$106,"&lt;&gt;",$I$7:$I$106,"&lt;&gt;Canceled")&gt;Assumptions!$B$6,"Check daily appointment limit",IF(AND(SUMPRODUCT(($A$7:$A$106&lt;&gt;"")*($B$7:$B$106=$B36)*($G$7:$G$106=$G36)*($I$7:$I$106&lt;&gt;"Canceled")*(ROW($A$7:$A$106)&lt;&gt;ROW())*ISNUMBER($C$7:$C$106)*ISNUMBER($K$7:$K$106)*($C$7:$C$106&lt;$K36)*($K$7:$K$106&gt;$C36))&gt;0,SUMPRODUCT(($A$7:$A$106&lt;&gt;"")*($B$7:$B$106=$B36)*($H$7:$H$106=$H36)*($I$7:$I$106&lt;&gt;"Canceled")*(ROW($A$7:$A$106)&lt;&gt;ROW())*ISNUMBER($C$7:$C$106)*ISNUMBER($K$7:$K$106)*($C$7:$C$106&lt;$K36)*($K$7:$K$106&gt;$C36))&gt;0),"Check groomer and station overlap",IF(SUMPRODUCT(($A$7:$A$106&lt;&gt;"")*($B$7:$B$106=$B36)*($G$7:$G$106=$G36)*($I$7:$I$106&lt;&gt;"Canceled")*(ROW($A$7:$A$106)&lt;&gt;ROW())*ISNUMBER($C$7:$C$106)*ISNUMBER($K$7:$K$106)*($C$7:$C$106&lt;$K36)*($K$7:$K$106&gt;$C36))&gt;0,"Check groomer overlap",IF(SUMPRODUCT(($A$7:$A$106&lt;&gt;"")*($B$7:$B$106=$B36)*($H$7:$H$106=$H36)*($I$7:$I$106&lt;&gt;"Canceled")*(ROW($A$7:$A$106)&lt;&gt;ROW())*ISNUMBER($C$7:$C$106)*ISNUMBER($K$7:$K$106)*($C$7:$C$106&lt;$K36)*($K$7:$K$106&gt;$C36))&gt;0,"Check station overlap","")))))))))</f>
        <v/>
      </c>
    </row>
    <row r="37" ht="23" customHeight="1">
      <c r="A37" s="18" t="n"/>
      <c r="B37" s="38" t="n"/>
      <c r="C37" s="20" t="n"/>
      <c r="D37" s="18" t="n"/>
      <c r="E37" s="18" t="n"/>
      <c r="F37" s="18" t="n"/>
      <c r="G37" s="18" t="n"/>
      <c r="H37" s="18" t="n"/>
      <c r="I37" s="18" t="n"/>
      <c r="J37" s="21">
        <f>IF($A37="","",IFERROR(VLOOKUP($F37,Assumptions!$D$4:$F$9,2,FALSE),""))</f>
        <v/>
      </c>
      <c r="K37" s="22">
        <f>IF(OR($A37="",$C37="",$J37=""),"",$C37+$J37/24)</f>
        <v/>
      </c>
      <c r="L37" s="39">
        <f>IF($A37="","",IFERROR(VLOOKUP($F37,Assumptions!$D$4:$F$9,3,FALSE),""))</f>
        <v/>
      </c>
      <c r="M37" s="24">
        <f>IF($A37="","",IF(COUNTIF($A$7:$A$106,$A37)&gt;1,"Check duplicate appointment ID",IF(OR($B37="",$C37="",$D37="",$E37="",$F37="",$G37="",$H37="",$I37="",$J37="",$K37=""),"Complete schedule fields",IF($I37="Canceled","",IF(OR($C37&lt;Assumptions!$B$4,$K37&gt;Assumptions!$B$5),"Check business hours",IF(COUNTIFS($B$7:$B$106,$B37,$A$7:$A$106,"&lt;&gt;",$I$7:$I$106,"&lt;&gt;Canceled")&gt;Assumptions!$B$6,"Check daily appointment limit",IF(AND(SUMPRODUCT(($A$7:$A$106&lt;&gt;"")*($B$7:$B$106=$B37)*($G$7:$G$106=$G37)*($I$7:$I$106&lt;&gt;"Canceled")*(ROW($A$7:$A$106)&lt;&gt;ROW())*ISNUMBER($C$7:$C$106)*ISNUMBER($K$7:$K$106)*($C$7:$C$106&lt;$K37)*($K$7:$K$106&gt;$C37))&gt;0,SUMPRODUCT(($A$7:$A$106&lt;&gt;"")*($B$7:$B$106=$B37)*($H$7:$H$106=$H37)*($I$7:$I$106&lt;&gt;"Canceled")*(ROW($A$7:$A$106)&lt;&gt;ROW())*ISNUMBER($C$7:$C$106)*ISNUMBER($K$7:$K$106)*($C$7:$C$106&lt;$K37)*($K$7:$K$106&gt;$C37))&gt;0),"Check groomer and station overlap",IF(SUMPRODUCT(($A$7:$A$106&lt;&gt;"")*($B$7:$B$106=$B37)*($G$7:$G$106=$G37)*($I$7:$I$106&lt;&gt;"Canceled")*(ROW($A$7:$A$106)&lt;&gt;ROW())*ISNUMBER($C$7:$C$106)*ISNUMBER($K$7:$K$106)*($C$7:$C$106&lt;$K37)*($K$7:$K$106&gt;$C37))&gt;0,"Check groomer overlap",IF(SUMPRODUCT(($A$7:$A$106&lt;&gt;"")*($B$7:$B$106=$B37)*($H$7:$H$106=$H37)*($I$7:$I$106&lt;&gt;"Canceled")*(ROW($A$7:$A$106)&lt;&gt;ROW())*ISNUMBER($C$7:$C$106)*ISNUMBER($K$7:$K$106)*($C$7:$C$106&lt;$K37)*($K$7:$K$106&gt;$C37))&gt;0,"Check station overlap","")))))))))</f>
        <v/>
      </c>
    </row>
    <row r="38" ht="23" customHeight="1">
      <c r="A38" s="18" t="n"/>
      <c r="B38" s="38" t="n"/>
      <c r="C38" s="20" t="n"/>
      <c r="D38" s="18" t="n"/>
      <c r="E38" s="18" t="n"/>
      <c r="F38" s="18" t="n"/>
      <c r="G38" s="18" t="n"/>
      <c r="H38" s="18" t="n"/>
      <c r="I38" s="18" t="n"/>
      <c r="J38" s="25">
        <f>IF($A38="","",IFERROR(VLOOKUP($F38,Assumptions!$D$4:$F$9,2,FALSE),""))</f>
        <v/>
      </c>
      <c r="K38" s="26">
        <f>IF(OR($A38="",$C38="",$J38=""),"",$C38+$J38/24)</f>
        <v/>
      </c>
      <c r="L38" s="40">
        <f>IF($A38="","",IFERROR(VLOOKUP($F38,Assumptions!$D$4:$F$9,3,FALSE),""))</f>
        <v/>
      </c>
      <c r="M38" s="28">
        <f>IF($A38="","",IF(COUNTIF($A$7:$A$106,$A38)&gt;1,"Check duplicate appointment ID",IF(OR($B38="",$C38="",$D38="",$E38="",$F38="",$G38="",$H38="",$I38="",$J38="",$K38=""),"Complete schedule fields",IF($I38="Canceled","",IF(OR($C38&lt;Assumptions!$B$4,$K38&gt;Assumptions!$B$5),"Check business hours",IF(COUNTIFS($B$7:$B$106,$B38,$A$7:$A$106,"&lt;&gt;",$I$7:$I$106,"&lt;&gt;Canceled")&gt;Assumptions!$B$6,"Check daily appointment limit",IF(AND(SUMPRODUCT(($A$7:$A$106&lt;&gt;"")*($B$7:$B$106=$B38)*($G$7:$G$106=$G38)*($I$7:$I$106&lt;&gt;"Canceled")*(ROW($A$7:$A$106)&lt;&gt;ROW())*ISNUMBER($C$7:$C$106)*ISNUMBER($K$7:$K$106)*($C$7:$C$106&lt;$K38)*($K$7:$K$106&gt;$C38))&gt;0,SUMPRODUCT(($A$7:$A$106&lt;&gt;"")*($B$7:$B$106=$B38)*($H$7:$H$106=$H38)*($I$7:$I$106&lt;&gt;"Canceled")*(ROW($A$7:$A$106)&lt;&gt;ROW())*ISNUMBER($C$7:$C$106)*ISNUMBER($K$7:$K$106)*($C$7:$C$106&lt;$K38)*($K$7:$K$106&gt;$C38))&gt;0),"Check groomer and station overlap",IF(SUMPRODUCT(($A$7:$A$106&lt;&gt;"")*($B$7:$B$106=$B38)*($G$7:$G$106=$G38)*($I$7:$I$106&lt;&gt;"Canceled")*(ROW($A$7:$A$106)&lt;&gt;ROW())*ISNUMBER($C$7:$C$106)*ISNUMBER($K$7:$K$106)*($C$7:$C$106&lt;$K38)*($K$7:$K$106&gt;$C38))&gt;0,"Check groomer overlap",IF(SUMPRODUCT(($A$7:$A$106&lt;&gt;"")*($B$7:$B$106=$B38)*($H$7:$H$106=$H38)*($I$7:$I$106&lt;&gt;"Canceled")*(ROW($A$7:$A$106)&lt;&gt;ROW())*ISNUMBER($C$7:$C$106)*ISNUMBER($K$7:$K$106)*($C$7:$C$106&lt;$K38)*($K$7:$K$106&gt;$C38))&gt;0,"Check station overlap","")))))))))</f>
        <v/>
      </c>
    </row>
    <row r="39" ht="23" customHeight="1">
      <c r="A39" s="18" t="n"/>
      <c r="B39" s="38" t="n"/>
      <c r="C39" s="20" t="n"/>
      <c r="D39" s="18" t="n"/>
      <c r="E39" s="18" t="n"/>
      <c r="F39" s="18" t="n"/>
      <c r="G39" s="18" t="n"/>
      <c r="H39" s="18" t="n"/>
      <c r="I39" s="18" t="n"/>
      <c r="J39" s="21">
        <f>IF($A39="","",IFERROR(VLOOKUP($F39,Assumptions!$D$4:$F$9,2,FALSE),""))</f>
        <v/>
      </c>
      <c r="K39" s="22">
        <f>IF(OR($A39="",$C39="",$J39=""),"",$C39+$J39/24)</f>
        <v/>
      </c>
      <c r="L39" s="39">
        <f>IF($A39="","",IFERROR(VLOOKUP($F39,Assumptions!$D$4:$F$9,3,FALSE),""))</f>
        <v/>
      </c>
      <c r="M39" s="24">
        <f>IF($A39="","",IF(COUNTIF($A$7:$A$106,$A39)&gt;1,"Check duplicate appointment ID",IF(OR($B39="",$C39="",$D39="",$E39="",$F39="",$G39="",$H39="",$I39="",$J39="",$K39=""),"Complete schedule fields",IF($I39="Canceled","",IF(OR($C39&lt;Assumptions!$B$4,$K39&gt;Assumptions!$B$5),"Check business hours",IF(COUNTIFS($B$7:$B$106,$B39,$A$7:$A$106,"&lt;&gt;",$I$7:$I$106,"&lt;&gt;Canceled")&gt;Assumptions!$B$6,"Check daily appointment limit",IF(AND(SUMPRODUCT(($A$7:$A$106&lt;&gt;"")*($B$7:$B$106=$B39)*($G$7:$G$106=$G39)*($I$7:$I$106&lt;&gt;"Canceled")*(ROW($A$7:$A$106)&lt;&gt;ROW())*ISNUMBER($C$7:$C$106)*ISNUMBER($K$7:$K$106)*($C$7:$C$106&lt;$K39)*($K$7:$K$106&gt;$C39))&gt;0,SUMPRODUCT(($A$7:$A$106&lt;&gt;"")*($B$7:$B$106=$B39)*($H$7:$H$106=$H39)*($I$7:$I$106&lt;&gt;"Canceled")*(ROW($A$7:$A$106)&lt;&gt;ROW())*ISNUMBER($C$7:$C$106)*ISNUMBER($K$7:$K$106)*($C$7:$C$106&lt;$K39)*($K$7:$K$106&gt;$C39))&gt;0),"Check groomer and station overlap",IF(SUMPRODUCT(($A$7:$A$106&lt;&gt;"")*($B$7:$B$106=$B39)*($G$7:$G$106=$G39)*($I$7:$I$106&lt;&gt;"Canceled")*(ROW($A$7:$A$106)&lt;&gt;ROW())*ISNUMBER($C$7:$C$106)*ISNUMBER($K$7:$K$106)*($C$7:$C$106&lt;$K39)*($K$7:$K$106&gt;$C39))&gt;0,"Check groomer overlap",IF(SUMPRODUCT(($A$7:$A$106&lt;&gt;"")*($B$7:$B$106=$B39)*($H$7:$H$106=$H39)*($I$7:$I$106&lt;&gt;"Canceled")*(ROW($A$7:$A$106)&lt;&gt;ROW())*ISNUMBER($C$7:$C$106)*ISNUMBER($K$7:$K$106)*($C$7:$C$106&lt;$K39)*($K$7:$K$106&gt;$C39))&gt;0,"Check station overlap","")))))))))</f>
        <v/>
      </c>
    </row>
    <row r="40" ht="23" customHeight="1">
      <c r="A40" s="18" t="n"/>
      <c r="B40" s="38" t="n"/>
      <c r="C40" s="20" t="n"/>
      <c r="D40" s="18" t="n"/>
      <c r="E40" s="18" t="n"/>
      <c r="F40" s="18" t="n"/>
      <c r="G40" s="18" t="n"/>
      <c r="H40" s="18" t="n"/>
      <c r="I40" s="18" t="n"/>
      <c r="J40" s="25">
        <f>IF($A40="","",IFERROR(VLOOKUP($F40,Assumptions!$D$4:$F$9,2,FALSE),""))</f>
        <v/>
      </c>
      <c r="K40" s="26">
        <f>IF(OR($A40="",$C40="",$J40=""),"",$C40+$J40/24)</f>
        <v/>
      </c>
      <c r="L40" s="40">
        <f>IF($A40="","",IFERROR(VLOOKUP($F40,Assumptions!$D$4:$F$9,3,FALSE),""))</f>
        <v/>
      </c>
      <c r="M40" s="28">
        <f>IF($A40="","",IF(COUNTIF($A$7:$A$106,$A40)&gt;1,"Check duplicate appointment ID",IF(OR($B40="",$C40="",$D40="",$E40="",$F40="",$G40="",$H40="",$I40="",$J40="",$K40=""),"Complete schedule fields",IF($I40="Canceled","",IF(OR($C40&lt;Assumptions!$B$4,$K40&gt;Assumptions!$B$5),"Check business hours",IF(COUNTIFS($B$7:$B$106,$B40,$A$7:$A$106,"&lt;&gt;",$I$7:$I$106,"&lt;&gt;Canceled")&gt;Assumptions!$B$6,"Check daily appointment limit",IF(AND(SUMPRODUCT(($A$7:$A$106&lt;&gt;"")*($B$7:$B$106=$B40)*($G$7:$G$106=$G40)*($I$7:$I$106&lt;&gt;"Canceled")*(ROW($A$7:$A$106)&lt;&gt;ROW())*ISNUMBER($C$7:$C$106)*ISNUMBER($K$7:$K$106)*($C$7:$C$106&lt;$K40)*($K$7:$K$106&gt;$C40))&gt;0,SUMPRODUCT(($A$7:$A$106&lt;&gt;"")*($B$7:$B$106=$B40)*($H$7:$H$106=$H40)*($I$7:$I$106&lt;&gt;"Canceled")*(ROW($A$7:$A$106)&lt;&gt;ROW())*ISNUMBER($C$7:$C$106)*ISNUMBER($K$7:$K$106)*($C$7:$C$106&lt;$K40)*($K$7:$K$106&gt;$C40))&gt;0),"Check groomer and station overlap",IF(SUMPRODUCT(($A$7:$A$106&lt;&gt;"")*($B$7:$B$106=$B40)*($G$7:$G$106=$G40)*($I$7:$I$106&lt;&gt;"Canceled")*(ROW($A$7:$A$106)&lt;&gt;ROW())*ISNUMBER($C$7:$C$106)*ISNUMBER($K$7:$K$106)*($C$7:$C$106&lt;$K40)*($K$7:$K$106&gt;$C40))&gt;0,"Check groomer overlap",IF(SUMPRODUCT(($A$7:$A$106&lt;&gt;"")*($B$7:$B$106=$B40)*($H$7:$H$106=$H40)*($I$7:$I$106&lt;&gt;"Canceled")*(ROW($A$7:$A$106)&lt;&gt;ROW())*ISNUMBER($C$7:$C$106)*ISNUMBER($K$7:$K$106)*($C$7:$C$106&lt;$K40)*($K$7:$K$106&gt;$C40))&gt;0,"Check station overlap","")))))))))</f>
        <v/>
      </c>
    </row>
    <row r="41" ht="23" customHeight="1">
      <c r="A41" s="18" t="n"/>
      <c r="B41" s="38" t="n"/>
      <c r="C41" s="20" t="n"/>
      <c r="D41" s="18" t="n"/>
      <c r="E41" s="18" t="n"/>
      <c r="F41" s="18" t="n"/>
      <c r="G41" s="18" t="n"/>
      <c r="H41" s="18" t="n"/>
      <c r="I41" s="18" t="n"/>
      <c r="J41" s="21">
        <f>IF($A41="","",IFERROR(VLOOKUP($F41,Assumptions!$D$4:$F$9,2,FALSE),""))</f>
        <v/>
      </c>
      <c r="K41" s="22">
        <f>IF(OR($A41="",$C41="",$J41=""),"",$C41+$J41/24)</f>
        <v/>
      </c>
      <c r="L41" s="39">
        <f>IF($A41="","",IFERROR(VLOOKUP($F41,Assumptions!$D$4:$F$9,3,FALSE),""))</f>
        <v/>
      </c>
      <c r="M41" s="24">
        <f>IF($A41="","",IF(COUNTIF($A$7:$A$106,$A41)&gt;1,"Check duplicate appointment ID",IF(OR($B41="",$C41="",$D41="",$E41="",$F41="",$G41="",$H41="",$I41="",$J41="",$K41=""),"Complete schedule fields",IF($I41="Canceled","",IF(OR($C41&lt;Assumptions!$B$4,$K41&gt;Assumptions!$B$5),"Check business hours",IF(COUNTIFS($B$7:$B$106,$B41,$A$7:$A$106,"&lt;&gt;",$I$7:$I$106,"&lt;&gt;Canceled")&gt;Assumptions!$B$6,"Check daily appointment limit",IF(AND(SUMPRODUCT(($A$7:$A$106&lt;&gt;"")*($B$7:$B$106=$B41)*($G$7:$G$106=$G41)*($I$7:$I$106&lt;&gt;"Canceled")*(ROW($A$7:$A$106)&lt;&gt;ROW())*ISNUMBER($C$7:$C$106)*ISNUMBER($K$7:$K$106)*($C$7:$C$106&lt;$K41)*($K$7:$K$106&gt;$C41))&gt;0,SUMPRODUCT(($A$7:$A$106&lt;&gt;"")*($B$7:$B$106=$B41)*($H$7:$H$106=$H41)*($I$7:$I$106&lt;&gt;"Canceled")*(ROW($A$7:$A$106)&lt;&gt;ROW())*ISNUMBER($C$7:$C$106)*ISNUMBER($K$7:$K$106)*($C$7:$C$106&lt;$K41)*($K$7:$K$106&gt;$C41))&gt;0),"Check groomer and station overlap",IF(SUMPRODUCT(($A$7:$A$106&lt;&gt;"")*($B$7:$B$106=$B41)*($G$7:$G$106=$G41)*($I$7:$I$106&lt;&gt;"Canceled")*(ROW($A$7:$A$106)&lt;&gt;ROW())*ISNUMBER($C$7:$C$106)*ISNUMBER($K$7:$K$106)*($C$7:$C$106&lt;$K41)*($K$7:$K$106&gt;$C41))&gt;0,"Check groomer overlap",IF(SUMPRODUCT(($A$7:$A$106&lt;&gt;"")*($B$7:$B$106=$B41)*($H$7:$H$106=$H41)*($I$7:$I$106&lt;&gt;"Canceled")*(ROW($A$7:$A$106)&lt;&gt;ROW())*ISNUMBER($C$7:$C$106)*ISNUMBER($K$7:$K$106)*($C$7:$C$106&lt;$K41)*($K$7:$K$106&gt;$C41))&gt;0,"Check station overlap","")))))))))</f>
        <v/>
      </c>
    </row>
    <row r="42" ht="23" customHeight="1">
      <c r="A42" s="18" t="n"/>
      <c r="B42" s="38" t="n"/>
      <c r="C42" s="20" t="n"/>
      <c r="D42" s="18" t="n"/>
      <c r="E42" s="18" t="n"/>
      <c r="F42" s="18" t="n"/>
      <c r="G42" s="18" t="n"/>
      <c r="H42" s="18" t="n"/>
      <c r="I42" s="18" t="n"/>
      <c r="J42" s="25">
        <f>IF($A42="","",IFERROR(VLOOKUP($F42,Assumptions!$D$4:$F$9,2,FALSE),""))</f>
        <v/>
      </c>
      <c r="K42" s="26">
        <f>IF(OR($A42="",$C42="",$J42=""),"",$C42+$J42/24)</f>
        <v/>
      </c>
      <c r="L42" s="40">
        <f>IF($A42="","",IFERROR(VLOOKUP($F42,Assumptions!$D$4:$F$9,3,FALSE),""))</f>
        <v/>
      </c>
      <c r="M42" s="28">
        <f>IF($A42="","",IF(COUNTIF($A$7:$A$106,$A42)&gt;1,"Check duplicate appointment ID",IF(OR($B42="",$C42="",$D42="",$E42="",$F42="",$G42="",$H42="",$I42="",$J42="",$K42=""),"Complete schedule fields",IF($I42="Canceled","",IF(OR($C42&lt;Assumptions!$B$4,$K42&gt;Assumptions!$B$5),"Check business hours",IF(COUNTIFS($B$7:$B$106,$B42,$A$7:$A$106,"&lt;&gt;",$I$7:$I$106,"&lt;&gt;Canceled")&gt;Assumptions!$B$6,"Check daily appointment limit",IF(AND(SUMPRODUCT(($A$7:$A$106&lt;&gt;"")*($B$7:$B$106=$B42)*($G$7:$G$106=$G42)*($I$7:$I$106&lt;&gt;"Canceled")*(ROW($A$7:$A$106)&lt;&gt;ROW())*ISNUMBER($C$7:$C$106)*ISNUMBER($K$7:$K$106)*($C$7:$C$106&lt;$K42)*($K$7:$K$106&gt;$C42))&gt;0,SUMPRODUCT(($A$7:$A$106&lt;&gt;"")*($B$7:$B$106=$B42)*($H$7:$H$106=$H42)*($I$7:$I$106&lt;&gt;"Canceled")*(ROW($A$7:$A$106)&lt;&gt;ROW())*ISNUMBER($C$7:$C$106)*ISNUMBER($K$7:$K$106)*($C$7:$C$106&lt;$K42)*($K$7:$K$106&gt;$C42))&gt;0),"Check groomer and station overlap",IF(SUMPRODUCT(($A$7:$A$106&lt;&gt;"")*($B$7:$B$106=$B42)*($G$7:$G$106=$G42)*($I$7:$I$106&lt;&gt;"Canceled")*(ROW($A$7:$A$106)&lt;&gt;ROW())*ISNUMBER($C$7:$C$106)*ISNUMBER($K$7:$K$106)*($C$7:$C$106&lt;$K42)*($K$7:$K$106&gt;$C42))&gt;0,"Check groomer overlap",IF(SUMPRODUCT(($A$7:$A$106&lt;&gt;"")*($B$7:$B$106=$B42)*($H$7:$H$106=$H42)*($I$7:$I$106&lt;&gt;"Canceled")*(ROW($A$7:$A$106)&lt;&gt;ROW())*ISNUMBER($C$7:$C$106)*ISNUMBER($K$7:$K$106)*($C$7:$C$106&lt;$K42)*($K$7:$K$106&gt;$C42))&gt;0,"Check station overlap","")))))))))</f>
        <v/>
      </c>
    </row>
    <row r="43" ht="23" customHeight="1">
      <c r="A43" s="18" t="n"/>
      <c r="B43" s="38" t="n"/>
      <c r="C43" s="20" t="n"/>
      <c r="D43" s="18" t="n"/>
      <c r="E43" s="18" t="n"/>
      <c r="F43" s="18" t="n"/>
      <c r="G43" s="18" t="n"/>
      <c r="H43" s="18" t="n"/>
      <c r="I43" s="18" t="n"/>
      <c r="J43" s="21">
        <f>IF($A43="","",IFERROR(VLOOKUP($F43,Assumptions!$D$4:$F$9,2,FALSE),""))</f>
        <v/>
      </c>
      <c r="K43" s="22">
        <f>IF(OR($A43="",$C43="",$J43=""),"",$C43+$J43/24)</f>
        <v/>
      </c>
      <c r="L43" s="39">
        <f>IF($A43="","",IFERROR(VLOOKUP($F43,Assumptions!$D$4:$F$9,3,FALSE),""))</f>
        <v/>
      </c>
      <c r="M43" s="24">
        <f>IF($A43="","",IF(COUNTIF($A$7:$A$106,$A43)&gt;1,"Check duplicate appointment ID",IF(OR($B43="",$C43="",$D43="",$E43="",$F43="",$G43="",$H43="",$I43="",$J43="",$K43=""),"Complete schedule fields",IF($I43="Canceled","",IF(OR($C43&lt;Assumptions!$B$4,$K43&gt;Assumptions!$B$5),"Check business hours",IF(COUNTIFS($B$7:$B$106,$B43,$A$7:$A$106,"&lt;&gt;",$I$7:$I$106,"&lt;&gt;Canceled")&gt;Assumptions!$B$6,"Check daily appointment limit",IF(AND(SUMPRODUCT(($A$7:$A$106&lt;&gt;"")*($B$7:$B$106=$B43)*($G$7:$G$106=$G43)*($I$7:$I$106&lt;&gt;"Canceled")*(ROW($A$7:$A$106)&lt;&gt;ROW())*ISNUMBER($C$7:$C$106)*ISNUMBER($K$7:$K$106)*($C$7:$C$106&lt;$K43)*($K$7:$K$106&gt;$C43))&gt;0,SUMPRODUCT(($A$7:$A$106&lt;&gt;"")*($B$7:$B$106=$B43)*($H$7:$H$106=$H43)*($I$7:$I$106&lt;&gt;"Canceled")*(ROW($A$7:$A$106)&lt;&gt;ROW())*ISNUMBER($C$7:$C$106)*ISNUMBER($K$7:$K$106)*($C$7:$C$106&lt;$K43)*($K$7:$K$106&gt;$C43))&gt;0),"Check groomer and station overlap",IF(SUMPRODUCT(($A$7:$A$106&lt;&gt;"")*($B$7:$B$106=$B43)*($G$7:$G$106=$G43)*($I$7:$I$106&lt;&gt;"Canceled")*(ROW($A$7:$A$106)&lt;&gt;ROW())*ISNUMBER($C$7:$C$106)*ISNUMBER($K$7:$K$106)*($C$7:$C$106&lt;$K43)*($K$7:$K$106&gt;$C43))&gt;0,"Check groomer overlap",IF(SUMPRODUCT(($A$7:$A$106&lt;&gt;"")*($B$7:$B$106=$B43)*($H$7:$H$106=$H43)*($I$7:$I$106&lt;&gt;"Canceled")*(ROW($A$7:$A$106)&lt;&gt;ROW())*ISNUMBER($C$7:$C$106)*ISNUMBER($K$7:$K$106)*($C$7:$C$106&lt;$K43)*($K$7:$K$106&gt;$C43))&gt;0,"Check station overlap","")))))))))</f>
        <v/>
      </c>
    </row>
    <row r="44" ht="23" customHeight="1">
      <c r="A44" s="18" t="n"/>
      <c r="B44" s="38" t="n"/>
      <c r="C44" s="20" t="n"/>
      <c r="D44" s="18" t="n"/>
      <c r="E44" s="18" t="n"/>
      <c r="F44" s="18" t="n"/>
      <c r="G44" s="18" t="n"/>
      <c r="H44" s="18" t="n"/>
      <c r="I44" s="18" t="n"/>
      <c r="J44" s="25">
        <f>IF($A44="","",IFERROR(VLOOKUP($F44,Assumptions!$D$4:$F$9,2,FALSE),""))</f>
        <v/>
      </c>
      <c r="K44" s="26">
        <f>IF(OR($A44="",$C44="",$J44=""),"",$C44+$J44/24)</f>
        <v/>
      </c>
      <c r="L44" s="40">
        <f>IF($A44="","",IFERROR(VLOOKUP($F44,Assumptions!$D$4:$F$9,3,FALSE),""))</f>
        <v/>
      </c>
      <c r="M44" s="28">
        <f>IF($A44="","",IF(COUNTIF($A$7:$A$106,$A44)&gt;1,"Check duplicate appointment ID",IF(OR($B44="",$C44="",$D44="",$E44="",$F44="",$G44="",$H44="",$I44="",$J44="",$K44=""),"Complete schedule fields",IF($I44="Canceled","",IF(OR($C44&lt;Assumptions!$B$4,$K44&gt;Assumptions!$B$5),"Check business hours",IF(COUNTIFS($B$7:$B$106,$B44,$A$7:$A$106,"&lt;&gt;",$I$7:$I$106,"&lt;&gt;Canceled")&gt;Assumptions!$B$6,"Check daily appointment limit",IF(AND(SUMPRODUCT(($A$7:$A$106&lt;&gt;"")*($B$7:$B$106=$B44)*($G$7:$G$106=$G44)*($I$7:$I$106&lt;&gt;"Canceled")*(ROW($A$7:$A$106)&lt;&gt;ROW())*ISNUMBER($C$7:$C$106)*ISNUMBER($K$7:$K$106)*($C$7:$C$106&lt;$K44)*($K$7:$K$106&gt;$C44))&gt;0,SUMPRODUCT(($A$7:$A$106&lt;&gt;"")*($B$7:$B$106=$B44)*($H$7:$H$106=$H44)*($I$7:$I$106&lt;&gt;"Canceled")*(ROW($A$7:$A$106)&lt;&gt;ROW())*ISNUMBER($C$7:$C$106)*ISNUMBER($K$7:$K$106)*($C$7:$C$106&lt;$K44)*($K$7:$K$106&gt;$C44))&gt;0),"Check groomer and station overlap",IF(SUMPRODUCT(($A$7:$A$106&lt;&gt;"")*($B$7:$B$106=$B44)*($G$7:$G$106=$G44)*($I$7:$I$106&lt;&gt;"Canceled")*(ROW($A$7:$A$106)&lt;&gt;ROW())*ISNUMBER($C$7:$C$106)*ISNUMBER($K$7:$K$106)*($C$7:$C$106&lt;$K44)*($K$7:$K$106&gt;$C44))&gt;0,"Check groomer overlap",IF(SUMPRODUCT(($A$7:$A$106&lt;&gt;"")*($B$7:$B$106=$B44)*($H$7:$H$106=$H44)*($I$7:$I$106&lt;&gt;"Canceled")*(ROW($A$7:$A$106)&lt;&gt;ROW())*ISNUMBER($C$7:$C$106)*ISNUMBER($K$7:$K$106)*($C$7:$C$106&lt;$K44)*($K$7:$K$106&gt;$C44))&gt;0,"Check station overlap","")))))))))</f>
        <v/>
      </c>
    </row>
    <row r="45" ht="23" customHeight="1">
      <c r="A45" s="18" t="n"/>
      <c r="B45" s="38" t="n"/>
      <c r="C45" s="20" t="n"/>
      <c r="D45" s="18" t="n"/>
      <c r="E45" s="18" t="n"/>
      <c r="F45" s="18" t="n"/>
      <c r="G45" s="18" t="n"/>
      <c r="H45" s="18" t="n"/>
      <c r="I45" s="18" t="n"/>
      <c r="J45" s="21">
        <f>IF($A45="","",IFERROR(VLOOKUP($F45,Assumptions!$D$4:$F$9,2,FALSE),""))</f>
        <v/>
      </c>
      <c r="K45" s="22">
        <f>IF(OR($A45="",$C45="",$J45=""),"",$C45+$J45/24)</f>
        <v/>
      </c>
      <c r="L45" s="39">
        <f>IF($A45="","",IFERROR(VLOOKUP($F45,Assumptions!$D$4:$F$9,3,FALSE),""))</f>
        <v/>
      </c>
      <c r="M45" s="24">
        <f>IF($A45="","",IF(COUNTIF($A$7:$A$106,$A45)&gt;1,"Check duplicate appointment ID",IF(OR($B45="",$C45="",$D45="",$E45="",$F45="",$G45="",$H45="",$I45="",$J45="",$K45=""),"Complete schedule fields",IF($I45="Canceled","",IF(OR($C45&lt;Assumptions!$B$4,$K45&gt;Assumptions!$B$5),"Check business hours",IF(COUNTIFS($B$7:$B$106,$B45,$A$7:$A$106,"&lt;&gt;",$I$7:$I$106,"&lt;&gt;Canceled")&gt;Assumptions!$B$6,"Check daily appointment limit",IF(AND(SUMPRODUCT(($A$7:$A$106&lt;&gt;"")*($B$7:$B$106=$B45)*($G$7:$G$106=$G45)*($I$7:$I$106&lt;&gt;"Canceled")*(ROW($A$7:$A$106)&lt;&gt;ROW())*ISNUMBER($C$7:$C$106)*ISNUMBER($K$7:$K$106)*($C$7:$C$106&lt;$K45)*($K$7:$K$106&gt;$C45))&gt;0,SUMPRODUCT(($A$7:$A$106&lt;&gt;"")*($B$7:$B$106=$B45)*($H$7:$H$106=$H45)*($I$7:$I$106&lt;&gt;"Canceled")*(ROW($A$7:$A$106)&lt;&gt;ROW())*ISNUMBER($C$7:$C$106)*ISNUMBER($K$7:$K$106)*($C$7:$C$106&lt;$K45)*($K$7:$K$106&gt;$C45))&gt;0),"Check groomer and station overlap",IF(SUMPRODUCT(($A$7:$A$106&lt;&gt;"")*($B$7:$B$106=$B45)*($G$7:$G$106=$G45)*($I$7:$I$106&lt;&gt;"Canceled")*(ROW($A$7:$A$106)&lt;&gt;ROW())*ISNUMBER($C$7:$C$106)*ISNUMBER($K$7:$K$106)*($C$7:$C$106&lt;$K45)*($K$7:$K$106&gt;$C45))&gt;0,"Check groomer overlap",IF(SUMPRODUCT(($A$7:$A$106&lt;&gt;"")*($B$7:$B$106=$B45)*($H$7:$H$106=$H45)*($I$7:$I$106&lt;&gt;"Canceled")*(ROW($A$7:$A$106)&lt;&gt;ROW())*ISNUMBER($C$7:$C$106)*ISNUMBER($K$7:$K$106)*($C$7:$C$106&lt;$K45)*($K$7:$K$106&gt;$C45))&gt;0,"Check station overlap","")))))))))</f>
        <v/>
      </c>
    </row>
    <row r="46" ht="23" customHeight="1">
      <c r="A46" s="18" t="n"/>
      <c r="B46" s="38" t="n"/>
      <c r="C46" s="20" t="n"/>
      <c r="D46" s="18" t="n"/>
      <c r="E46" s="18" t="n"/>
      <c r="F46" s="18" t="n"/>
      <c r="G46" s="18" t="n"/>
      <c r="H46" s="18" t="n"/>
      <c r="I46" s="18" t="n"/>
      <c r="J46" s="25">
        <f>IF($A46="","",IFERROR(VLOOKUP($F46,Assumptions!$D$4:$F$9,2,FALSE),""))</f>
        <v/>
      </c>
      <c r="K46" s="26">
        <f>IF(OR($A46="",$C46="",$J46=""),"",$C46+$J46/24)</f>
        <v/>
      </c>
      <c r="L46" s="40">
        <f>IF($A46="","",IFERROR(VLOOKUP($F46,Assumptions!$D$4:$F$9,3,FALSE),""))</f>
        <v/>
      </c>
      <c r="M46" s="28">
        <f>IF($A46="","",IF(COUNTIF($A$7:$A$106,$A46)&gt;1,"Check duplicate appointment ID",IF(OR($B46="",$C46="",$D46="",$E46="",$F46="",$G46="",$H46="",$I46="",$J46="",$K46=""),"Complete schedule fields",IF($I46="Canceled","",IF(OR($C46&lt;Assumptions!$B$4,$K46&gt;Assumptions!$B$5),"Check business hours",IF(COUNTIFS($B$7:$B$106,$B46,$A$7:$A$106,"&lt;&gt;",$I$7:$I$106,"&lt;&gt;Canceled")&gt;Assumptions!$B$6,"Check daily appointment limit",IF(AND(SUMPRODUCT(($A$7:$A$106&lt;&gt;"")*($B$7:$B$106=$B46)*($G$7:$G$106=$G46)*($I$7:$I$106&lt;&gt;"Canceled")*(ROW($A$7:$A$106)&lt;&gt;ROW())*ISNUMBER($C$7:$C$106)*ISNUMBER($K$7:$K$106)*($C$7:$C$106&lt;$K46)*($K$7:$K$106&gt;$C46))&gt;0,SUMPRODUCT(($A$7:$A$106&lt;&gt;"")*($B$7:$B$106=$B46)*($H$7:$H$106=$H46)*($I$7:$I$106&lt;&gt;"Canceled")*(ROW($A$7:$A$106)&lt;&gt;ROW())*ISNUMBER($C$7:$C$106)*ISNUMBER($K$7:$K$106)*($C$7:$C$106&lt;$K46)*($K$7:$K$106&gt;$C46))&gt;0),"Check groomer and station overlap",IF(SUMPRODUCT(($A$7:$A$106&lt;&gt;"")*($B$7:$B$106=$B46)*($G$7:$G$106=$G46)*($I$7:$I$106&lt;&gt;"Canceled")*(ROW($A$7:$A$106)&lt;&gt;ROW())*ISNUMBER($C$7:$C$106)*ISNUMBER($K$7:$K$106)*($C$7:$C$106&lt;$K46)*($K$7:$K$106&gt;$C46))&gt;0,"Check groomer overlap",IF(SUMPRODUCT(($A$7:$A$106&lt;&gt;"")*($B$7:$B$106=$B46)*($H$7:$H$106=$H46)*($I$7:$I$106&lt;&gt;"Canceled")*(ROW($A$7:$A$106)&lt;&gt;ROW())*ISNUMBER($C$7:$C$106)*ISNUMBER($K$7:$K$106)*($C$7:$C$106&lt;$K46)*($K$7:$K$106&gt;$C46))&gt;0,"Check station overlap","")))))))))</f>
        <v/>
      </c>
    </row>
    <row r="47" ht="23" customHeight="1">
      <c r="A47" s="18" t="n"/>
      <c r="B47" s="38" t="n"/>
      <c r="C47" s="20" t="n"/>
      <c r="D47" s="18" t="n"/>
      <c r="E47" s="18" t="n"/>
      <c r="F47" s="18" t="n"/>
      <c r="G47" s="18" t="n"/>
      <c r="H47" s="18" t="n"/>
      <c r="I47" s="18" t="n"/>
      <c r="J47" s="21">
        <f>IF($A47="","",IFERROR(VLOOKUP($F47,Assumptions!$D$4:$F$9,2,FALSE),""))</f>
        <v/>
      </c>
      <c r="K47" s="22">
        <f>IF(OR($A47="",$C47="",$J47=""),"",$C47+$J47/24)</f>
        <v/>
      </c>
      <c r="L47" s="39">
        <f>IF($A47="","",IFERROR(VLOOKUP($F47,Assumptions!$D$4:$F$9,3,FALSE),""))</f>
        <v/>
      </c>
      <c r="M47" s="24">
        <f>IF($A47="","",IF(COUNTIF($A$7:$A$106,$A47)&gt;1,"Check duplicate appointment ID",IF(OR($B47="",$C47="",$D47="",$E47="",$F47="",$G47="",$H47="",$I47="",$J47="",$K47=""),"Complete schedule fields",IF($I47="Canceled","",IF(OR($C47&lt;Assumptions!$B$4,$K47&gt;Assumptions!$B$5),"Check business hours",IF(COUNTIFS($B$7:$B$106,$B47,$A$7:$A$106,"&lt;&gt;",$I$7:$I$106,"&lt;&gt;Canceled")&gt;Assumptions!$B$6,"Check daily appointment limit",IF(AND(SUMPRODUCT(($A$7:$A$106&lt;&gt;"")*($B$7:$B$106=$B47)*($G$7:$G$106=$G47)*($I$7:$I$106&lt;&gt;"Canceled")*(ROW($A$7:$A$106)&lt;&gt;ROW())*ISNUMBER($C$7:$C$106)*ISNUMBER($K$7:$K$106)*($C$7:$C$106&lt;$K47)*($K$7:$K$106&gt;$C47))&gt;0,SUMPRODUCT(($A$7:$A$106&lt;&gt;"")*($B$7:$B$106=$B47)*($H$7:$H$106=$H47)*($I$7:$I$106&lt;&gt;"Canceled")*(ROW($A$7:$A$106)&lt;&gt;ROW())*ISNUMBER($C$7:$C$106)*ISNUMBER($K$7:$K$106)*($C$7:$C$106&lt;$K47)*($K$7:$K$106&gt;$C47))&gt;0),"Check groomer and station overlap",IF(SUMPRODUCT(($A$7:$A$106&lt;&gt;"")*($B$7:$B$106=$B47)*($G$7:$G$106=$G47)*($I$7:$I$106&lt;&gt;"Canceled")*(ROW($A$7:$A$106)&lt;&gt;ROW())*ISNUMBER($C$7:$C$106)*ISNUMBER($K$7:$K$106)*($C$7:$C$106&lt;$K47)*($K$7:$K$106&gt;$C47))&gt;0,"Check groomer overlap",IF(SUMPRODUCT(($A$7:$A$106&lt;&gt;"")*($B$7:$B$106=$B47)*($H$7:$H$106=$H47)*($I$7:$I$106&lt;&gt;"Canceled")*(ROW($A$7:$A$106)&lt;&gt;ROW())*ISNUMBER($C$7:$C$106)*ISNUMBER($K$7:$K$106)*($C$7:$C$106&lt;$K47)*($K$7:$K$106&gt;$C47))&gt;0,"Check station overlap","")))))))))</f>
        <v/>
      </c>
    </row>
    <row r="48" ht="23" customHeight="1">
      <c r="A48" s="18" t="n"/>
      <c r="B48" s="38" t="n"/>
      <c r="C48" s="20" t="n"/>
      <c r="D48" s="18" t="n"/>
      <c r="E48" s="18" t="n"/>
      <c r="F48" s="18" t="n"/>
      <c r="G48" s="18" t="n"/>
      <c r="H48" s="18" t="n"/>
      <c r="I48" s="18" t="n"/>
      <c r="J48" s="25">
        <f>IF($A48="","",IFERROR(VLOOKUP($F48,Assumptions!$D$4:$F$9,2,FALSE),""))</f>
        <v/>
      </c>
      <c r="K48" s="26">
        <f>IF(OR($A48="",$C48="",$J48=""),"",$C48+$J48/24)</f>
        <v/>
      </c>
      <c r="L48" s="40">
        <f>IF($A48="","",IFERROR(VLOOKUP($F48,Assumptions!$D$4:$F$9,3,FALSE),""))</f>
        <v/>
      </c>
      <c r="M48" s="28">
        <f>IF($A48="","",IF(COUNTIF($A$7:$A$106,$A48)&gt;1,"Check duplicate appointment ID",IF(OR($B48="",$C48="",$D48="",$E48="",$F48="",$G48="",$H48="",$I48="",$J48="",$K48=""),"Complete schedule fields",IF($I48="Canceled","",IF(OR($C48&lt;Assumptions!$B$4,$K48&gt;Assumptions!$B$5),"Check business hours",IF(COUNTIFS($B$7:$B$106,$B48,$A$7:$A$106,"&lt;&gt;",$I$7:$I$106,"&lt;&gt;Canceled")&gt;Assumptions!$B$6,"Check daily appointment limit",IF(AND(SUMPRODUCT(($A$7:$A$106&lt;&gt;"")*($B$7:$B$106=$B48)*($G$7:$G$106=$G48)*($I$7:$I$106&lt;&gt;"Canceled")*(ROW($A$7:$A$106)&lt;&gt;ROW())*ISNUMBER($C$7:$C$106)*ISNUMBER($K$7:$K$106)*($C$7:$C$106&lt;$K48)*($K$7:$K$106&gt;$C48))&gt;0,SUMPRODUCT(($A$7:$A$106&lt;&gt;"")*($B$7:$B$106=$B48)*($H$7:$H$106=$H48)*($I$7:$I$106&lt;&gt;"Canceled")*(ROW($A$7:$A$106)&lt;&gt;ROW())*ISNUMBER($C$7:$C$106)*ISNUMBER($K$7:$K$106)*($C$7:$C$106&lt;$K48)*($K$7:$K$106&gt;$C48))&gt;0),"Check groomer and station overlap",IF(SUMPRODUCT(($A$7:$A$106&lt;&gt;"")*($B$7:$B$106=$B48)*($G$7:$G$106=$G48)*($I$7:$I$106&lt;&gt;"Canceled")*(ROW($A$7:$A$106)&lt;&gt;ROW())*ISNUMBER($C$7:$C$106)*ISNUMBER($K$7:$K$106)*($C$7:$C$106&lt;$K48)*($K$7:$K$106&gt;$C48))&gt;0,"Check groomer overlap",IF(SUMPRODUCT(($A$7:$A$106&lt;&gt;"")*($B$7:$B$106=$B48)*($H$7:$H$106=$H48)*($I$7:$I$106&lt;&gt;"Canceled")*(ROW($A$7:$A$106)&lt;&gt;ROW())*ISNUMBER($C$7:$C$106)*ISNUMBER($K$7:$K$106)*($C$7:$C$106&lt;$K48)*($K$7:$K$106&gt;$C48))&gt;0,"Check station overlap","")))))))))</f>
        <v/>
      </c>
    </row>
    <row r="49" ht="23" customHeight="1">
      <c r="A49" s="18" t="n"/>
      <c r="B49" s="38" t="n"/>
      <c r="C49" s="20" t="n"/>
      <c r="D49" s="18" t="n"/>
      <c r="E49" s="18" t="n"/>
      <c r="F49" s="18" t="n"/>
      <c r="G49" s="18" t="n"/>
      <c r="H49" s="18" t="n"/>
      <c r="I49" s="18" t="n"/>
      <c r="J49" s="21">
        <f>IF($A49="","",IFERROR(VLOOKUP($F49,Assumptions!$D$4:$F$9,2,FALSE),""))</f>
        <v/>
      </c>
      <c r="K49" s="22">
        <f>IF(OR($A49="",$C49="",$J49=""),"",$C49+$J49/24)</f>
        <v/>
      </c>
      <c r="L49" s="39">
        <f>IF($A49="","",IFERROR(VLOOKUP($F49,Assumptions!$D$4:$F$9,3,FALSE),""))</f>
        <v/>
      </c>
      <c r="M49" s="24">
        <f>IF($A49="","",IF(COUNTIF($A$7:$A$106,$A49)&gt;1,"Check duplicate appointment ID",IF(OR($B49="",$C49="",$D49="",$E49="",$F49="",$G49="",$H49="",$I49="",$J49="",$K49=""),"Complete schedule fields",IF($I49="Canceled","",IF(OR($C49&lt;Assumptions!$B$4,$K49&gt;Assumptions!$B$5),"Check business hours",IF(COUNTIFS($B$7:$B$106,$B49,$A$7:$A$106,"&lt;&gt;",$I$7:$I$106,"&lt;&gt;Canceled")&gt;Assumptions!$B$6,"Check daily appointment limit",IF(AND(SUMPRODUCT(($A$7:$A$106&lt;&gt;"")*($B$7:$B$106=$B49)*($G$7:$G$106=$G49)*($I$7:$I$106&lt;&gt;"Canceled")*(ROW($A$7:$A$106)&lt;&gt;ROW())*ISNUMBER($C$7:$C$106)*ISNUMBER($K$7:$K$106)*($C$7:$C$106&lt;$K49)*($K$7:$K$106&gt;$C49))&gt;0,SUMPRODUCT(($A$7:$A$106&lt;&gt;"")*($B$7:$B$106=$B49)*($H$7:$H$106=$H49)*($I$7:$I$106&lt;&gt;"Canceled")*(ROW($A$7:$A$106)&lt;&gt;ROW())*ISNUMBER($C$7:$C$106)*ISNUMBER($K$7:$K$106)*($C$7:$C$106&lt;$K49)*($K$7:$K$106&gt;$C49))&gt;0),"Check groomer and station overlap",IF(SUMPRODUCT(($A$7:$A$106&lt;&gt;"")*($B$7:$B$106=$B49)*($G$7:$G$106=$G49)*($I$7:$I$106&lt;&gt;"Canceled")*(ROW($A$7:$A$106)&lt;&gt;ROW())*ISNUMBER($C$7:$C$106)*ISNUMBER($K$7:$K$106)*($C$7:$C$106&lt;$K49)*($K$7:$K$106&gt;$C49))&gt;0,"Check groomer overlap",IF(SUMPRODUCT(($A$7:$A$106&lt;&gt;"")*($B$7:$B$106=$B49)*($H$7:$H$106=$H49)*($I$7:$I$106&lt;&gt;"Canceled")*(ROW($A$7:$A$106)&lt;&gt;ROW())*ISNUMBER($C$7:$C$106)*ISNUMBER($K$7:$K$106)*($C$7:$C$106&lt;$K49)*($K$7:$K$106&gt;$C49))&gt;0,"Check station overlap","")))))))))</f>
        <v/>
      </c>
    </row>
    <row r="50" ht="23" customHeight="1">
      <c r="A50" s="18" t="n"/>
      <c r="B50" s="38" t="n"/>
      <c r="C50" s="20" t="n"/>
      <c r="D50" s="18" t="n"/>
      <c r="E50" s="18" t="n"/>
      <c r="F50" s="18" t="n"/>
      <c r="G50" s="18" t="n"/>
      <c r="H50" s="18" t="n"/>
      <c r="I50" s="18" t="n"/>
      <c r="J50" s="25">
        <f>IF($A50="","",IFERROR(VLOOKUP($F50,Assumptions!$D$4:$F$9,2,FALSE),""))</f>
        <v/>
      </c>
      <c r="K50" s="26">
        <f>IF(OR($A50="",$C50="",$J50=""),"",$C50+$J50/24)</f>
        <v/>
      </c>
      <c r="L50" s="40">
        <f>IF($A50="","",IFERROR(VLOOKUP($F50,Assumptions!$D$4:$F$9,3,FALSE),""))</f>
        <v/>
      </c>
      <c r="M50" s="28">
        <f>IF($A50="","",IF(COUNTIF($A$7:$A$106,$A50)&gt;1,"Check duplicate appointment ID",IF(OR($B50="",$C50="",$D50="",$E50="",$F50="",$G50="",$H50="",$I50="",$J50="",$K50=""),"Complete schedule fields",IF($I50="Canceled","",IF(OR($C50&lt;Assumptions!$B$4,$K50&gt;Assumptions!$B$5),"Check business hours",IF(COUNTIFS($B$7:$B$106,$B50,$A$7:$A$106,"&lt;&gt;",$I$7:$I$106,"&lt;&gt;Canceled")&gt;Assumptions!$B$6,"Check daily appointment limit",IF(AND(SUMPRODUCT(($A$7:$A$106&lt;&gt;"")*($B$7:$B$106=$B50)*($G$7:$G$106=$G50)*($I$7:$I$106&lt;&gt;"Canceled")*(ROW($A$7:$A$106)&lt;&gt;ROW())*ISNUMBER($C$7:$C$106)*ISNUMBER($K$7:$K$106)*($C$7:$C$106&lt;$K50)*($K$7:$K$106&gt;$C50))&gt;0,SUMPRODUCT(($A$7:$A$106&lt;&gt;"")*($B$7:$B$106=$B50)*($H$7:$H$106=$H50)*($I$7:$I$106&lt;&gt;"Canceled")*(ROW($A$7:$A$106)&lt;&gt;ROW())*ISNUMBER($C$7:$C$106)*ISNUMBER($K$7:$K$106)*($C$7:$C$106&lt;$K50)*($K$7:$K$106&gt;$C50))&gt;0),"Check groomer and station overlap",IF(SUMPRODUCT(($A$7:$A$106&lt;&gt;"")*($B$7:$B$106=$B50)*($G$7:$G$106=$G50)*($I$7:$I$106&lt;&gt;"Canceled")*(ROW($A$7:$A$106)&lt;&gt;ROW())*ISNUMBER($C$7:$C$106)*ISNUMBER($K$7:$K$106)*($C$7:$C$106&lt;$K50)*($K$7:$K$106&gt;$C50))&gt;0,"Check groomer overlap",IF(SUMPRODUCT(($A$7:$A$106&lt;&gt;"")*($B$7:$B$106=$B50)*($H$7:$H$106=$H50)*($I$7:$I$106&lt;&gt;"Canceled")*(ROW($A$7:$A$106)&lt;&gt;ROW())*ISNUMBER($C$7:$C$106)*ISNUMBER($K$7:$K$106)*($C$7:$C$106&lt;$K50)*($K$7:$K$106&gt;$C50))&gt;0,"Check station overlap","")))))))))</f>
        <v/>
      </c>
    </row>
    <row r="51" ht="23" customHeight="1">
      <c r="A51" s="18" t="n"/>
      <c r="B51" s="38" t="n"/>
      <c r="C51" s="20" t="n"/>
      <c r="D51" s="18" t="n"/>
      <c r="E51" s="18" t="n"/>
      <c r="F51" s="18" t="n"/>
      <c r="G51" s="18" t="n"/>
      <c r="H51" s="18" t="n"/>
      <c r="I51" s="18" t="n"/>
      <c r="J51" s="21">
        <f>IF($A51="","",IFERROR(VLOOKUP($F51,Assumptions!$D$4:$F$9,2,FALSE),""))</f>
        <v/>
      </c>
      <c r="K51" s="22">
        <f>IF(OR($A51="",$C51="",$J51=""),"",$C51+$J51/24)</f>
        <v/>
      </c>
      <c r="L51" s="39">
        <f>IF($A51="","",IFERROR(VLOOKUP($F51,Assumptions!$D$4:$F$9,3,FALSE),""))</f>
        <v/>
      </c>
      <c r="M51" s="24">
        <f>IF($A51="","",IF(COUNTIF($A$7:$A$106,$A51)&gt;1,"Check duplicate appointment ID",IF(OR($B51="",$C51="",$D51="",$E51="",$F51="",$G51="",$H51="",$I51="",$J51="",$K51=""),"Complete schedule fields",IF($I51="Canceled","",IF(OR($C51&lt;Assumptions!$B$4,$K51&gt;Assumptions!$B$5),"Check business hours",IF(COUNTIFS($B$7:$B$106,$B51,$A$7:$A$106,"&lt;&gt;",$I$7:$I$106,"&lt;&gt;Canceled")&gt;Assumptions!$B$6,"Check daily appointment limit",IF(AND(SUMPRODUCT(($A$7:$A$106&lt;&gt;"")*($B$7:$B$106=$B51)*($G$7:$G$106=$G51)*($I$7:$I$106&lt;&gt;"Canceled")*(ROW($A$7:$A$106)&lt;&gt;ROW())*ISNUMBER($C$7:$C$106)*ISNUMBER($K$7:$K$106)*($C$7:$C$106&lt;$K51)*($K$7:$K$106&gt;$C51))&gt;0,SUMPRODUCT(($A$7:$A$106&lt;&gt;"")*($B$7:$B$106=$B51)*($H$7:$H$106=$H51)*($I$7:$I$106&lt;&gt;"Canceled")*(ROW($A$7:$A$106)&lt;&gt;ROW())*ISNUMBER($C$7:$C$106)*ISNUMBER($K$7:$K$106)*($C$7:$C$106&lt;$K51)*($K$7:$K$106&gt;$C51))&gt;0),"Check groomer and station overlap",IF(SUMPRODUCT(($A$7:$A$106&lt;&gt;"")*($B$7:$B$106=$B51)*($G$7:$G$106=$G51)*($I$7:$I$106&lt;&gt;"Canceled")*(ROW($A$7:$A$106)&lt;&gt;ROW())*ISNUMBER($C$7:$C$106)*ISNUMBER($K$7:$K$106)*($C$7:$C$106&lt;$K51)*($K$7:$K$106&gt;$C51))&gt;0,"Check groomer overlap",IF(SUMPRODUCT(($A$7:$A$106&lt;&gt;"")*($B$7:$B$106=$B51)*($H$7:$H$106=$H51)*($I$7:$I$106&lt;&gt;"Canceled")*(ROW($A$7:$A$106)&lt;&gt;ROW())*ISNUMBER($C$7:$C$106)*ISNUMBER($K$7:$K$106)*($C$7:$C$106&lt;$K51)*($K$7:$K$106&gt;$C51))&gt;0,"Check station overlap","")))))))))</f>
        <v/>
      </c>
    </row>
    <row r="52" ht="23" customHeight="1">
      <c r="A52" s="18" t="n"/>
      <c r="B52" s="38" t="n"/>
      <c r="C52" s="20" t="n"/>
      <c r="D52" s="18" t="n"/>
      <c r="E52" s="18" t="n"/>
      <c r="F52" s="18" t="n"/>
      <c r="G52" s="18" t="n"/>
      <c r="H52" s="18" t="n"/>
      <c r="I52" s="18" t="n"/>
      <c r="J52" s="25">
        <f>IF($A52="","",IFERROR(VLOOKUP($F52,Assumptions!$D$4:$F$9,2,FALSE),""))</f>
        <v/>
      </c>
      <c r="K52" s="26">
        <f>IF(OR($A52="",$C52="",$J52=""),"",$C52+$J52/24)</f>
        <v/>
      </c>
      <c r="L52" s="40">
        <f>IF($A52="","",IFERROR(VLOOKUP($F52,Assumptions!$D$4:$F$9,3,FALSE),""))</f>
        <v/>
      </c>
      <c r="M52" s="28">
        <f>IF($A52="","",IF(COUNTIF($A$7:$A$106,$A52)&gt;1,"Check duplicate appointment ID",IF(OR($B52="",$C52="",$D52="",$E52="",$F52="",$G52="",$H52="",$I52="",$J52="",$K52=""),"Complete schedule fields",IF($I52="Canceled","",IF(OR($C52&lt;Assumptions!$B$4,$K52&gt;Assumptions!$B$5),"Check business hours",IF(COUNTIFS($B$7:$B$106,$B52,$A$7:$A$106,"&lt;&gt;",$I$7:$I$106,"&lt;&gt;Canceled")&gt;Assumptions!$B$6,"Check daily appointment limit",IF(AND(SUMPRODUCT(($A$7:$A$106&lt;&gt;"")*($B$7:$B$106=$B52)*($G$7:$G$106=$G52)*($I$7:$I$106&lt;&gt;"Canceled")*(ROW($A$7:$A$106)&lt;&gt;ROW())*ISNUMBER($C$7:$C$106)*ISNUMBER($K$7:$K$106)*($C$7:$C$106&lt;$K52)*($K$7:$K$106&gt;$C52))&gt;0,SUMPRODUCT(($A$7:$A$106&lt;&gt;"")*($B$7:$B$106=$B52)*($H$7:$H$106=$H52)*($I$7:$I$106&lt;&gt;"Canceled")*(ROW($A$7:$A$106)&lt;&gt;ROW())*ISNUMBER($C$7:$C$106)*ISNUMBER($K$7:$K$106)*($C$7:$C$106&lt;$K52)*($K$7:$K$106&gt;$C52))&gt;0),"Check groomer and station overlap",IF(SUMPRODUCT(($A$7:$A$106&lt;&gt;"")*($B$7:$B$106=$B52)*($G$7:$G$106=$G52)*($I$7:$I$106&lt;&gt;"Canceled")*(ROW($A$7:$A$106)&lt;&gt;ROW())*ISNUMBER($C$7:$C$106)*ISNUMBER($K$7:$K$106)*($C$7:$C$106&lt;$K52)*($K$7:$K$106&gt;$C52))&gt;0,"Check groomer overlap",IF(SUMPRODUCT(($A$7:$A$106&lt;&gt;"")*($B$7:$B$106=$B52)*($H$7:$H$106=$H52)*($I$7:$I$106&lt;&gt;"Canceled")*(ROW($A$7:$A$106)&lt;&gt;ROW())*ISNUMBER($C$7:$C$106)*ISNUMBER($K$7:$K$106)*($C$7:$C$106&lt;$K52)*($K$7:$K$106&gt;$C52))&gt;0,"Check station overlap","")))))))))</f>
        <v/>
      </c>
    </row>
    <row r="53" ht="23" customHeight="1">
      <c r="A53" s="18" t="n"/>
      <c r="B53" s="38" t="n"/>
      <c r="C53" s="20" t="n"/>
      <c r="D53" s="18" t="n"/>
      <c r="E53" s="18" t="n"/>
      <c r="F53" s="18" t="n"/>
      <c r="G53" s="18" t="n"/>
      <c r="H53" s="18" t="n"/>
      <c r="I53" s="18" t="n"/>
      <c r="J53" s="21">
        <f>IF($A53="","",IFERROR(VLOOKUP($F53,Assumptions!$D$4:$F$9,2,FALSE),""))</f>
        <v/>
      </c>
      <c r="K53" s="22">
        <f>IF(OR($A53="",$C53="",$J53=""),"",$C53+$J53/24)</f>
        <v/>
      </c>
      <c r="L53" s="39">
        <f>IF($A53="","",IFERROR(VLOOKUP($F53,Assumptions!$D$4:$F$9,3,FALSE),""))</f>
        <v/>
      </c>
      <c r="M53" s="24">
        <f>IF($A53="","",IF(COUNTIF($A$7:$A$106,$A53)&gt;1,"Check duplicate appointment ID",IF(OR($B53="",$C53="",$D53="",$E53="",$F53="",$G53="",$H53="",$I53="",$J53="",$K53=""),"Complete schedule fields",IF($I53="Canceled","",IF(OR($C53&lt;Assumptions!$B$4,$K53&gt;Assumptions!$B$5),"Check business hours",IF(COUNTIFS($B$7:$B$106,$B53,$A$7:$A$106,"&lt;&gt;",$I$7:$I$106,"&lt;&gt;Canceled")&gt;Assumptions!$B$6,"Check daily appointment limit",IF(AND(SUMPRODUCT(($A$7:$A$106&lt;&gt;"")*($B$7:$B$106=$B53)*($G$7:$G$106=$G53)*($I$7:$I$106&lt;&gt;"Canceled")*(ROW($A$7:$A$106)&lt;&gt;ROW())*ISNUMBER($C$7:$C$106)*ISNUMBER($K$7:$K$106)*($C$7:$C$106&lt;$K53)*($K$7:$K$106&gt;$C53))&gt;0,SUMPRODUCT(($A$7:$A$106&lt;&gt;"")*($B$7:$B$106=$B53)*($H$7:$H$106=$H53)*($I$7:$I$106&lt;&gt;"Canceled")*(ROW($A$7:$A$106)&lt;&gt;ROW())*ISNUMBER($C$7:$C$106)*ISNUMBER($K$7:$K$106)*($C$7:$C$106&lt;$K53)*($K$7:$K$106&gt;$C53))&gt;0),"Check groomer and station overlap",IF(SUMPRODUCT(($A$7:$A$106&lt;&gt;"")*($B$7:$B$106=$B53)*($G$7:$G$106=$G53)*($I$7:$I$106&lt;&gt;"Canceled")*(ROW($A$7:$A$106)&lt;&gt;ROW())*ISNUMBER($C$7:$C$106)*ISNUMBER($K$7:$K$106)*($C$7:$C$106&lt;$K53)*($K$7:$K$106&gt;$C53))&gt;0,"Check groomer overlap",IF(SUMPRODUCT(($A$7:$A$106&lt;&gt;"")*($B$7:$B$106=$B53)*($H$7:$H$106=$H53)*($I$7:$I$106&lt;&gt;"Canceled")*(ROW($A$7:$A$106)&lt;&gt;ROW())*ISNUMBER($C$7:$C$106)*ISNUMBER($K$7:$K$106)*($C$7:$C$106&lt;$K53)*($K$7:$K$106&gt;$C53))&gt;0,"Check station overlap","")))))))))</f>
        <v/>
      </c>
    </row>
    <row r="54" ht="23" customHeight="1">
      <c r="A54" s="18" t="n"/>
      <c r="B54" s="38" t="n"/>
      <c r="C54" s="20" t="n"/>
      <c r="D54" s="18" t="n"/>
      <c r="E54" s="18" t="n"/>
      <c r="F54" s="18" t="n"/>
      <c r="G54" s="18" t="n"/>
      <c r="H54" s="18" t="n"/>
      <c r="I54" s="18" t="n"/>
      <c r="J54" s="25">
        <f>IF($A54="","",IFERROR(VLOOKUP($F54,Assumptions!$D$4:$F$9,2,FALSE),""))</f>
        <v/>
      </c>
      <c r="K54" s="26">
        <f>IF(OR($A54="",$C54="",$J54=""),"",$C54+$J54/24)</f>
        <v/>
      </c>
      <c r="L54" s="40">
        <f>IF($A54="","",IFERROR(VLOOKUP($F54,Assumptions!$D$4:$F$9,3,FALSE),""))</f>
        <v/>
      </c>
      <c r="M54" s="28">
        <f>IF($A54="","",IF(COUNTIF($A$7:$A$106,$A54)&gt;1,"Check duplicate appointment ID",IF(OR($B54="",$C54="",$D54="",$E54="",$F54="",$G54="",$H54="",$I54="",$J54="",$K54=""),"Complete schedule fields",IF($I54="Canceled","",IF(OR($C54&lt;Assumptions!$B$4,$K54&gt;Assumptions!$B$5),"Check business hours",IF(COUNTIFS($B$7:$B$106,$B54,$A$7:$A$106,"&lt;&gt;",$I$7:$I$106,"&lt;&gt;Canceled")&gt;Assumptions!$B$6,"Check daily appointment limit",IF(AND(SUMPRODUCT(($A$7:$A$106&lt;&gt;"")*($B$7:$B$106=$B54)*($G$7:$G$106=$G54)*($I$7:$I$106&lt;&gt;"Canceled")*(ROW($A$7:$A$106)&lt;&gt;ROW())*ISNUMBER($C$7:$C$106)*ISNUMBER($K$7:$K$106)*($C$7:$C$106&lt;$K54)*($K$7:$K$106&gt;$C54))&gt;0,SUMPRODUCT(($A$7:$A$106&lt;&gt;"")*($B$7:$B$106=$B54)*($H$7:$H$106=$H54)*($I$7:$I$106&lt;&gt;"Canceled")*(ROW($A$7:$A$106)&lt;&gt;ROW())*ISNUMBER($C$7:$C$106)*ISNUMBER($K$7:$K$106)*($C$7:$C$106&lt;$K54)*($K$7:$K$106&gt;$C54))&gt;0),"Check groomer and station overlap",IF(SUMPRODUCT(($A$7:$A$106&lt;&gt;"")*($B$7:$B$106=$B54)*($G$7:$G$106=$G54)*($I$7:$I$106&lt;&gt;"Canceled")*(ROW($A$7:$A$106)&lt;&gt;ROW())*ISNUMBER($C$7:$C$106)*ISNUMBER($K$7:$K$106)*($C$7:$C$106&lt;$K54)*($K$7:$K$106&gt;$C54))&gt;0,"Check groomer overlap",IF(SUMPRODUCT(($A$7:$A$106&lt;&gt;"")*($B$7:$B$106=$B54)*($H$7:$H$106=$H54)*($I$7:$I$106&lt;&gt;"Canceled")*(ROW($A$7:$A$106)&lt;&gt;ROW())*ISNUMBER($C$7:$C$106)*ISNUMBER($K$7:$K$106)*($C$7:$C$106&lt;$K54)*($K$7:$K$106&gt;$C54))&gt;0,"Check station overlap","")))))))))</f>
        <v/>
      </c>
    </row>
    <row r="55" ht="23" customHeight="1">
      <c r="A55" s="18" t="n"/>
      <c r="B55" s="38" t="n"/>
      <c r="C55" s="20" t="n"/>
      <c r="D55" s="18" t="n"/>
      <c r="E55" s="18" t="n"/>
      <c r="F55" s="18" t="n"/>
      <c r="G55" s="18" t="n"/>
      <c r="H55" s="18" t="n"/>
      <c r="I55" s="18" t="n"/>
      <c r="J55" s="21">
        <f>IF($A55="","",IFERROR(VLOOKUP($F55,Assumptions!$D$4:$F$9,2,FALSE),""))</f>
        <v/>
      </c>
      <c r="K55" s="22">
        <f>IF(OR($A55="",$C55="",$J55=""),"",$C55+$J55/24)</f>
        <v/>
      </c>
      <c r="L55" s="39">
        <f>IF($A55="","",IFERROR(VLOOKUP($F55,Assumptions!$D$4:$F$9,3,FALSE),""))</f>
        <v/>
      </c>
      <c r="M55" s="24">
        <f>IF($A55="","",IF(COUNTIF($A$7:$A$106,$A55)&gt;1,"Check duplicate appointment ID",IF(OR($B55="",$C55="",$D55="",$E55="",$F55="",$G55="",$H55="",$I55="",$J55="",$K55=""),"Complete schedule fields",IF($I55="Canceled","",IF(OR($C55&lt;Assumptions!$B$4,$K55&gt;Assumptions!$B$5),"Check business hours",IF(COUNTIFS($B$7:$B$106,$B55,$A$7:$A$106,"&lt;&gt;",$I$7:$I$106,"&lt;&gt;Canceled")&gt;Assumptions!$B$6,"Check daily appointment limit",IF(AND(SUMPRODUCT(($A$7:$A$106&lt;&gt;"")*($B$7:$B$106=$B55)*($G$7:$G$106=$G55)*($I$7:$I$106&lt;&gt;"Canceled")*(ROW($A$7:$A$106)&lt;&gt;ROW())*ISNUMBER($C$7:$C$106)*ISNUMBER($K$7:$K$106)*($C$7:$C$106&lt;$K55)*($K$7:$K$106&gt;$C55))&gt;0,SUMPRODUCT(($A$7:$A$106&lt;&gt;"")*($B$7:$B$106=$B55)*($H$7:$H$106=$H55)*($I$7:$I$106&lt;&gt;"Canceled")*(ROW($A$7:$A$106)&lt;&gt;ROW())*ISNUMBER($C$7:$C$106)*ISNUMBER($K$7:$K$106)*($C$7:$C$106&lt;$K55)*($K$7:$K$106&gt;$C55))&gt;0),"Check groomer and station overlap",IF(SUMPRODUCT(($A$7:$A$106&lt;&gt;"")*($B$7:$B$106=$B55)*($G$7:$G$106=$G55)*($I$7:$I$106&lt;&gt;"Canceled")*(ROW($A$7:$A$106)&lt;&gt;ROW())*ISNUMBER($C$7:$C$106)*ISNUMBER($K$7:$K$106)*($C$7:$C$106&lt;$K55)*($K$7:$K$106&gt;$C55))&gt;0,"Check groomer overlap",IF(SUMPRODUCT(($A$7:$A$106&lt;&gt;"")*($B$7:$B$106=$B55)*($H$7:$H$106=$H55)*($I$7:$I$106&lt;&gt;"Canceled")*(ROW($A$7:$A$106)&lt;&gt;ROW())*ISNUMBER($C$7:$C$106)*ISNUMBER($K$7:$K$106)*($C$7:$C$106&lt;$K55)*($K$7:$K$106&gt;$C55))&gt;0,"Check station overlap","")))))))))</f>
        <v/>
      </c>
    </row>
    <row r="56" ht="23" customHeight="1">
      <c r="A56" s="18" t="n"/>
      <c r="B56" s="38" t="n"/>
      <c r="C56" s="20" t="n"/>
      <c r="D56" s="18" t="n"/>
      <c r="E56" s="18" t="n"/>
      <c r="F56" s="18" t="n"/>
      <c r="G56" s="18" t="n"/>
      <c r="H56" s="18" t="n"/>
      <c r="I56" s="18" t="n"/>
      <c r="J56" s="25">
        <f>IF($A56="","",IFERROR(VLOOKUP($F56,Assumptions!$D$4:$F$9,2,FALSE),""))</f>
        <v/>
      </c>
      <c r="K56" s="26">
        <f>IF(OR($A56="",$C56="",$J56=""),"",$C56+$J56/24)</f>
        <v/>
      </c>
      <c r="L56" s="40">
        <f>IF($A56="","",IFERROR(VLOOKUP($F56,Assumptions!$D$4:$F$9,3,FALSE),""))</f>
        <v/>
      </c>
      <c r="M56" s="28">
        <f>IF($A56="","",IF(COUNTIF($A$7:$A$106,$A56)&gt;1,"Check duplicate appointment ID",IF(OR($B56="",$C56="",$D56="",$E56="",$F56="",$G56="",$H56="",$I56="",$J56="",$K56=""),"Complete schedule fields",IF($I56="Canceled","",IF(OR($C56&lt;Assumptions!$B$4,$K56&gt;Assumptions!$B$5),"Check business hours",IF(COUNTIFS($B$7:$B$106,$B56,$A$7:$A$106,"&lt;&gt;",$I$7:$I$106,"&lt;&gt;Canceled")&gt;Assumptions!$B$6,"Check daily appointment limit",IF(AND(SUMPRODUCT(($A$7:$A$106&lt;&gt;"")*($B$7:$B$106=$B56)*($G$7:$G$106=$G56)*($I$7:$I$106&lt;&gt;"Canceled")*(ROW($A$7:$A$106)&lt;&gt;ROW())*ISNUMBER($C$7:$C$106)*ISNUMBER($K$7:$K$106)*($C$7:$C$106&lt;$K56)*($K$7:$K$106&gt;$C56))&gt;0,SUMPRODUCT(($A$7:$A$106&lt;&gt;"")*($B$7:$B$106=$B56)*($H$7:$H$106=$H56)*($I$7:$I$106&lt;&gt;"Canceled")*(ROW($A$7:$A$106)&lt;&gt;ROW())*ISNUMBER($C$7:$C$106)*ISNUMBER($K$7:$K$106)*($C$7:$C$106&lt;$K56)*($K$7:$K$106&gt;$C56))&gt;0),"Check groomer and station overlap",IF(SUMPRODUCT(($A$7:$A$106&lt;&gt;"")*($B$7:$B$106=$B56)*($G$7:$G$106=$G56)*($I$7:$I$106&lt;&gt;"Canceled")*(ROW($A$7:$A$106)&lt;&gt;ROW())*ISNUMBER($C$7:$C$106)*ISNUMBER($K$7:$K$106)*($C$7:$C$106&lt;$K56)*($K$7:$K$106&gt;$C56))&gt;0,"Check groomer overlap",IF(SUMPRODUCT(($A$7:$A$106&lt;&gt;"")*($B$7:$B$106=$B56)*($H$7:$H$106=$H56)*($I$7:$I$106&lt;&gt;"Canceled")*(ROW($A$7:$A$106)&lt;&gt;ROW())*ISNUMBER($C$7:$C$106)*ISNUMBER($K$7:$K$106)*($C$7:$C$106&lt;$K56)*($K$7:$K$106&gt;$C56))&gt;0,"Check station overlap","")))))))))</f>
        <v/>
      </c>
    </row>
    <row r="57" ht="23" customHeight="1">
      <c r="A57" s="18" t="n"/>
      <c r="B57" s="38" t="n"/>
      <c r="C57" s="20" t="n"/>
      <c r="D57" s="18" t="n"/>
      <c r="E57" s="18" t="n"/>
      <c r="F57" s="18" t="n"/>
      <c r="G57" s="18" t="n"/>
      <c r="H57" s="18" t="n"/>
      <c r="I57" s="18" t="n"/>
      <c r="J57" s="21">
        <f>IF($A57="","",IFERROR(VLOOKUP($F57,Assumptions!$D$4:$F$9,2,FALSE),""))</f>
        <v/>
      </c>
      <c r="K57" s="22">
        <f>IF(OR($A57="",$C57="",$J57=""),"",$C57+$J57/24)</f>
        <v/>
      </c>
      <c r="L57" s="39">
        <f>IF($A57="","",IFERROR(VLOOKUP($F57,Assumptions!$D$4:$F$9,3,FALSE),""))</f>
        <v/>
      </c>
      <c r="M57" s="24">
        <f>IF($A57="","",IF(COUNTIF($A$7:$A$106,$A57)&gt;1,"Check duplicate appointment ID",IF(OR($B57="",$C57="",$D57="",$E57="",$F57="",$G57="",$H57="",$I57="",$J57="",$K57=""),"Complete schedule fields",IF($I57="Canceled","",IF(OR($C57&lt;Assumptions!$B$4,$K57&gt;Assumptions!$B$5),"Check business hours",IF(COUNTIFS($B$7:$B$106,$B57,$A$7:$A$106,"&lt;&gt;",$I$7:$I$106,"&lt;&gt;Canceled")&gt;Assumptions!$B$6,"Check daily appointment limit",IF(AND(SUMPRODUCT(($A$7:$A$106&lt;&gt;"")*($B$7:$B$106=$B57)*($G$7:$G$106=$G57)*($I$7:$I$106&lt;&gt;"Canceled")*(ROW($A$7:$A$106)&lt;&gt;ROW())*ISNUMBER($C$7:$C$106)*ISNUMBER($K$7:$K$106)*($C$7:$C$106&lt;$K57)*($K$7:$K$106&gt;$C57))&gt;0,SUMPRODUCT(($A$7:$A$106&lt;&gt;"")*($B$7:$B$106=$B57)*($H$7:$H$106=$H57)*($I$7:$I$106&lt;&gt;"Canceled")*(ROW($A$7:$A$106)&lt;&gt;ROW())*ISNUMBER($C$7:$C$106)*ISNUMBER($K$7:$K$106)*($C$7:$C$106&lt;$K57)*($K$7:$K$106&gt;$C57))&gt;0),"Check groomer and station overlap",IF(SUMPRODUCT(($A$7:$A$106&lt;&gt;"")*($B$7:$B$106=$B57)*($G$7:$G$106=$G57)*($I$7:$I$106&lt;&gt;"Canceled")*(ROW($A$7:$A$106)&lt;&gt;ROW())*ISNUMBER($C$7:$C$106)*ISNUMBER($K$7:$K$106)*($C$7:$C$106&lt;$K57)*($K$7:$K$106&gt;$C57))&gt;0,"Check groomer overlap",IF(SUMPRODUCT(($A$7:$A$106&lt;&gt;"")*($B$7:$B$106=$B57)*($H$7:$H$106=$H57)*($I$7:$I$106&lt;&gt;"Canceled")*(ROW($A$7:$A$106)&lt;&gt;ROW())*ISNUMBER($C$7:$C$106)*ISNUMBER($K$7:$K$106)*($C$7:$C$106&lt;$K57)*($K$7:$K$106&gt;$C57))&gt;0,"Check station overlap","")))))))))</f>
        <v/>
      </c>
    </row>
    <row r="58" ht="23" customHeight="1">
      <c r="A58" s="18" t="n"/>
      <c r="B58" s="38" t="n"/>
      <c r="C58" s="20" t="n"/>
      <c r="D58" s="18" t="n"/>
      <c r="E58" s="18" t="n"/>
      <c r="F58" s="18" t="n"/>
      <c r="G58" s="18" t="n"/>
      <c r="H58" s="18" t="n"/>
      <c r="I58" s="18" t="n"/>
      <c r="J58" s="25">
        <f>IF($A58="","",IFERROR(VLOOKUP($F58,Assumptions!$D$4:$F$9,2,FALSE),""))</f>
        <v/>
      </c>
      <c r="K58" s="26">
        <f>IF(OR($A58="",$C58="",$J58=""),"",$C58+$J58/24)</f>
        <v/>
      </c>
      <c r="L58" s="40">
        <f>IF($A58="","",IFERROR(VLOOKUP($F58,Assumptions!$D$4:$F$9,3,FALSE),""))</f>
        <v/>
      </c>
      <c r="M58" s="28">
        <f>IF($A58="","",IF(COUNTIF($A$7:$A$106,$A58)&gt;1,"Check duplicate appointment ID",IF(OR($B58="",$C58="",$D58="",$E58="",$F58="",$G58="",$H58="",$I58="",$J58="",$K58=""),"Complete schedule fields",IF($I58="Canceled","",IF(OR($C58&lt;Assumptions!$B$4,$K58&gt;Assumptions!$B$5),"Check business hours",IF(COUNTIFS($B$7:$B$106,$B58,$A$7:$A$106,"&lt;&gt;",$I$7:$I$106,"&lt;&gt;Canceled")&gt;Assumptions!$B$6,"Check daily appointment limit",IF(AND(SUMPRODUCT(($A$7:$A$106&lt;&gt;"")*($B$7:$B$106=$B58)*($G$7:$G$106=$G58)*($I$7:$I$106&lt;&gt;"Canceled")*(ROW($A$7:$A$106)&lt;&gt;ROW())*ISNUMBER($C$7:$C$106)*ISNUMBER($K$7:$K$106)*($C$7:$C$106&lt;$K58)*($K$7:$K$106&gt;$C58))&gt;0,SUMPRODUCT(($A$7:$A$106&lt;&gt;"")*($B$7:$B$106=$B58)*($H$7:$H$106=$H58)*($I$7:$I$106&lt;&gt;"Canceled")*(ROW($A$7:$A$106)&lt;&gt;ROW())*ISNUMBER($C$7:$C$106)*ISNUMBER($K$7:$K$106)*($C$7:$C$106&lt;$K58)*($K$7:$K$106&gt;$C58))&gt;0),"Check groomer and station overlap",IF(SUMPRODUCT(($A$7:$A$106&lt;&gt;"")*($B$7:$B$106=$B58)*($G$7:$G$106=$G58)*($I$7:$I$106&lt;&gt;"Canceled")*(ROW($A$7:$A$106)&lt;&gt;ROW())*ISNUMBER($C$7:$C$106)*ISNUMBER($K$7:$K$106)*($C$7:$C$106&lt;$K58)*($K$7:$K$106&gt;$C58))&gt;0,"Check groomer overlap",IF(SUMPRODUCT(($A$7:$A$106&lt;&gt;"")*($B$7:$B$106=$B58)*($H$7:$H$106=$H58)*($I$7:$I$106&lt;&gt;"Canceled")*(ROW($A$7:$A$106)&lt;&gt;ROW())*ISNUMBER($C$7:$C$106)*ISNUMBER($K$7:$K$106)*($C$7:$C$106&lt;$K58)*($K$7:$K$106&gt;$C58))&gt;0,"Check station overlap","")))))))))</f>
        <v/>
      </c>
    </row>
    <row r="59" ht="23" customHeight="1">
      <c r="A59" s="18" t="n"/>
      <c r="B59" s="38" t="n"/>
      <c r="C59" s="20" t="n"/>
      <c r="D59" s="18" t="n"/>
      <c r="E59" s="18" t="n"/>
      <c r="F59" s="18" t="n"/>
      <c r="G59" s="18" t="n"/>
      <c r="H59" s="18" t="n"/>
      <c r="I59" s="18" t="n"/>
      <c r="J59" s="21">
        <f>IF($A59="","",IFERROR(VLOOKUP($F59,Assumptions!$D$4:$F$9,2,FALSE),""))</f>
        <v/>
      </c>
      <c r="K59" s="22">
        <f>IF(OR($A59="",$C59="",$J59=""),"",$C59+$J59/24)</f>
        <v/>
      </c>
      <c r="L59" s="39">
        <f>IF($A59="","",IFERROR(VLOOKUP($F59,Assumptions!$D$4:$F$9,3,FALSE),""))</f>
        <v/>
      </c>
      <c r="M59" s="24">
        <f>IF($A59="","",IF(COUNTIF($A$7:$A$106,$A59)&gt;1,"Check duplicate appointment ID",IF(OR($B59="",$C59="",$D59="",$E59="",$F59="",$G59="",$H59="",$I59="",$J59="",$K59=""),"Complete schedule fields",IF($I59="Canceled","",IF(OR($C59&lt;Assumptions!$B$4,$K59&gt;Assumptions!$B$5),"Check business hours",IF(COUNTIFS($B$7:$B$106,$B59,$A$7:$A$106,"&lt;&gt;",$I$7:$I$106,"&lt;&gt;Canceled")&gt;Assumptions!$B$6,"Check daily appointment limit",IF(AND(SUMPRODUCT(($A$7:$A$106&lt;&gt;"")*($B$7:$B$106=$B59)*($G$7:$G$106=$G59)*($I$7:$I$106&lt;&gt;"Canceled")*(ROW($A$7:$A$106)&lt;&gt;ROW())*ISNUMBER($C$7:$C$106)*ISNUMBER($K$7:$K$106)*($C$7:$C$106&lt;$K59)*($K$7:$K$106&gt;$C59))&gt;0,SUMPRODUCT(($A$7:$A$106&lt;&gt;"")*($B$7:$B$106=$B59)*($H$7:$H$106=$H59)*($I$7:$I$106&lt;&gt;"Canceled")*(ROW($A$7:$A$106)&lt;&gt;ROW())*ISNUMBER($C$7:$C$106)*ISNUMBER($K$7:$K$106)*($C$7:$C$106&lt;$K59)*($K$7:$K$106&gt;$C59))&gt;0),"Check groomer and station overlap",IF(SUMPRODUCT(($A$7:$A$106&lt;&gt;"")*($B$7:$B$106=$B59)*($G$7:$G$106=$G59)*($I$7:$I$106&lt;&gt;"Canceled")*(ROW($A$7:$A$106)&lt;&gt;ROW())*ISNUMBER($C$7:$C$106)*ISNUMBER($K$7:$K$106)*($C$7:$C$106&lt;$K59)*($K$7:$K$106&gt;$C59))&gt;0,"Check groomer overlap",IF(SUMPRODUCT(($A$7:$A$106&lt;&gt;"")*($B$7:$B$106=$B59)*($H$7:$H$106=$H59)*($I$7:$I$106&lt;&gt;"Canceled")*(ROW($A$7:$A$106)&lt;&gt;ROW())*ISNUMBER($C$7:$C$106)*ISNUMBER($K$7:$K$106)*($C$7:$C$106&lt;$K59)*($K$7:$K$106&gt;$C59))&gt;0,"Check station overlap","")))))))))</f>
        <v/>
      </c>
    </row>
    <row r="60" ht="23" customHeight="1">
      <c r="A60" s="18" t="n"/>
      <c r="B60" s="38" t="n"/>
      <c r="C60" s="20" t="n"/>
      <c r="D60" s="18" t="n"/>
      <c r="E60" s="18" t="n"/>
      <c r="F60" s="18" t="n"/>
      <c r="G60" s="18" t="n"/>
      <c r="H60" s="18" t="n"/>
      <c r="I60" s="18" t="n"/>
      <c r="J60" s="25">
        <f>IF($A60="","",IFERROR(VLOOKUP($F60,Assumptions!$D$4:$F$9,2,FALSE),""))</f>
        <v/>
      </c>
      <c r="K60" s="26">
        <f>IF(OR($A60="",$C60="",$J60=""),"",$C60+$J60/24)</f>
        <v/>
      </c>
      <c r="L60" s="40">
        <f>IF($A60="","",IFERROR(VLOOKUP($F60,Assumptions!$D$4:$F$9,3,FALSE),""))</f>
        <v/>
      </c>
      <c r="M60" s="28">
        <f>IF($A60="","",IF(COUNTIF($A$7:$A$106,$A60)&gt;1,"Check duplicate appointment ID",IF(OR($B60="",$C60="",$D60="",$E60="",$F60="",$G60="",$H60="",$I60="",$J60="",$K60=""),"Complete schedule fields",IF($I60="Canceled","",IF(OR($C60&lt;Assumptions!$B$4,$K60&gt;Assumptions!$B$5),"Check business hours",IF(COUNTIFS($B$7:$B$106,$B60,$A$7:$A$106,"&lt;&gt;",$I$7:$I$106,"&lt;&gt;Canceled")&gt;Assumptions!$B$6,"Check daily appointment limit",IF(AND(SUMPRODUCT(($A$7:$A$106&lt;&gt;"")*($B$7:$B$106=$B60)*($G$7:$G$106=$G60)*($I$7:$I$106&lt;&gt;"Canceled")*(ROW($A$7:$A$106)&lt;&gt;ROW())*ISNUMBER($C$7:$C$106)*ISNUMBER($K$7:$K$106)*($C$7:$C$106&lt;$K60)*($K$7:$K$106&gt;$C60))&gt;0,SUMPRODUCT(($A$7:$A$106&lt;&gt;"")*($B$7:$B$106=$B60)*($H$7:$H$106=$H60)*($I$7:$I$106&lt;&gt;"Canceled")*(ROW($A$7:$A$106)&lt;&gt;ROW())*ISNUMBER($C$7:$C$106)*ISNUMBER($K$7:$K$106)*($C$7:$C$106&lt;$K60)*($K$7:$K$106&gt;$C60))&gt;0),"Check groomer and station overlap",IF(SUMPRODUCT(($A$7:$A$106&lt;&gt;"")*($B$7:$B$106=$B60)*($G$7:$G$106=$G60)*($I$7:$I$106&lt;&gt;"Canceled")*(ROW($A$7:$A$106)&lt;&gt;ROW())*ISNUMBER($C$7:$C$106)*ISNUMBER($K$7:$K$106)*($C$7:$C$106&lt;$K60)*($K$7:$K$106&gt;$C60))&gt;0,"Check groomer overlap",IF(SUMPRODUCT(($A$7:$A$106&lt;&gt;"")*($B$7:$B$106=$B60)*($H$7:$H$106=$H60)*($I$7:$I$106&lt;&gt;"Canceled")*(ROW($A$7:$A$106)&lt;&gt;ROW())*ISNUMBER($C$7:$C$106)*ISNUMBER($K$7:$K$106)*($C$7:$C$106&lt;$K60)*($K$7:$K$106&gt;$C60))&gt;0,"Check station overlap","")))))))))</f>
        <v/>
      </c>
    </row>
    <row r="61" ht="23" customHeight="1">
      <c r="A61" s="18" t="n"/>
      <c r="B61" s="38" t="n"/>
      <c r="C61" s="20" t="n"/>
      <c r="D61" s="18" t="n"/>
      <c r="E61" s="18" t="n"/>
      <c r="F61" s="18" t="n"/>
      <c r="G61" s="18" t="n"/>
      <c r="H61" s="18" t="n"/>
      <c r="I61" s="18" t="n"/>
      <c r="J61" s="21">
        <f>IF($A61="","",IFERROR(VLOOKUP($F61,Assumptions!$D$4:$F$9,2,FALSE),""))</f>
        <v/>
      </c>
      <c r="K61" s="22">
        <f>IF(OR($A61="",$C61="",$J61=""),"",$C61+$J61/24)</f>
        <v/>
      </c>
      <c r="L61" s="39">
        <f>IF($A61="","",IFERROR(VLOOKUP($F61,Assumptions!$D$4:$F$9,3,FALSE),""))</f>
        <v/>
      </c>
      <c r="M61" s="24">
        <f>IF($A61="","",IF(COUNTIF($A$7:$A$106,$A61)&gt;1,"Check duplicate appointment ID",IF(OR($B61="",$C61="",$D61="",$E61="",$F61="",$G61="",$H61="",$I61="",$J61="",$K61=""),"Complete schedule fields",IF($I61="Canceled","",IF(OR($C61&lt;Assumptions!$B$4,$K61&gt;Assumptions!$B$5),"Check business hours",IF(COUNTIFS($B$7:$B$106,$B61,$A$7:$A$106,"&lt;&gt;",$I$7:$I$106,"&lt;&gt;Canceled")&gt;Assumptions!$B$6,"Check daily appointment limit",IF(AND(SUMPRODUCT(($A$7:$A$106&lt;&gt;"")*($B$7:$B$106=$B61)*($G$7:$G$106=$G61)*($I$7:$I$106&lt;&gt;"Canceled")*(ROW($A$7:$A$106)&lt;&gt;ROW())*ISNUMBER($C$7:$C$106)*ISNUMBER($K$7:$K$106)*($C$7:$C$106&lt;$K61)*($K$7:$K$106&gt;$C61))&gt;0,SUMPRODUCT(($A$7:$A$106&lt;&gt;"")*($B$7:$B$106=$B61)*($H$7:$H$106=$H61)*($I$7:$I$106&lt;&gt;"Canceled")*(ROW($A$7:$A$106)&lt;&gt;ROW())*ISNUMBER($C$7:$C$106)*ISNUMBER($K$7:$K$106)*($C$7:$C$106&lt;$K61)*($K$7:$K$106&gt;$C61))&gt;0),"Check groomer and station overlap",IF(SUMPRODUCT(($A$7:$A$106&lt;&gt;"")*($B$7:$B$106=$B61)*($G$7:$G$106=$G61)*($I$7:$I$106&lt;&gt;"Canceled")*(ROW($A$7:$A$106)&lt;&gt;ROW())*ISNUMBER($C$7:$C$106)*ISNUMBER($K$7:$K$106)*($C$7:$C$106&lt;$K61)*($K$7:$K$106&gt;$C61))&gt;0,"Check groomer overlap",IF(SUMPRODUCT(($A$7:$A$106&lt;&gt;"")*($B$7:$B$106=$B61)*($H$7:$H$106=$H61)*($I$7:$I$106&lt;&gt;"Canceled")*(ROW($A$7:$A$106)&lt;&gt;ROW())*ISNUMBER($C$7:$C$106)*ISNUMBER($K$7:$K$106)*($C$7:$C$106&lt;$K61)*($K$7:$K$106&gt;$C61))&gt;0,"Check station overlap","")))))))))</f>
        <v/>
      </c>
    </row>
    <row r="62" ht="23" customHeight="1">
      <c r="A62" s="18" t="n"/>
      <c r="B62" s="38" t="n"/>
      <c r="C62" s="20" t="n"/>
      <c r="D62" s="18" t="n"/>
      <c r="E62" s="18" t="n"/>
      <c r="F62" s="18" t="n"/>
      <c r="G62" s="18" t="n"/>
      <c r="H62" s="18" t="n"/>
      <c r="I62" s="18" t="n"/>
      <c r="J62" s="25">
        <f>IF($A62="","",IFERROR(VLOOKUP($F62,Assumptions!$D$4:$F$9,2,FALSE),""))</f>
        <v/>
      </c>
      <c r="K62" s="26">
        <f>IF(OR($A62="",$C62="",$J62=""),"",$C62+$J62/24)</f>
        <v/>
      </c>
      <c r="L62" s="40">
        <f>IF($A62="","",IFERROR(VLOOKUP($F62,Assumptions!$D$4:$F$9,3,FALSE),""))</f>
        <v/>
      </c>
      <c r="M62" s="28">
        <f>IF($A62="","",IF(COUNTIF($A$7:$A$106,$A62)&gt;1,"Check duplicate appointment ID",IF(OR($B62="",$C62="",$D62="",$E62="",$F62="",$G62="",$H62="",$I62="",$J62="",$K62=""),"Complete schedule fields",IF($I62="Canceled","",IF(OR($C62&lt;Assumptions!$B$4,$K62&gt;Assumptions!$B$5),"Check business hours",IF(COUNTIFS($B$7:$B$106,$B62,$A$7:$A$106,"&lt;&gt;",$I$7:$I$106,"&lt;&gt;Canceled")&gt;Assumptions!$B$6,"Check daily appointment limit",IF(AND(SUMPRODUCT(($A$7:$A$106&lt;&gt;"")*($B$7:$B$106=$B62)*($G$7:$G$106=$G62)*($I$7:$I$106&lt;&gt;"Canceled")*(ROW($A$7:$A$106)&lt;&gt;ROW())*ISNUMBER($C$7:$C$106)*ISNUMBER($K$7:$K$106)*($C$7:$C$106&lt;$K62)*($K$7:$K$106&gt;$C62))&gt;0,SUMPRODUCT(($A$7:$A$106&lt;&gt;"")*($B$7:$B$106=$B62)*($H$7:$H$106=$H62)*($I$7:$I$106&lt;&gt;"Canceled")*(ROW($A$7:$A$106)&lt;&gt;ROW())*ISNUMBER($C$7:$C$106)*ISNUMBER($K$7:$K$106)*($C$7:$C$106&lt;$K62)*($K$7:$K$106&gt;$C62))&gt;0),"Check groomer and station overlap",IF(SUMPRODUCT(($A$7:$A$106&lt;&gt;"")*($B$7:$B$106=$B62)*($G$7:$G$106=$G62)*($I$7:$I$106&lt;&gt;"Canceled")*(ROW($A$7:$A$106)&lt;&gt;ROW())*ISNUMBER($C$7:$C$106)*ISNUMBER($K$7:$K$106)*($C$7:$C$106&lt;$K62)*($K$7:$K$106&gt;$C62))&gt;0,"Check groomer overlap",IF(SUMPRODUCT(($A$7:$A$106&lt;&gt;"")*($B$7:$B$106=$B62)*($H$7:$H$106=$H62)*($I$7:$I$106&lt;&gt;"Canceled")*(ROW($A$7:$A$106)&lt;&gt;ROW())*ISNUMBER($C$7:$C$106)*ISNUMBER($K$7:$K$106)*($C$7:$C$106&lt;$K62)*($K$7:$K$106&gt;$C62))&gt;0,"Check station overlap","")))))))))</f>
        <v/>
      </c>
    </row>
    <row r="63" ht="23" customHeight="1">
      <c r="A63" s="18" t="n"/>
      <c r="B63" s="38" t="n"/>
      <c r="C63" s="20" t="n"/>
      <c r="D63" s="18" t="n"/>
      <c r="E63" s="18" t="n"/>
      <c r="F63" s="18" t="n"/>
      <c r="G63" s="18" t="n"/>
      <c r="H63" s="18" t="n"/>
      <c r="I63" s="18" t="n"/>
      <c r="J63" s="21">
        <f>IF($A63="","",IFERROR(VLOOKUP($F63,Assumptions!$D$4:$F$9,2,FALSE),""))</f>
        <v/>
      </c>
      <c r="K63" s="22">
        <f>IF(OR($A63="",$C63="",$J63=""),"",$C63+$J63/24)</f>
        <v/>
      </c>
      <c r="L63" s="39">
        <f>IF($A63="","",IFERROR(VLOOKUP($F63,Assumptions!$D$4:$F$9,3,FALSE),""))</f>
        <v/>
      </c>
      <c r="M63" s="24">
        <f>IF($A63="","",IF(COUNTIF($A$7:$A$106,$A63)&gt;1,"Check duplicate appointment ID",IF(OR($B63="",$C63="",$D63="",$E63="",$F63="",$G63="",$H63="",$I63="",$J63="",$K63=""),"Complete schedule fields",IF($I63="Canceled","",IF(OR($C63&lt;Assumptions!$B$4,$K63&gt;Assumptions!$B$5),"Check business hours",IF(COUNTIFS($B$7:$B$106,$B63,$A$7:$A$106,"&lt;&gt;",$I$7:$I$106,"&lt;&gt;Canceled")&gt;Assumptions!$B$6,"Check daily appointment limit",IF(AND(SUMPRODUCT(($A$7:$A$106&lt;&gt;"")*($B$7:$B$106=$B63)*($G$7:$G$106=$G63)*($I$7:$I$106&lt;&gt;"Canceled")*(ROW($A$7:$A$106)&lt;&gt;ROW())*ISNUMBER($C$7:$C$106)*ISNUMBER($K$7:$K$106)*($C$7:$C$106&lt;$K63)*($K$7:$K$106&gt;$C63))&gt;0,SUMPRODUCT(($A$7:$A$106&lt;&gt;"")*($B$7:$B$106=$B63)*($H$7:$H$106=$H63)*($I$7:$I$106&lt;&gt;"Canceled")*(ROW($A$7:$A$106)&lt;&gt;ROW())*ISNUMBER($C$7:$C$106)*ISNUMBER($K$7:$K$106)*($C$7:$C$106&lt;$K63)*($K$7:$K$106&gt;$C63))&gt;0),"Check groomer and station overlap",IF(SUMPRODUCT(($A$7:$A$106&lt;&gt;"")*($B$7:$B$106=$B63)*($G$7:$G$106=$G63)*($I$7:$I$106&lt;&gt;"Canceled")*(ROW($A$7:$A$106)&lt;&gt;ROW())*ISNUMBER($C$7:$C$106)*ISNUMBER($K$7:$K$106)*($C$7:$C$106&lt;$K63)*($K$7:$K$106&gt;$C63))&gt;0,"Check groomer overlap",IF(SUMPRODUCT(($A$7:$A$106&lt;&gt;"")*($B$7:$B$106=$B63)*($H$7:$H$106=$H63)*($I$7:$I$106&lt;&gt;"Canceled")*(ROW($A$7:$A$106)&lt;&gt;ROW())*ISNUMBER($C$7:$C$106)*ISNUMBER($K$7:$K$106)*($C$7:$C$106&lt;$K63)*($K$7:$K$106&gt;$C63))&gt;0,"Check station overlap","")))))))))</f>
        <v/>
      </c>
    </row>
    <row r="64" ht="23" customHeight="1">
      <c r="A64" s="18" t="n"/>
      <c r="B64" s="38" t="n"/>
      <c r="C64" s="20" t="n"/>
      <c r="D64" s="18" t="n"/>
      <c r="E64" s="18" t="n"/>
      <c r="F64" s="18" t="n"/>
      <c r="G64" s="18" t="n"/>
      <c r="H64" s="18" t="n"/>
      <c r="I64" s="18" t="n"/>
      <c r="J64" s="25">
        <f>IF($A64="","",IFERROR(VLOOKUP($F64,Assumptions!$D$4:$F$9,2,FALSE),""))</f>
        <v/>
      </c>
      <c r="K64" s="26">
        <f>IF(OR($A64="",$C64="",$J64=""),"",$C64+$J64/24)</f>
        <v/>
      </c>
      <c r="L64" s="40">
        <f>IF($A64="","",IFERROR(VLOOKUP($F64,Assumptions!$D$4:$F$9,3,FALSE),""))</f>
        <v/>
      </c>
      <c r="M64" s="28">
        <f>IF($A64="","",IF(COUNTIF($A$7:$A$106,$A64)&gt;1,"Check duplicate appointment ID",IF(OR($B64="",$C64="",$D64="",$E64="",$F64="",$G64="",$H64="",$I64="",$J64="",$K64=""),"Complete schedule fields",IF($I64="Canceled","",IF(OR($C64&lt;Assumptions!$B$4,$K64&gt;Assumptions!$B$5),"Check business hours",IF(COUNTIFS($B$7:$B$106,$B64,$A$7:$A$106,"&lt;&gt;",$I$7:$I$106,"&lt;&gt;Canceled")&gt;Assumptions!$B$6,"Check daily appointment limit",IF(AND(SUMPRODUCT(($A$7:$A$106&lt;&gt;"")*($B$7:$B$106=$B64)*($G$7:$G$106=$G64)*($I$7:$I$106&lt;&gt;"Canceled")*(ROW($A$7:$A$106)&lt;&gt;ROW())*ISNUMBER($C$7:$C$106)*ISNUMBER($K$7:$K$106)*($C$7:$C$106&lt;$K64)*($K$7:$K$106&gt;$C64))&gt;0,SUMPRODUCT(($A$7:$A$106&lt;&gt;"")*($B$7:$B$106=$B64)*($H$7:$H$106=$H64)*($I$7:$I$106&lt;&gt;"Canceled")*(ROW($A$7:$A$106)&lt;&gt;ROW())*ISNUMBER($C$7:$C$106)*ISNUMBER($K$7:$K$106)*($C$7:$C$106&lt;$K64)*($K$7:$K$106&gt;$C64))&gt;0),"Check groomer and station overlap",IF(SUMPRODUCT(($A$7:$A$106&lt;&gt;"")*($B$7:$B$106=$B64)*($G$7:$G$106=$G64)*($I$7:$I$106&lt;&gt;"Canceled")*(ROW($A$7:$A$106)&lt;&gt;ROW())*ISNUMBER($C$7:$C$106)*ISNUMBER($K$7:$K$106)*($C$7:$C$106&lt;$K64)*($K$7:$K$106&gt;$C64))&gt;0,"Check groomer overlap",IF(SUMPRODUCT(($A$7:$A$106&lt;&gt;"")*($B$7:$B$106=$B64)*($H$7:$H$106=$H64)*($I$7:$I$106&lt;&gt;"Canceled")*(ROW($A$7:$A$106)&lt;&gt;ROW())*ISNUMBER($C$7:$C$106)*ISNUMBER($K$7:$K$106)*($C$7:$C$106&lt;$K64)*($K$7:$K$106&gt;$C64))&gt;0,"Check station overlap","")))))))))</f>
        <v/>
      </c>
    </row>
    <row r="65" ht="23" customHeight="1">
      <c r="A65" s="18" t="n"/>
      <c r="B65" s="38" t="n"/>
      <c r="C65" s="20" t="n"/>
      <c r="D65" s="18" t="n"/>
      <c r="E65" s="18" t="n"/>
      <c r="F65" s="18" t="n"/>
      <c r="G65" s="18" t="n"/>
      <c r="H65" s="18" t="n"/>
      <c r="I65" s="18" t="n"/>
      <c r="J65" s="21">
        <f>IF($A65="","",IFERROR(VLOOKUP($F65,Assumptions!$D$4:$F$9,2,FALSE),""))</f>
        <v/>
      </c>
      <c r="K65" s="22">
        <f>IF(OR($A65="",$C65="",$J65=""),"",$C65+$J65/24)</f>
        <v/>
      </c>
      <c r="L65" s="39">
        <f>IF($A65="","",IFERROR(VLOOKUP($F65,Assumptions!$D$4:$F$9,3,FALSE),""))</f>
        <v/>
      </c>
      <c r="M65" s="24">
        <f>IF($A65="","",IF(COUNTIF($A$7:$A$106,$A65)&gt;1,"Check duplicate appointment ID",IF(OR($B65="",$C65="",$D65="",$E65="",$F65="",$G65="",$H65="",$I65="",$J65="",$K65=""),"Complete schedule fields",IF($I65="Canceled","",IF(OR($C65&lt;Assumptions!$B$4,$K65&gt;Assumptions!$B$5),"Check business hours",IF(COUNTIFS($B$7:$B$106,$B65,$A$7:$A$106,"&lt;&gt;",$I$7:$I$106,"&lt;&gt;Canceled")&gt;Assumptions!$B$6,"Check daily appointment limit",IF(AND(SUMPRODUCT(($A$7:$A$106&lt;&gt;"")*($B$7:$B$106=$B65)*($G$7:$G$106=$G65)*($I$7:$I$106&lt;&gt;"Canceled")*(ROW($A$7:$A$106)&lt;&gt;ROW())*ISNUMBER($C$7:$C$106)*ISNUMBER($K$7:$K$106)*($C$7:$C$106&lt;$K65)*($K$7:$K$106&gt;$C65))&gt;0,SUMPRODUCT(($A$7:$A$106&lt;&gt;"")*($B$7:$B$106=$B65)*($H$7:$H$106=$H65)*($I$7:$I$106&lt;&gt;"Canceled")*(ROW($A$7:$A$106)&lt;&gt;ROW())*ISNUMBER($C$7:$C$106)*ISNUMBER($K$7:$K$106)*($C$7:$C$106&lt;$K65)*($K$7:$K$106&gt;$C65))&gt;0),"Check groomer and station overlap",IF(SUMPRODUCT(($A$7:$A$106&lt;&gt;"")*($B$7:$B$106=$B65)*($G$7:$G$106=$G65)*($I$7:$I$106&lt;&gt;"Canceled")*(ROW($A$7:$A$106)&lt;&gt;ROW())*ISNUMBER($C$7:$C$106)*ISNUMBER($K$7:$K$106)*($C$7:$C$106&lt;$K65)*($K$7:$K$106&gt;$C65))&gt;0,"Check groomer overlap",IF(SUMPRODUCT(($A$7:$A$106&lt;&gt;"")*($B$7:$B$106=$B65)*($H$7:$H$106=$H65)*($I$7:$I$106&lt;&gt;"Canceled")*(ROW($A$7:$A$106)&lt;&gt;ROW())*ISNUMBER($C$7:$C$106)*ISNUMBER($K$7:$K$106)*($C$7:$C$106&lt;$K65)*($K$7:$K$106&gt;$C65))&gt;0,"Check station overlap","")))))))))</f>
        <v/>
      </c>
    </row>
    <row r="66" ht="23" customHeight="1">
      <c r="A66" s="18" t="n"/>
      <c r="B66" s="38" t="n"/>
      <c r="C66" s="20" t="n"/>
      <c r="D66" s="18" t="n"/>
      <c r="E66" s="18" t="n"/>
      <c r="F66" s="18" t="n"/>
      <c r="G66" s="18" t="n"/>
      <c r="H66" s="18" t="n"/>
      <c r="I66" s="18" t="n"/>
      <c r="J66" s="25">
        <f>IF($A66="","",IFERROR(VLOOKUP($F66,Assumptions!$D$4:$F$9,2,FALSE),""))</f>
        <v/>
      </c>
      <c r="K66" s="26">
        <f>IF(OR($A66="",$C66="",$J66=""),"",$C66+$J66/24)</f>
        <v/>
      </c>
      <c r="L66" s="40">
        <f>IF($A66="","",IFERROR(VLOOKUP($F66,Assumptions!$D$4:$F$9,3,FALSE),""))</f>
        <v/>
      </c>
      <c r="M66" s="28">
        <f>IF($A66="","",IF(COUNTIF($A$7:$A$106,$A66)&gt;1,"Check duplicate appointment ID",IF(OR($B66="",$C66="",$D66="",$E66="",$F66="",$G66="",$H66="",$I66="",$J66="",$K66=""),"Complete schedule fields",IF($I66="Canceled","",IF(OR($C66&lt;Assumptions!$B$4,$K66&gt;Assumptions!$B$5),"Check business hours",IF(COUNTIFS($B$7:$B$106,$B66,$A$7:$A$106,"&lt;&gt;",$I$7:$I$106,"&lt;&gt;Canceled")&gt;Assumptions!$B$6,"Check daily appointment limit",IF(AND(SUMPRODUCT(($A$7:$A$106&lt;&gt;"")*($B$7:$B$106=$B66)*($G$7:$G$106=$G66)*($I$7:$I$106&lt;&gt;"Canceled")*(ROW($A$7:$A$106)&lt;&gt;ROW())*ISNUMBER($C$7:$C$106)*ISNUMBER($K$7:$K$106)*($C$7:$C$106&lt;$K66)*($K$7:$K$106&gt;$C66))&gt;0,SUMPRODUCT(($A$7:$A$106&lt;&gt;"")*($B$7:$B$106=$B66)*($H$7:$H$106=$H66)*($I$7:$I$106&lt;&gt;"Canceled")*(ROW($A$7:$A$106)&lt;&gt;ROW())*ISNUMBER($C$7:$C$106)*ISNUMBER($K$7:$K$106)*($C$7:$C$106&lt;$K66)*($K$7:$K$106&gt;$C66))&gt;0),"Check groomer and station overlap",IF(SUMPRODUCT(($A$7:$A$106&lt;&gt;"")*($B$7:$B$106=$B66)*($G$7:$G$106=$G66)*($I$7:$I$106&lt;&gt;"Canceled")*(ROW($A$7:$A$106)&lt;&gt;ROW())*ISNUMBER($C$7:$C$106)*ISNUMBER($K$7:$K$106)*($C$7:$C$106&lt;$K66)*($K$7:$K$106&gt;$C66))&gt;0,"Check groomer overlap",IF(SUMPRODUCT(($A$7:$A$106&lt;&gt;"")*($B$7:$B$106=$B66)*($H$7:$H$106=$H66)*($I$7:$I$106&lt;&gt;"Canceled")*(ROW($A$7:$A$106)&lt;&gt;ROW())*ISNUMBER($C$7:$C$106)*ISNUMBER($K$7:$K$106)*($C$7:$C$106&lt;$K66)*($K$7:$K$106&gt;$C66))&gt;0,"Check station overlap","")))))))))</f>
        <v/>
      </c>
    </row>
    <row r="67" ht="23" customHeight="1">
      <c r="A67" s="18" t="n"/>
      <c r="B67" s="38" t="n"/>
      <c r="C67" s="20" t="n"/>
      <c r="D67" s="18" t="n"/>
      <c r="E67" s="18" t="n"/>
      <c r="F67" s="18" t="n"/>
      <c r="G67" s="18" t="n"/>
      <c r="H67" s="18" t="n"/>
      <c r="I67" s="18" t="n"/>
      <c r="J67" s="21">
        <f>IF($A67="","",IFERROR(VLOOKUP($F67,Assumptions!$D$4:$F$9,2,FALSE),""))</f>
        <v/>
      </c>
      <c r="K67" s="22">
        <f>IF(OR($A67="",$C67="",$J67=""),"",$C67+$J67/24)</f>
        <v/>
      </c>
      <c r="L67" s="39">
        <f>IF($A67="","",IFERROR(VLOOKUP($F67,Assumptions!$D$4:$F$9,3,FALSE),""))</f>
        <v/>
      </c>
      <c r="M67" s="24">
        <f>IF($A67="","",IF(COUNTIF($A$7:$A$106,$A67)&gt;1,"Check duplicate appointment ID",IF(OR($B67="",$C67="",$D67="",$E67="",$F67="",$G67="",$H67="",$I67="",$J67="",$K67=""),"Complete schedule fields",IF($I67="Canceled","",IF(OR($C67&lt;Assumptions!$B$4,$K67&gt;Assumptions!$B$5),"Check business hours",IF(COUNTIFS($B$7:$B$106,$B67,$A$7:$A$106,"&lt;&gt;",$I$7:$I$106,"&lt;&gt;Canceled")&gt;Assumptions!$B$6,"Check daily appointment limit",IF(AND(SUMPRODUCT(($A$7:$A$106&lt;&gt;"")*($B$7:$B$106=$B67)*($G$7:$G$106=$G67)*($I$7:$I$106&lt;&gt;"Canceled")*(ROW($A$7:$A$106)&lt;&gt;ROW())*ISNUMBER($C$7:$C$106)*ISNUMBER($K$7:$K$106)*($C$7:$C$106&lt;$K67)*($K$7:$K$106&gt;$C67))&gt;0,SUMPRODUCT(($A$7:$A$106&lt;&gt;"")*($B$7:$B$106=$B67)*($H$7:$H$106=$H67)*($I$7:$I$106&lt;&gt;"Canceled")*(ROW($A$7:$A$106)&lt;&gt;ROW())*ISNUMBER($C$7:$C$106)*ISNUMBER($K$7:$K$106)*($C$7:$C$106&lt;$K67)*($K$7:$K$106&gt;$C67))&gt;0),"Check groomer and station overlap",IF(SUMPRODUCT(($A$7:$A$106&lt;&gt;"")*($B$7:$B$106=$B67)*($G$7:$G$106=$G67)*($I$7:$I$106&lt;&gt;"Canceled")*(ROW($A$7:$A$106)&lt;&gt;ROW())*ISNUMBER($C$7:$C$106)*ISNUMBER($K$7:$K$106)*($C$7:$C$106&lt;$K67)*($K$7:$K$106&gt;$C67))&gt;0,"Check groomer overlap",IF(SUMPRODUCT(($A$7:$A$106&lt;&gt;"")*($B$7:$B$106=$B67)*($H$7:$H$106=$H67)*($I$7:$I$106&lt;&gt;"Canceled")*(ROW($A$7:$A$106)&lt;&gt;ROW())*ISNUMBER($C$7:$C$106)*ISNUMBER($K$7:$K$106)*($C$7:$C$106&lt;$K67)*($K$7:$K$106&gt;$C67))&gt;0,"Check station overlap","")))))))))</f>
        <v/>
      </c>
    </row>
    <row r="68" ht="23" customHeight="1">
      <c r="A68" s="18" t="n"/>
      <c r="B68" s="38" t="n"/>
      <c r="C68" s="20" t="n"/>
      <c r="D68" s="18" t="n"/>
      <c r="E68" s="18" t="n"/>
      <c r="F68" s="18" t="n"/>
      <c r="G68" s="18" t="n"/>
      <c r="H68" s="18" t="n"/>
      <c r="I68" s="18" t="n"/>
      <c r="J68" s="25">
        <f>IF($A68="","",IFERROR(VLOOKUP($F68,Assumptions!$D$4:$F$9,2,FALSE),""))</f>
        <v/>
      </c>
      <c r="K68" s="26">
        <f>IF(OR($A68="",$C68="",$J68=""),"",$C68+$J68/24)</f>
        <v/>
      </c>
      <c r="L68" s="40">
        <f>IF($A68="","",IFERROR(VLOOKUP($F68,Assumptions!$D$4:$F$9,3,FALSE),""))</f>
        <v/>
      </c>
      <c r="M68" s="28">
        <f>IF($A68="","",IF(COUNTIF($A$7:$A$106,$A68)&gt;1,"Check duplicate appointment ID",IF(OR($B68="",$C68="",$D68="",$E68="",$F68="",$G68="",$H68="",$I68="",$J68="",$K68=""),"Complete schedule fields",IF($I68="Canceled","",IF(OR($C68&lt;Assumptions!$B$4,$K68&gt;Assumptions!$B$5),"Check business hours",IF(COUNTIFS($B$7:$B$106,$B68,$A$7:$A$106,"&lt;&gt;",$I$7:$I$106,"&lt;&gt;Canceled")&gt;Assumptions!$B$6,"Check daily appointment limit",IF(AND(SUMPRODUCT(($A$7:$A$106&lt;&gt;"")*($B$7:$B$106=$B68)*($G$7:$G$106=$G68)*($I$7:$I$106&lt;&gt;"Canceled")*(ROW($A$7:$A$106)&lt;&gt;ROW())*ISNUMBER($C$7:$C$106)*ISNUMBER($K$7:$K$106)*($C$7:$C$106&lt;$K68)*($K$7:$K$106&gt;$C68))&gt;0,SUMPRODUCT(($A$7:$A$106&lt;&gt;"")*($B$7:$B$106=$B68)*($H$7:$H$106=$H68)*($I$7:$I$106&lt;&gt;"Canceled")*(ROW($A$7:$A$106)&lt;&gt;ROW())*ISNUMBER($C$7:$C$106)*ISNUMBER($K$7:$K$106)*($C$7:$C$106&lt;$K68)*($K$7:$K$106&gt;$C68))&gt;0),"Check groomer and station overlap",IF(SUMPRODUCT(($A$7:$A$106&lt;&gt;"")*($B$7:$B$106=$B68)*($G$7:$G$106=$G68)*($I$7:$I$106&lt;&gt;"Canceled")*(ROW($A$7:$A$106)&lt;&gt;ROW())*ISNUMBER($C$7:$C$106)*ISNUMBER($K$7:$K$106)*($C$7:$C$106&lt;$K68)*($K$7:$K$106&gt;$C68))&gt;0,"Check groomer overlap",IF(SUMPRODUCT(($A$7:$A$106&lt;&gt;"")*($B$7:$B$106=$B68)*($H$7:$H$106=$H68)*($I$7:$I$106&lt;&gt;"Canceled")*(ROW($A$7:$A$106)&lt;&gt;ROW())*ISNUMBER($C$7:$C$106)*ISNUMBER($K$7:$K$106)*($C$7:$C$106&lt;$K68)*($K$7:$K$106&gt;$C68))&gt;0,"Check station overlap","")))))))))</f>
        <v/>
      </c>
    </row>
    <row r="69" ht="23" customHeight="1">
      <c r="A69" s="18" t="n"/>
      <c r="B69" s="38" t="n"/>
      <c r="C69" s="20" t="n"/>
      <c r="D69" s="18" t="n"/>
      <c r="E69" s="18" t="n"/>
      <c r="F69" s="18" t="n"/>
      <c r="G69" s="18" t="n"/>
      <c r="H69" s="18" t="n"/>
      <c r="I69" s="18" t="n"/>
      <c r="J69" s="21">
        <f>IF($A69="","",IFERROR(VLOOKUP($F69,Assumptions!$D$4:$F$9,2,FALSE),""))</f>
        <v/>
      </c>
      <c r="K69" s="22">
        <f>IF(OR($A69="",$C69="",$J69=""),"",$C69+$J69/24)</f>
        <v/>
      </c>
      <c r="L69" s="39">
        <f>IF($A69="","",IFERROR(VLOOKUP($F69,Assumptions!$D$4:$F$9,3,FALSE),""))</f>
        <v/>
      </c>
      <c r="M69" s="24">
        <f>IF($A69="","",IF(COUNTIF($A$7:$A$106,$A69)&gt;1,"Check duplicate appointment ID",IF(OR($B69="",$C69="",$D69="",$E69="",$F69="",$G69="",$H69="",$I69="",$J69="",$K69=""),"Complete schedule fields",IF($I69="Canceled","",IF(OR($C69&lt;Assumptions!$B$4,$K69&gt;Assumptions!$B$5),"Check business hours",IF(COUNTIFS($B$7:$B$106,$B69,$A$7:$A$106,"&lt;&gt;",$I$7:$I$106,"&lt;&gt;Canceled")&gt;Assumptions!$B$6,"Check daily appointment limit",IF(AND(SUMPRODUCT(($A$7:$A$106&lt;&gt;"")*($B$7:$B$106=$B69)*($G$7:$G$106=$G69)*($I$7:$I$106&lt;&gt;"Canceled")*(ROW($A$7:$A$106)&lt;&gt;ROW())*ISNUMBER($C$7:$C$106)*ISNUMBER($K$7:$K$106)*($C$7:$C$106&lt;$K69)*($K$7:$K$106&gt;$C69))&gt;0,SUMPRODUCT(($A$7:$A$106&lt;&gt;"")*($B$7:$B$106=$B69)*($H$7:$H$106=$H69)*($I$7:$I$106&lt;&gt;"Canceled")*(ROW($A$7:$A$106)&lt;&gt;ROW())*ISNUMBER($C$7:$C$106)*ISNUMBER($K$7:$K$106)*($C$7:$C$106&lt;$K69)*($K$7:$K$106&gt;$C69))&gt;0),"Check groomer and station overlap",IF(SUMPRODUCT(($A$7:$A$106&lt;&gt;"")*($B$7:$B$106=$B69)*($G$7:$G$106=$G69)*($I$7:$I$106&lt;&gt;"Canceled")*(ROW($A$7:$A$106)&lt;&gt;ROW())*ISNUMBER($C$7:$C$106)*ISNUMBER($K$7:$K$106)*($C$7:$C$106&lt;$K69)*($K$7:$K$106&gt;$C69))&gt;0,"Check groomer overlap",IF(SUMPRODUCT(($A$7:$A$106&lt;&gt;"")*($B$7:$B$106=$B69)*($H$7:$H$106=$H69)*($I$7:$I$106&lt;&gt;"Canceled")*(ROW($A$7:$A$106)&lt;&gt;ROW())*ISNUMBER($C$7:$C$106)*ISNUMBER($K$7:$K$106)*($C$7:$C$106&lt;$K69)*($K$7:$K$106&gt;$C69))&gt;0,"Check station overlap","")))))))))</f>
        <v/>
      </c>
    </row>
    <row r="70" ht="23" customHeight="1">
      <c r="A70" s="18" t="n"/>
      <c r="B70" s="38" t="n"/>
      <c r="C70" s="20" t="n"/>
      <c r="D70" s="18" t="n"/>
      <c r="E70" s="18" t="n"/>
      <c r="F70" s="18" t="n"/>
      <c r="G70" s="18" t="n"/>
      <c r="H70" s="18" t="n"/>
      <c r="I70" s="18" t="n"/>
      <c r="J70" s="25">
        <f>IF($A70="","",IFERROR(VLOOKUP($F70,Assumptions!$D$4:$F$9,2,FALSE),""))</f>
        <v/>
      </c>
      <c r="K70" s="26">
        <f>IF(OR($A70="",$C70="",$J70=""),"",$C70+$J70/24)</f>
        <v/>
      </c>
      <c r="L70" s="40">
        <f>IF($A70="","",IFERROR(VLOOKUP($F70,Assumptions!$D$4:$F$9,3,FALSE),""))</f>
        <v/>
      </c>
      <c r="M70" s="28">
        <f>IF($A70="","",IF(COUNTIF($A$7:$A$106,$A70)&gt;1,"Check duplicate appointment ID",IF(OR($B70="",$C70="",$D70="",$E70="",$F70="",$G70="",$H70="",$I70="",$J70="",$K70=""),"Complete schedule fields",IF($I70="Canceled","",IF(OR($C70&lt;Assumptions!$B$4,$K70&gt;Assumptions!$B$5),"Check business hours",IF(COUNTIFS($B$7:$B$106,$B70,$A$7:$A$106,"&lt;&gt;",$I$7:$I$106,"&lt;&gt;Canceled")&gt;Assumptions!$B$6,"Check daily appointment limit",IF(AND(SUMPRODUCT(($A$7:$A$106&lt;&gt;"")*($B$7:$B$106=$B70)*($G$7:$G$106=$G70)*($I$7:$I$106&lt;&gt;"Canceled")*(ROW($A$7:$A$106)&lt;&gt;ROW())*ISNUMBER($C$7:$C$106)*ISNUMBER($K$7:$K$106)*($C$7:$C$106&lt;$K70)*($K$7:$K$106&gt;$C70))&gt;0,SUMPRODUCT(($A$7:$A$106&lt;&gt;"")*($B$7:$B$106=$B70)*($H$7:$H$106=$H70)*($I$7:$I$106&lt;&gt;"Canceled")*(ROW($A$7:$A$106)&lt;&gt;ROW())*ISNUMBER($C$7:$C$106)*ISNUMBER($K$7:$K$106)*($C$7:$C$106&lt;$K70)*($K$7:$K$106&gt;$C70))&gt;0),"Check groomer and station overlap",IF(SUMPRODUCT(($A$7:$A$106&lt;&gt;"")*($B$7:$B$106=$B70)*($G$7:$G$106=$G70)*($I$7:$I$106&lt;&gt;"Canceled")*(ROW($A$7:$A$106)&lt;&gt;ROW())*ISNUMBER($C$7:$C$106)*ISNUMBER($K$7:$K$106)*($C$7:$C$106&lt;$K70)*($K$7:$K$106&gt;$C70))&gt;0,"Check groomer overlap",IF(SUMPRODUCT(($A$7:$A$106&lt;&gt;"")*($B$7:$B$106=$B70)*($H$7:$H$106=$H70)*($I$7:$I$106&lt;&gt;"Canceled")*(ROW($A$7:$A$106)&lt;&gt;ROW())*ISNUMBER($C$7:$C$106)*ISNUMBER($K$7:$K$106)*($C$7:$C$106&lt;$K70)*($K$7:$K$106&gt;$C70))&gt;0,"Check station overlap","")))))))))</f>
        <v/>
      </c>
    </row>
    <row r="71" ht="23" customHeight="1">
      <c r="A71" s="18" t="n"/>
      <c r="B71" s="38" t="n"/>
      <c r="C71" s="20" t="n"/>
      <c r="D71" s="18" t="n"/>
      <c r="E71" s="18" t="n"/>
      <c r="F71" s="18" t="n"/>
      <c r="G71" s="18" t="n"/>
      <c r="H71" s="18" t="n"/>
      <c r="I71" s="18" t="n"/>
      <c r="J71" s="21">
        <f>IF($A71="","",IFERROR(VLOOKUP($F71,Assumptions!$D$4:$F$9,2,FALSE),""))</f>
        <v/>
      </c>
      <c r="K71" s="22">
        <f>IF(OR($A71="",$C71="",$J71=""),"",$C71+$J71/24)</f>
        <v/>
      </c>
      <c r="L71" s="39">
        <f>IF($A71="","",IFERROR(VLOOKUP($F71,Assumptions!$D$4:$F$9,3,FALSE),""))</f>
        <v/>
      </c>
      <c r="M71" s="24">
        <f>IF($A71="","",IF(COUNTIF($A$7:$A$106,$A71)&gt;1,"Check duplicate appointment ID",IF(OR($B71="",$C71="",$D71="",$E71="",$F71="",$G71="",$H71="",$I71="",$J71="",$K71=""),"Complete schedule fields",IF($I71="Canceled","",IF(OR($C71&lt;Assumptions!$B$4,$K71&gt;Assumptions!$B$5),"Check business hours",IF(COUNTIFS($B$7:$B$106,$B71,$A$7:$A$106,"&lt;&gt;",$I$7:$I$106,"&lt;&gt;Canceled")&gt;Assumptions!$B$6,"Check daily appointment limit",IF(AND(SUMPRODUCT(($A$7:$A$106&lt;&gt;"")*($B$7:$B$106=$B71)*($G$7:$G$106=$G71)*($I$7:$I$106&lt;&gt;"Canceled")*(ROW($A$7:$A$106)&lt;&gt;ROW())*ISNUMBER($C$7:$C$106)*ISNUMBER($K$7:$K$106)*($C$7:$C$106&lt;$K71)*($K$7:$K$106&gt;$C71))&gt;0,SUMPRODUCT(($A$7:$A$106&lt;&gt;"")*($B$7:$B$106=$B71)*($H$7:$H$106=$H71)*($I$7:$I$106&lt;&gt;"Canceled")*(ROW($A$7:$A$106)&lt;&gt;ROW())*ISNUMBER($C$7:$C$106)*ISNUMBER($K$7:$K$106)*($C$7:$C$106&lt;$K71)*($K$7:$K$106&gt;$C71))&gt;0),"Check groomer and station overlap",IF(SUMPRODUCT(($A$7:$A$106&lt;&gt;"")*($B$7:$B$106=$B71)*($G$7:$G$106=$G71)*($I$7:$I$106&lt;&gt;"Canceled")*(ROW($A$7:$A$106)&lt;&gt;ROW())*ISNUMBER($C$7:$C$106)*ISNUMBER($K$7:$K$106)*($C$7:$C$106&lt;$K71)*($K$7:$K$106&gt;$C71))&gt;0,"Check groomer overlap",IF(SUMPRODUCT(($A$7:$A$106&lt;&gt;"")*($B$7:$B$106=$B71)*($H$7:$H$106=$H71)*($I$7:$I$106&lt;&gt;"Canceled")*(ROW($A$7:$A$106)&lt;&gt;ROW())*ISNUMBER($C$7:$C$106)*ISNUMBER($K$7:$K$106)*($C$7:$C$106&lt;$K71)*($K$7:$K$106&gt;$C71))&gt;0,"Check station overlap","")))))))))</f>
        <v/>
      </c>
    </row>
    <row r="72" ht="23" customHeight="1">
      <c r="A72" s="18" t="n"/>
      <c r="B72" s="38" t="n"/>
      <c r="C72" s="20" t="n"/>
      <c r="D72" s="18" t="n"/>
      <c r="E72" s="18" t="n"/>
      <c r="F72" s="18" t="n"/>
      <c r="G72" s="18" t="n"/>
      <c r="H72" s="18" t="n"/>
      <c r="I72" s="18" t="n"/>
      <c r="J72" s="25">
        <f>IF($A72="","",IFERROR(VLOOKUP($F72,Assumptions!$D$4:$F$9,2,FALSE),""))</f>
        <v/>
      </c>
      <c r="K72" s="26">
        <f>IF(OR($A72="",$C72="",$J72=""),"",$C72+$J72/24)</f>
        <v/>
      </c>
      <c r="L72" s="40">
        <f>IF($A72="","",IFERROR(VLOOKUP($F72,Assumptions!$D$4:$F$9,3,FALSE),""))</f>
        <v/>
      </c>
      <c r="M72" s="28">
        <f>IF($A72="","",IF(COUNTIF($A$7:$A$106,$A72)&gt;1,"Check duplicate appointment ID",IF(OR($B72="",$C72="",$D72="",$E72="",$F72="",$G72="",$H72="",$I72="",$J72="",$K72=""),"Complete schedule fields",IF($I72="Canceled","",IF(OR($C72&lt;Assumptions!$B$4,$K72&gt;Assumptions!$B$5),"Check business hours",IF(COUNTIFS($B$7:$B$106,$B72,$A$7:$A$106,"&lt;&gt;",$I$7:$I$106,"&lt;&gt;Canceled")&gt;Assumptions!$B$6,"Check daily appointment limit",IF(AND(SUMPRODUCT(($A$7:$A$106&lt;&gt;"")*($B$7:$B$106=$B72)*($G$7:$G$106=$G72)*($I$7:$I$106&lt;&gt;"Canceled")*(ROW($A$7:$A$106)&lt;&gt;ROW())*ISNUMBER($C$7:$C$106)*ISNUMBER($K$7:$K$106)*($C$7:$C$106&lt;$K72)*($K$7:$K$106&gt;$C72))&gt;0,SUMPRODUCT(($A$7:$A$106&lt;&gt;"")*($B$7:$B$106=$B72)*($H$7:$H$106=$H72)*($I$7:$I$106&lt;&gt;"Canceled")*(ROW($A$7:$A$106)&lt;&gt;ROW())*ISNUMBER($C$7:$C$106)*ISNUMBER($K$7:$K$106)*($C$7:$C$106&lt;$K72)*($K$7:$K$106&gt;$C72))&gt;0),"Check groomer and station overlap",IF(SUMPRODUCT(($A$7:$A$106&lt;&gt;"")*($B$7:$B$106=$B72)*($G$7:$G$106=$G72)*($I$7:$I$106&lt;&gt;"Canceled")*(ROW($A$7:$A$106)&lt;&gt;ROW())*ISNUMBER($C$7:$C$106)*ISNUMBER($K$7:$K$106)*($C$7:$C$106&lt;$K72)*($K$7:$K$106&gt;$C72))&gt;0,"Check groomer overlap",IF(SUMPRODUCT(($A$7:$A$106&lt;&gt;"")*($B$7:$B$106=$B72)*($H$7:$H$106=$H72)*($I$7:$I$106&lt;&gt;"Canceled")*(ROW($A$7:$A$106)&lt;&gt;ROW())*ISNUMBER($C$7:$C$106)*ISNUMBER($K$7:$K$106)*($C$7:$C$106&lt;$K72)*($K$7:$K$106&gt;$C72))&gt;0,"Check station overlap","")))))))))</f>
        <v/>
      </c>
    </row>
    <row r="73" ht="23" customHeight="1">
      <c r="A73" s="18" t="n"/>
      <c r="B73" s="38" t="n"/>
      <c r="C73" s="20" t="n"/>
      <c r="D73" s="18" t="n"/>
      <c r="E73" s="18" t="n"/>
      <c r="F73" s="18" t="n"/>
      <c r="G73" s="18" t="n"/>
      <c r="H73" s="18" t="n"/>
      <c r="I73" s="18" t="n"/>
      <c r="J73" s="21">
        <f>IF($A73="","",IFERROR(VLOOKUP($F73,Assumptions!$D$4:$F$9,2,FALSE),""))</f>
        <v/>
      </c>
      <c r="K73" s="22">
        <f>IF(OR($A73="",$C73="",$J73=""),"",$C73+$J73/24)</f>
        <v/>
      </c>
      <c r="L73" s="39">
        <f>IF($A73="","",IFERROR(VLOOKUP($F73,Assumptions!$D$4:$F$9,3,FALSE),""))</f>
        <v/>
      </c>
      <c r="M73" s="24">
        <f>IF($A73="","",IF(COUNTIF($A$7:$A$106,$A73)&gt;1,"Check duplicate appointment ID",IF(OR($B73="",$C73="",$D73="",$E73="",$F73="",$G73="",$H73="",$I73="",$J73="",$K73=""),"Complete schedule fields",IF($I73="Canceled","",IF(OR($C73&lt;Assumptions!$B$4,$K73&gt;Assumptions!$B$5),"Check business hours",IF(COUNTIFS($B$7:$B$106,$B73,$A$7:$A$106,"&lt;&gt;",$I$7:$I$106,"&lt;&gt;Canceled")&gt;Assumptions!$B$6,"Check daily appointment limit",IF(AND(SUMPRODUCT(($A$7:$A$106&lt;&gt;"")*($B$7:$B$106=$B73)*($G$7:$G$106=$G73)*($I$7:$I$106&lt;&gt;"Canceled")*(ROW($A$7:$A$106)&lt;&gt;ROW())*ISNUMBER($C$7:$C$106)*ISNUMBER($K$7:$K$106)*($C$7:$C$106&lt;$K73)*($K$7:$K$106&gt;$C73))&gt;0,SUMPRODUCT(($A$7:$A$106&lt;&gt;"")*($B$7:$B$106=$B73)*($H$7:$H$106=$H73)*($I$7:$I$106&lt;&gt;"Canceled")*(ROW($A$7:$A$106)&lt;&gt;ROW())*ISNUMBER($C$7:$C$106)*ISNUMBER($K$7:$K$106)*($C$7:$C$106&lt;$K73)*($K$7:$K$106&gt;$C73))&gt;0),"Check groomer and station overlap",IF(SUMPRODUCT(($A$7:$A$106&lt;&gt;"")*($B$7:$B$106=$B73)*($G$7:$G$106=$G73)*($I$7:$I$106&lt;&gt;"Canceled")*(ROW($A$7:$A$106)&lt;&gt;ROW())*ISNUMBER($C$7:$C$106)*ISNUMBER($K$7:$K$106)*($C$7:$C$106&lt;$K73)*($K$7:$K$106&gt;$C73))&gt;0,"Check groomer overlap",IF(SUMPRODUCT(($A$7:$A$106&lt;&gt;"")*($B$7:$B$106=$B73)*($H$7:$H$106=$H73)*($I$7:$I$106&lt;&gt;"Canceled")*(ROW($A$7:$A$106)&lt;&gt;ROW())*ISNUMBER($C$7:$C$106)*ISNUMBER($K$7:$K$106)*($C$7:$C$106&lt;$K73)*($K$7:$K$106&gt;$C73))&gt;0,"Check station overlap","")))))))))</f>
        <v/>
      </c>
    </row>
    <row r="74" ht="23" customHeight="1">
      <c r="A74" s="18" t="n"/>
      <c r="B74" s="38" t="n"/>
      <c r="C74" s="20" t="n"/>
      <c r="D74" s="18" t="n"/>
      <c r="E74" s="18" t="n"/>
      <c r="F74" s="18" t="n"/>
      <c r="G74" s="18" t="n"/>
      <c r="H74" s="18" t="n"/>
      <c r="I74" s="18" t="n"/>
      <c r="J74" s="25">
        <f>IF($A74="","",IFERROR(VLOOKUP($F74,Assumptions!$D$4:$F$9,2,FALSE),""))</f>
        <v/>
      </c>
      <c r="K74" s="26">
        <f>IF(OR($A74="",$C74="",$J74=""),"",$C74+$J74/24)</f>
        <v/>
      </c>
      <c r="L74" s="40">
        <f>IF($A74="","",IFERROR(VLOOKUP($F74,Assumptions!$D$4:$F$9,3,FALSE),""))</f>
        <v/>
      </c>
      <c r="M74" s="28">
        <f>IF($A74="","",IF(COUNTIF($A$7:$A$106,$A74)&gt;1,"Check duplicate appointment ID",IF(OR($B74="",$C74="",$D74="",$E74="",$F74="",$G74="",$H74="",$I74="",$J74="",$K74=""),"Complete schedule fields",IF($I74="Canceled","",IF(OR($C74&lt;Assumptions!$B$4,$K74&gt;Assumptions!$B$5),"Check business hours",IF(COUNTIFS($B$7:$B$106,$B74,$A$7:$A$106,"&lt;&gt;",$I$7:$I$106,"&lt;&gt;Canceled")&gt;Assumptions!$B$6,"Check daily appointment limit",IF(AND(SUMPRODUCT(($A$7:$A$106&lt;&gt;"")*($B$7:$B$106=$B74)*($G$7:$G$106=$G74)*($I$7:$I$106&lt;&gt;"Canceled")*(ROW($A$7:$A$106)&lt;&gt;ROW())*ISNUMBER($C$7:$C$106)*ISNUMBER($K$7:$K$106)*($C$7:$C$106&lt;$K74)*($K$7:$K$106&gt;$C74))&gt;0,SUMPRODUCT(($A$7:$A$106&lt;&gt;"")*($B$7:$B$106=$B74)*($H$7:$H$106=$H74)*($I$7:$I$106&lt;&gt;"Canceled")*(ROW($A$7:$A$106)&lt;&gt;ROW())*ISNUMBER($C$7:$C$106)*ISNUMBER($K$7:$K$106)*($C$7:$C$106&lt;$K74)*($K$7:$K$106&gt;$C74))&gt;0),"Check groomer and station overlap",IF(SUMPRODUCT(($A$7:$A$106&lt;&gt;"")*($B$7:$B$106=$B74)*($G$7:$G$106=$G74)*($I$7:$I$106&lt;&gt;"Canceled")*(ROW($A$7:$A$106)&lt;&gt;ROW())*ISNUMBER($C$7:$C$106)*ISNUMBER($K$7:$K$106)*($C$7:$C$106&lt;$K74)*($K$7:$K$106&gt;$C74))&gt;0,"Check groomer overlap",IF(SUMPRODUCT(($A$7:$A$106&lt;&gt;"")*($B$7:$B$106=$B74)*($H$7:$H$106=$H74)*($I$7:$I$106&lt;&gt;"Canceled")*(ROW($A$7:$A$106)&lt;&gt;ROW())*ISNUMBER($C$7:$C$106)*ISNUMBER($K$7:$K$106)*($C$7:$C$106&lt;$K74)*($K$7:$K$106&gt;$C74))&gt;0,"Check station overlap","")))))))))</f>
        <v/>
      </c>
    </row>
    <row r="75" ht="23" customHeight="1">
      <c r="A75" s="18" t="n"/>
      <c r="B75" s="38" t="n"/>
      <c r="C75" s="20" t="n"/>
      <c r="D75" s="18" t="n"/>
      <c r="E75" s="18" t="n"/>
      <c r="F75" s="18" t="n"/>
      <c r="G75" s="18" t="n"/>
      <c r="H75" s="18" t="n"/>
      <c r="I75" s="18" t="n"/>
      <c r="J75" s="21">
        <f>IF($A75="","",IFERROR(VLOOKUP($F75,Assumptions!$D$4:$F$9,2,FALSE),""))</f>
        <v/>
      </c>
      <c r="K75" s="22">
        <f>IF(OR($A75="",$C75="",$J75=""),"",$C75+$J75/24)</f>
        <v/>
      </c>
      <c r="L75" s="39">
        <f>IF($A75="","",IFERROR(VLOOKUP($F75,Assumptions!$D$4:$F$9,3,FALSE),""))</f>
        <v/>
      </c>
      <c r="M75" s="24">
        <f>IF($A75="","",IF(COUNTIF($A$7:$A$106,$A75)&gt;1,"Check duplicate appointment ID",IF(OR($B75="",$C75="",$D75="",$E75="",$F75="",$G75="",$H75="",$I75="",$J75="",$K75=""),"Complete schedule fields",IF($I75="Canceled","",IF(OR($C75&lt;Assumptions!$B$4,$K75&gt;Assumptions!$B$5),"Check business hours",IF(COUNTIFS($B$7:$B$106,$B75,$A$7:$A$106,"&lt;&gt;",$I$7:$I$106,"&lt;&gt;Canceled")&gt;Assumptions!$B$6,"Check daily appointment limit",IF(AND(SUMPRODUCT(($A$7:$A$106&lt;&gt;"")*($B$7:$B$106=$B75)*($G$7:$G$106=$G75)*($I$7:$I$106&lt;&gt;"Canceled")*(ROW($A$7:$A$106)&lt;&gt;ROW())*ISNUMBER($C$7:$C$106)*ISNUMBER($K$7:$K$106)*($C$7:$C$106&lt;$K75)*($K$7:$K$106&gt;$C75))&gt;0,SUMPRODUCT(($A$7:$A$106&lt;&gt;"")*($B$7:$B$106=$B75)*($H$7:$H$106=$H75)*($I$7:$I$106&lt;&gt;"Canceled")*(ROW($A$7:$A$106)&lt;&gt;ROW())*ISNUMBER($C$7:$C$106)*ISNUMBER($K$7:$K$106)*($C$7:$C$106&lt;$K75)*($K$7:$K$106&gt;$C75))&gt;0),"Check groomer and station overlap",IF(SUMPRODUCT(($A$7:$A$106&lt;&gt;"")*($B$7:$B$106=$B75)*($G$7:$G$106=$G75)*($I$7:$I$106&lt;&gt;"Canceled")*(ROW($A$7:$A$106)&lt;&gt;ROW())*ISNUMBER($C$7:$C$106)*ISNUMBER($K$7:$K$106)*($C$7:$C$106&lt;$K75)*($K$7:$K$106&gt;$C75))&gt;0,"Check groomer overlap",IF(SUMPRODUCT(($A$7:$A$106&lt;&gt;"")*($B$7:$B$106=$B75)*($H$7:$H$106=$H75)*($I$7:$I$106&lt;&gt;"Canceled")*(ROW($A$7:$A$106)&lt;&gt;ROW())*ISNUMBER($C$7:$C$106)*ISNUMBER($K$7:$K$106)*($C$7:$C$106&lt;$K75)*($K$7:$K$106&gt;$C75))&gt;0,"Check station overlap","")))))))))</f>
        <v/>
      </c>
    </row>
    <row r="76" ht="23" customHeight="1">
      <c r="A76" s="18" t="n"/>
      <c r="B76" s="38" t="n"/>
      <c r="C76" s="20" t="n"/>
      <c r="D76" s="18" t="n"/>
      <c r="E76" s="18" t="n"/>
      <c r="F76" s="18" t="n"/>
      <c r="G76" s="18" t="n"/>
      <c r="H76" s="18" t="n"/>
      <c r="I76" s="18" t="n"/>
      <c r="J76" s="25">
        <f>IF($A76="","",IFERROR(VLOOKUP($F76,Assumptions!$D$4:$F$9,2,FALSE),""))</f>
        <v/>
      </c>
      <c r="K76" s="26">
        <f>IF(OR($A76="",$C76="",$J76=""),"",$C76+$J76/24)</f>
        <v/>
      </c>
      <c r="L76" s="40">
        <f>IF($A76="","",IFERROR(VLOOKUP($F76,Assumptions!$D$4:$F$9,3,FALSE),""))</f>
        <v/>
      </c>
      <c r="M76" s="28">
        <f>IF($A76="","",IF(COUNTIF($A$7:$A$106,$A76)&gt;1,"Check duplicate appointment ID",IF(OR($B76="",$C76="",$D76="",$E76="",$F76="",$G76="",$H76="",$I76="",$J76="",$K76=""),"Complete schedule fields",IF($I76="Canceled","",IF(OR($C76&lt;Assumptions!$B$4,$K76&gt;Assumptions!$B$5),"Check business hours",IF(COUNTIFS($B$7:$B$106,$B76,$A$7:$A$106,"&lt;&gt;",$I$7:$I$106,"&lt;&gt;Canceled")&gt;Assumptions!$B$6,"Check daily appointment limit",IF(AND(SUMPRODUCT(($A$7:$A$106&lt;&gt;"")*($B$7:$B$106=$B76)*($G$7:$G$106=$G76)*($I$7:$I$106&lt;&gt;"Canceled")*(ROW($A$7:$A$106)&lt;&gt;ROW())*ISNUMBER($C$7:$C$106)*ISNUMBER($K$7:$K$106)*($C$7:$C$106&lt;$K76)*($K$7:$K$106&gt;$C76))&gt;0,SUMPRODUCT(($A$7:$A$106&lt;&gt;"")*($B$7:$B$106=$B76)*($H$7:$H$106=$H76)*($I$7:$I$106&lt;&gt;"Canceled")*(ROW($A$7:$A$106)&lt;&gt;ROW())*ISNUMBER($C$7:$C$106)*ISNUMBER($K$7:$K$106)*($C$7:$C$106&lt;$K76)*($K$7:$K$106&gt;$C76))&gt;0),"Check groomer and station overlap",IF(SUMPRODUCT(($A$7:$A$106&lt;&gt;"")*($B$7:$B$106=$B76)*($G$7:$G$106=$G76)*($I$7:$I$106&lt;&gt;"Canceled")*(ROW($A$7:$A$106)&lt;&gt;ROW())*ISNUMBER($C$7:$C$106)*ISNUMBER($K$7:$K$106)*($C$7:$C$106&lt;$K76)*($K$7:$K$106&gt;$C76))&gt;0,"Check groomer overlap",IF(SUMPRODUCT(($A$7:$A$106&lt;&gt;"")*($B$7:$B$106=$B76)*($H$7:$H$106=$H76)*($I$7:$I$106&lt;&gt;"Canceled")*(ROW($A$7:$A$106)&lt;&gt;ROW())*ISNUMBER($C$7:$C$106)*ISNUMBER($K$7:$K$106)*($C$7:$C$106&lt;$K76)*($K$7:$K$106&gt;$C76))&gt;0,"Check station overlap","")))))))))</f>
        <v/>
      </c>
    </row>
    <row r="77" ht="23" customHeight="1">
      <c r="A77" s="18" t="n"/>
      <c r="B77" s="38" t="n"/>
      <c r="C77" s="20" t="n"/>
      <c r="D77" s="18" t="n"/>
      <c r="E77" s="18" t="n"/>
      <c r="F77" s="18" t="n"/>
      <c r="G77" s="18" t="n"/>
      <c r="H77" s="18" t="n"/>
      <c r="I77" s="18" t="n"/>
      <c r="J77" s="21">
        <f>IF($A77="","",IFERROR(VLOOKUP($F77,Assumptions!$D$4:$F$9,2,FALSE),""))</f>
        <v/>
      </c>
      <c r="K77" s="22">
        <f>IF(OR($A77="",$C77="",$J77=""),"",$C77+$J77/24)</f>
        <v/>
      </c>
      <c r="L77" s="39">
        <f>IF($A77="","",IFERROR(VLOOKUP($F77,Assumptions!$D$4:$F$9,3,FALSE),""))</f>
        <v/>
      </c>
      <c r="M77" s="24">
        <f>IF($A77="","",IF(COUNTIF($A$7:$A$106,$A77)&gt;1,"Check duplicate appointment ID",IF(OR($B77="",$C77="",$D77="",$E77="",$F77="",$G77="",$H77="",$I77="",$J77="",$K77=""),"Complete schedule fields",IF($I77="Canceled","",IF(OR($C77&lt;Assumptions!$B$4,$K77&gt;Assumptions!$B$5),"Check business hours",IF(COUNTIFS($B$7:$B$106,$B77,$A$7:$A$106,"&lt;&gt;",$I$7:$I$106,"&lt;&gt;Canceled")&gt;Assumptions!$B$6,"Check daily appointment limit",IF(AND(SUMPRODUCT(($A$7:$A$106&lt;&gt;"")*($B$7:$B$106=$B77)*($G$7:$G$106=$G77)*($I$7:$I$106&lt;&gt;"Canceled")*(ROW($A$7:$A$106)&lt;&gt;ROW())*ISNUMBER($C$7:$C$106)*ISNUMBER($K$7:$K$106)*($C$7:$C$106&lt;$K77)*($K$7:$K$106&gt;$C77))&gt;0,SUMPRODUCT(($A$7:$A$106&lt;&gt;"")*($B$7:$B$106=$B77)*($H$7:$H$106=$H77)*($I$7:$I$106&lt;&gt;"Canceled")*(ROW($A$7:$A$106)&lt;&gt;ROW())*ISNUMBER($C$7:$C$106)*ISNUMBER($K$7:$K$106)*($C$7:$C$106&lt;$K77)*($K$7:$K$106&gt;$C77))&gt;0),"Check groomer and station overlap",IF(SUMPRODUCT(($A$7:$A$106&lt;&gt;"")*($B$7:$B$106=$B77)*($G$7:$G$106=$G77)*($I$7:$I$106&lt;&gt;"Canceled")*(ROW($A$7:$A$106)&lt;&gt;ROW())*ISNUMBER($C$7:$C$106)*ISNUMBER($K$7:$K$106)*($C$7:$C$106&lt;$K77)*($K$7:$K$106&gt;$C77))&gt;0,"Check groomer overlap",IF(SUMPRODUCT(($A$7:$A$106&lt;&gt;"")*($B$7:$B$106=$B77)*($H$7:$H$106=$H77)*($I$7:$I$106&lt;&gt;"Canceled")*(ROW($A$7:$A$106)&lt;&gt;ROW())*ISNUMBER($C$7:$C$106)*ISNUMBER($K$7:$K$106)*($C$7:$C$106&lt;$K77)*($K$7:$K$106&gt;$C77))&gt;0,"Check station overlap","")))))))))</f>
        <v/>
      </c>
    </row>
    <row r="78" ht="23" customHeight="1">
      <c r="A78" s="18" t="n"/>
      <c r="B78" s="38" t="n"/>
      <c r="C78" s="20" t="n"/>
      <c r="D78" s="18" t="n"/>
      <c r="E78" s="18" t="n"/>
      <c r="F78" s="18" t="n"/>
      <c r="G78" s="18" t="n"/>
      <c r="H78" s="18" t="n"/>
      <c r="I78" s="18" t="n"/>
      <c r="J78" s="25">
        <f>IF($A78="","",IFERROR(VLOOKUP($F78,Assumptions!$D$4:$F$9,2,FALSE),""))</f>
        <v/>
      </c>
      <c r="K78" s="26">
        <f>IF(OR($A78="",$C78="",$J78=""),"",$C78+$J78/24)</f>
        <v/>
      </c>
      <c r="L78" s="40">
        <f>IF($A78="","",IFERROR(VLOOKUP($F78,Assumptions!$D$4:$F$9,3,FALSE),""))</f>
        <v/>
      </c>
      <c r="M78" s="28">
        <f>IF($A78="","",IF(COUNTIF($A$7:$A$106,$A78)&gt;1,"Check duplicate appointment ID",IF(OR($B78="",$C78="",$D78="",$E78="",$F78="",$G78="",$H78="",$I78="",$J78="",$K78=""),"Complete schedule fields",IF($I78="Canceled","",IF(OR($C78&lt;Assumptions!$B$4,$K78&gt;Assumptions!$B$5),"Check business hours",IF(COUNTIFS($B$7:$B$106,$B78,$A$7:$A$106,"&lt;&gt;",$I$7:$I$106,"&lt;&gt;Canceled")&gt;Assumptions!$B$6,"Check daily appointment limit",IF(AND(SUMPRODUCT(($A$7:$A$106&lt;&gt;"")*($B$7:$B$106=$B78)*($G$7:$G$106=$G78)*($I$7:$I$106&lt;&gt;"Canceled")*(ROW($A$7:$A$106)&lt;&gt;ROW())*ISNUMBER($C$7:$C$106)*ISNUMBER($K$7:$K$106)*($C$7:$C$106&lt;$K78)*($K$7:$K$106&gt;$C78))&gt;0,SUMPRODUCT(($A$7:$A$106&lt;&gt;"")*($B$7:$B$106=$B78)*($H$7:$H$106=$H78)*($I$7:$I$106&lt;&gt;"Canceled")*(ROW($A$7:$A$106)&lt;&gt;ROW())*ISNUMBER($C$7:$C$106)*ISNUMBER($K$7:$K$106)*($C$7:$C$106&lt;$K78)*($K$7:$K$106&gt;$C78))&gt;0),"Check groomer and station overlap",IF(SUMPRODUCT(($A$7:$A$106&lt;&gt;"")*($B$7:$B$106=$B78)*($G$7:$G$106=$G78)*($I$7:$I$106&lt;&gt;"Canceled")*(ROW($A$7:$A$106)&lt;&gt;ROW())*ISNUMBER($C$7:$C$106)*ISNUMBER($K$7:$K$106)*($C$7:$C$106&lt;$K78)*($K$7:$K$106&gt;$C78))&gt;0,"Check groomer overlap",IF(SUMPRODUCT(($A$7:$A$106&lt;&gt;"")*($B$7:$B$106=$B78)*($H$7:$H$106=$H78)*($I$7:$I$106&lt;&gt;"Canceled")*(ROW($A$7:$A$106)&lt;&gt;ROW())*ISNUMBER($C$7:$C$106)*ISNUMBER($K$7:$K$106)*($C$7:$C$106&lt;$K78)*($K$7:$K$106&gt;$C78))&gt;0,"Check station overlap","")))))))))</f>
        <v/>
      </c>
    </row>
    <row r="79" ht="23" customHeight="1">
      <c r="A79" s="18" t="n"/>
      <c r="B79" s="38" t="n"/>
      <c r="C79" s="20" t="n"/>
      <c r="D79" s="18" t="n"/>
      <c r="E79" s="18" t="n"/>
      <c r="F79" s="18" t="n"/>
      <c r="G79" s="18" t="n"/>
      <c r="H79" s="18" t="n"/>
      <c r="I79" s="18" t="n"/>
      <c r="J79" s="21">
        <f>IF($A79="","",IFERROR(VLOOKUP($F79,Assumptions!$D$4:$F$9,2,FALSE),""))</f>
        <v/>
      </c>
      <c r="K79" s="22">
        <f>IF(OR($A79="",$C79="",$J79=""),"",$C79+$J79/24)</f>
        <v/>
      </c>
      <c r="L79" s="39">
        <f>IF($A79="","",IFERROR(VLOOKUP($F79,Assumptions!$D$4:$F$9,3,FALSE),""))</f>
        <v/>
      </c>
      <c r="M79" s="24">
        <f>IF($A79="","",IF(COUNTIF($A$7:$A$106,$A79)&gt;1,"Check duplicate appointment ID",IF(OR($B79="",$C79="",$D79="",$E79="",$F79="",$G79="",$H79="",$I79="",$J79="",$K79=""),"Complete schedule fields",IF($I79="Canceled","",IF(OR($C79&lt;Assumptions!$B$4,$K79&gt;Assumptions!$B$5),"Check business hours",IF(COUNTIFS($B$7:$B$106,$B79,$A$7:$A$106,"&lt;&gt;",$I$7:$I$106,"&lt;&gt;Canceled")&gt;Assumptions!$B$6,"Check daily appointment limit",IF(AND(SUMPRODUCT(($A$7:$A$106&lt;&gt;"")*($B$7:$B$106=$B79)*($G$7:$G$106=$G79)*($I$7:$I$106&lt;&gt;"Canceled")*(ROW($A$7:$A$106)&lt;&gt;ROW())*ISNUMBER($C$7:$C$106)*ISNUMBER($K$7:$K$106)*($C$7:$C$106&lt;$K79)*($K$7:$K$106&gt;$C79))&gt;0,SUMPRODUCT(($A$7:$A$106&lt;&gt;"")*($B$7:$B$106=$B79)*($H$7:$H$106=$H79)*($I$7:$I$106&lt;&gt;"Canceled")*(ROW($A$7:$A$106)&lt;&gt;ROW())*ISNUMBER($C$7:$C$106)*ISNUMBER($K$7:$K$106)*($C$7:$C$106&lt;$K79)*($K$7:$K$106&gt;$C79))&gt;0),"Check groomer and station overlap",IF(SUMPRODUCT(($A$7:$A$106&lt;&gt;"")*($B$7:$B$106=$B79)*($G$7:$G$106=$G79)*($I$7:$I$106&lt;&gt;"Canceled")*(ROW($A$7:$A$106)&lt;&gt;ROW())*ISNUMBER($C$7:$C$106)*ISNUMBER($K$7:$K$106)*($C$7:$C$106&lt;$K79)*($K$7:$K$106&gt;$C79))&gt;0,"Check groomer overlap",IF(SUMPRODUCT(($A$7:$A$106&lt;&gt;"")*($B$7:$B$106=$B79)*($H$7:$H$106=$H79)*($I$7:$I$106&lt;&gt;"Canceled")*(ROW($A$7:$A$106)&lt;&gt;ROW())*ISNUMBER($C$7:$C$106)*ISNUMBER($K$7:$K$106)*($C$7:$C$106&lt;$K79)*($K$7:$K$106&gt;$C79))&gt;0,"Check station overlap","")))))))))</f>
        <v/>
      </c>
    </row>
    <row r="80" ht="23" customHeight="1">
      <c r="A80" s="18" t="n"/>
      <c r="B80" s="38" t="n"/>
      <c r="C80" s="20" t="n"/>
      <c r="D80" s="18" t="n"/>
      <c r="E80" s="18" t="n"/>
      <c r="F80" s="18" t="n"/>
      <c r="G80" s="18" t="n"/>
      <c r="H80" s="18" t="n"/>
      <c r="I80" s="18" t="n"/>
      <c r="J80" s="25">
        <f>IF($A80="","",IFERROR(VLOOKUP($F80,Assumptions!$D$4:$F$9,2,FALSE),""))</f>
        <v/>
      </c>
      <c r="K80" s="26">
        <f>IF(OR($A80="",$C80="",$J80=""),"",$C80+$J80/24)</f>
        <v/>
      </c>
      <c r="L80" s="40">
        <f>IF($A80="","",IFERROR(VLOOKUP($F80,Assumptions!$D$4:$F$9,3,FALSE),""))</f>
        <v/>
      </c>
      <c r="M80" s="28">
        <f>IF($A80="","",IF(COUNTIF($A$7:$A$106,$A80)&gt;1,"Check duplicate appointment ID",IF(OR($B80="",$C80="",$D80="",$E80="",$F80="",$G80="",$H80="",$I80="",$J80="",$K80=""),"Complete schedule fields",IF($I80="Canceled","",IF(OR($C80&lt;Assumptions!$B$4,$K80&gt;Assumptions!$B$5),"Check business hours",IF(COUNTIFS($B$7:$B$106,$B80,$A$7:$A$106,"&lt;&gt;",$I$7:$I$106,"&lt;&gt;Canceled")&gt;Assumptions!$B$6,"Check daily appointment limit",IF(AND(SUMPRODUCT(($A$7:$A$106&lt;&gt;"")*($B$7:$B$106=$B80)*($G$7:$G$106=$G80)*($I$7:$I$106&lt;&gt;"Canceled")*(ROW($A$7:$A$106)&lt;&gt;ROW())*ISNUMBER($C$7:$C$106)*ISNUMBER($K$7:$K$106)*($C$7:$C$106&lt;$K80)*($K$7:$K$106&gt;$C80))&gt;0,SUMPRODUCT(($A$7:$A$106&lt;&gt;"")*($B$7:$B$106=$B80)*($H$7:$H$106=$H80)*($I$7:$I$106&lt;&gt;"Canceled")*(ROW($A$7:$A$106)&lt;&gt;ROW())*ISNUMBER($C$7:$C$106)*ISNUMBER($K$7:$K$106)*($C$7:$C$106&lt;$K80)*($K$7:$K$106&gt;$C80))&gt;0),"Check groomer and station overlap",IF(SUMPRODUCT(($A$7:$A$106&lt;&gt;"")*($B$7:$B$106=$B80)*($G$7:$G$106=$G80)*($I$7:$I$106&lt;&gt;"Canceled")*(ROW($A$7:$A$106)&lt;&gt;ROW())*ISNUMBER($C$7:$C$106)*ISNUMBER($K$7:$K$106)*($C$7:$C$106&lt;$K80)*($K$7:$K$106&gt;$C80))&gt;0,"Check groomer overlap",IF(SUMPRODUCT(($A$7:$A$106&lt;&gt;"")*($B$7:$B$106=$B80)*($H$7:$H$106=$H80)*($I$7:$I$106&lt;&gt;"Canceled")*(ROW($A$7:$A$106)&lt;&gt;ROW())*ISNUMBER($C$7:$C$106)*ISNUMBER($K$7:$K$106)*($C$7:$C$106&lt;$K80)*($K$7:$K$106&gt;$C80))&gt;0,"Check station overlap","")))))))))</f>
        <v/>
      </c>
    </row>
    <row r="81" ht="23" customHeight="1">
      <c r="A81" s="18" t="n"/>
      <c r="B81" s="38" t="n"/>
      <c r="C81" s="20" t="n"/>
      <c r="D81" s="18" t="n"/>
      <c r="E81" s="18" t="n"/>
      <c r="F81" s="18" t="n"/>
      <c r="G81" s="18" t="n"/>
      <c r="H81" s="18" t="n"/>
      <c r="I81" s="18" t="n"/>
      <c r="J81" s="21">
        <f>IF($A81="","",IFERROR(VLOOKUP($F81,Assumptions!$D$4:$F$9,2,FALSE),""))</f>
        <v/>
      </c>
      <c r="K81" s="22">
        <f>IF(OR($A81="",$C81="",$J81=""),"",$C81+$J81/24)</f>
        <v/>
      </c>
      <c r="L81" s="39">
        <f>IF($A81="","",IFERROR(VLOOKUP($F81,Assumptions!$D$4:$F$9,3,FALSE),""))</f>
        <v/>
      </c>
      <c r="M81" s="24">
        <f>IF($A81="","",IF(COUNTIF($A$7:$A$106,$A81)&gt;1,"Check duplicate appointment ID",IF(OR($B81="",$C81="",$D81="",$E81="",$F81="",$G81="",$H81="",$I81="",$J81="",$K81=""),"Complete schedule fields",IF($I81="Canceled","",IF(OR($C81&lt;Assumptions!$B$4,$K81&gt;Assumptions!$B$5),"Check business hours",IF(COUNTIFS($B$7:$B$106,$B81,$A$7:$A$106,"&lt;&gt;",$I$7:$I$106,"&lt;&gt;Canceled")&gt;Assumptions!$B$6,"Check daily appointment limit",IF(AND(SUMPRODUCT(($A$7:$A$106&lt;&gt;"")*($B$7:$B$106=$B81)*($G$7:$G$106=$G81)*($I$7:$I$106&lt;&gt;"Canceled")*(ROW($A$7:$A$106)&lt;&gt;ROW())*ISNUMBER($C$7:$C$106)*ISNUMBER($K$7:$K$106)*($C$7:$C$106&lt;$K81)*($K$7:$K$106&gt;$C81))&gt;0,SUMPRODUCT(($A$7:$A$106&lt;&gt;"")*($B$7:$B$106=$B81)*($H$7:$H$106=$H81)*($I$7:$I$106&lt;&gt;"Canceled")*(ROW($A$7:$A$106)&lt;&gt;ROW())*ISNUMBER($C$7:$C$106)*ISNUMBER($K$7:$K$106)*($C$7:$C$106&lt;$K81)*($K$7:$K$106&gt;$C81))&gt;0),"Check groomer and station overlap",IF(SUMPRODUCT(($A$7:$A$106&lt;&gt;"")*($B$7:$B$106=$B81)*($G$7:$G$106=$G81)*($I$7:$I$106&lt;&gt;"Canceled")*(ROW($A$7:$A$106)&lt;&gt;ROW())*ISNUMBER($C$7:$C$106)*ISNUMBER($K$7:$K$106)*($C$7:$C$106&lt;$K81)*($K$7:$K$106&gt;$C81))&gt;0,"Check groomer overlap",IF(SUMPRODUCT(($A$7:$A$106&lt;&gt;"")*($B$7:$B$106=$B81)*($H$7:$H$106=$H81)*($I$7:$I$106&lt;&gt;"Canceled")*(ROW($A$7:$A$106)&lt;&gt;ROW())*ISNUMBER($C$7:$C$106)*ISNUMBER($K$7:$K$106)*($C$7:$C$106&lt;$K81)*($K$7:$K$106&gt;$C81))&gt;0,"Check station overlap","")))))))))</f>
        <v/>
      </c>
    </row>
    <row r="82" ht="23" customHeight="1">
      <c r="A82" s="18" t="n"/>
      <c r="B82" s="38" t="n"/>
      <c r="C82" s="20" t="n"/>
      <c r="D82" s="18" t="n"/>
      <c r="E82" s="18" t="n"/>
      <c r="F82" s="18" t="n"/>
      <c r="G82" s="18" t="n"/>
      <c r="H82" s="18" t="n"/>
      <c r="I82" s="18" t="n"/>
      <c r="J82" s="25">
        <f>IF($A82="","",IFERROR(VLOOKUP($F82,Assumptions!$D$4:$F$9,2,FALSE),""))</f>
        <v/>
      </c>
      <c r="K82" s="26">
        <f>IF(OR($A82="",$C82="",$J82=""),"",$C82+$J82/24)</f>
        <v/>
      </c>
      <c r="L82" s="40">
        <f>IF($A82="","",IFERROR(VLOOKUP($F82,Assumptions!$D$4:$F$9,3,FALSE),""))</f>
        <v/>
      </c>
      <c r="M82" s="28">
        <f>IF($A82="","",IF(COUNTIF($A$7:$A$106,$A82)&gt;1,"Check duplicate appointment ID",IF(OR($B82="",$C82="",$D82="",$E82="",$F82="",$G82="",$H82="",$I82="",$J82="",$K82=""),"Complete schedule fields",IF($I82="Canceled","",IF(OR($C82&lt;Assumptions!$B$4,$K82&gt;Assumptions!$B$5),"Check business hours",IF(COUNTIFS($B$7:$B$106,$B82,$A$7:$A$106,"&lt;&gt;",$I$7:$I$106,"&lt;&gt;Canceled")&gt;Assumptions!$B$6,"Check daily appointment limit",IF(AND(SUMPRODUCT(($A$7:$A$106&lt;&gt;"")*($B$7:$B$106=$B82)*($G$7:$G$106=$G82)*($I$7:$I$106&lt;&gt;"Canceled")*(ROW($A$7:$A$106)&lt;&gt;ROW())*ISNUMBER($C$7:$C$106)*ISNUMBER($K$7:$K$106)*($C$7:$C$106&lt;$K82)*($K$7:$K$106&gt;$C82))&gt;0,SUMPRODUCT(($A$7:$A$106&lt;&gt;"")*($B$7:$B$106=$B82)*($H$7:$H$106=$H82)*($I$7:$I$106&lt;&gt;"Canceled")*(ROW($A$7:$A$106)&lt;&gt;ROW())*ISNUMBER($C$7:$C$106)*ISNUMBER($K$7:$K$106)*($C$7:$C$106&lt;$K82)*($K$7:$K$106&gt;$C82))&gt;0),"Check groomer and station overlap",IF(SUMPRODUCT(($A$7:$A$106&lt;&gt;"")*($B$7:$B$106=$B82)*($G$7:$G$106=$G82)*($I$7:$I$106&lt;&gt;"Canceled")*(ROW($A$7:$A$106)&lt;&gt;ROW())*ISNUMBER($C$7:$C$106)*ISNUMBER($K$7:$K$106)*($C$7:$C$106&lt;$K82)*($K$7:$K$106&gt;$C82))&gt;0,"Check groomer overlap",IF(SUMPRODUCT(($A$7:$A$106&lt;&gt;"")*($B$7:$B$106=$B82)*($H$7:$H$106=$H82)*($I$7:$I$106&lt;&gt;"Canceled")*(ROW($A$7:$A$106)&lt;&gt;ROW())*ISNUMBER($C$7:$C$106)*ISNUMBER($K$7:$K$106)*($C$7:$C$106&lt;$K82)*($K$7:$K$106&gt;$C82))&gt;0,"Check station overlap","")))))))))</f>
        <v/>
      </c>
    </row>
    <row r="83" ht="23" customHeight="1">
      <c r="A83" s="18" t="n"/>
      <c r="B83" s="38" t="n"/>
      <c r="C83" s="20" t="n"/>
      <c r="D83" s="18" t="n"/>
      <c r="E83" s="18" t="n"/>
      <c r="F83" s="18" t="n"/>
      <c r="G83" s="18" t="n"/>
      <c r="H83" s="18" t="n"/>
      <c r="I83" s="18" t="n"/>
      <c r="J83" s="21">
        <f>IF($A83="","",IFERROR(VLOOKUP($F83,Assumptions!$D$4:$F$9,2,FALSE),""))</f>
        <v/>
      </c>
      <c r="K83" s="22">
        <f>IF(OR($A83="",$C83="",$J83=""),"",$C83+$J83/24)</f>
        <v/>
      </c>
      <c r="L83" s="39">
        <f>IF($A83="","",IFERROR(VLOOKUP($F83,Assumptions!$D$4:$F$9,3,FALSE),""))</f>
        <v/>
      </c>
      <c r="M83" s="24">
        <f>IF($A83="","",IF(COUNTIF($A$7:$A$106,$A83)&gt;1,"Check duplicate appointment ID",IF(OR($B83="",$C83="",$D83="",$E83="",$F83="",$G83="",$H83="",$I83="",$J83="",$K83=""),"Complete schedule fields",IF($I83="Canceled","",IF(OR($C83&lt;Assumptions!$B$4,$K83&gt;Assumptions!$B$5),"Check business hours",IF(COUNTIFS($B$7:$B$106,$B83,$A$7:$A$106,"&lt;&gt;",$I$7:$I$106,"&lt;&gt;Canceled")&gt;Assumptions!$B$6,"Check daily appointment limit",IF(AND(SUMPRODUCT(($A$7:$A$106&lt;&gt;"")*($B$7:$B$106=$B83)*($G$7:$G$106=$G83)*($I$7:$I$106&lt;&gt;"Canceled")*(ROW($A$7:$A$106)&lt;&gt;ROW())*ISNUMBER($C$7:$C$106)*ISNUMBER($K$7:$K$106)*($C$7:$C$106&lt;$K83)*($K$7:$K$106&gt;$C83))&gt;0,SUMPRODUCT(($A$7:$A$106&lt;&gt;"")*($B$7:$B$106=$B83)*($H$7:$H$106=$H83)*($I$7:$I$106&lt;&gt;"Canceled")*(ROW($A$7:$A$106)&lt;&gt;ROW())*ISNUMBER($C$7:$C$106)*ISNUMBER($K$7:$K$106)*($C$7:$C$106&lt;$K83)*($K$7:$K$106&gt;$C83))&gt;0),"Check groomer and station overlap",IF(SUMPRODUCT(($A$7:$A$106&lt;&gt;"")*($B$7:$B$106=$B83)*($G$7:$G$106=$G83)*($I$7:$I$106&lt;&gt;"Canceled")*(ROW($A$7:$A$106)&lt;&gt;ROW())*ISNUMBER($C$7:$C$106)*ISNUMBER($K$7:$K$106)*($C$7:$C$106&lt;$K83)*($K$7:$K$106&gt;$C83))&gt;0,"Check groomer overlap",IF(SUMPRODUCT(($A$7:$A$106&lt;&gt;"")*($B$7:$B$106=$B83)*($H$7:$H$106=$H83)*($I$7:$I$106&lt;&gt;"Canceled")*(ROW($A$7:$A$106)&lt;&gt;ROW())*ISNUMBER($C$7:$C$106)*ISNUMBER($K$7:$K$106)*($C$7:$C$106&lt;$K83)*($K$7:$K$106&gt;$C83))&gt;0,"Check station overlap","")))))))))</f>
        <v/>
      </c>
    </row>
    <row r="84" ht="23" customHeight="1">
      <c r="A84" s="18" t="n"/>
      <c r="B84" s="38" t="n"/>
      <c r="C84" s="20" t="n"/>
      <c r="D84" s="18" t="n"/>
      <c r="E84" s="18" t="n"/>
      <c r="F84" s="18" t="n"/>
      <c r="G84" s="18" t="n"/>
      <c r="H84" s="18" t="n"/>
      <c r="I84" s="18" t="n"/>
      <c r="J84" s="25">
        <f>IF($A84="","",IFERROR(VLOOKUP($F84,Assumptions!$D$4:$F$9,2,FALSE),""))</f>
        <v/>
      </c>
      <c r="K84" s="26">
        <f>IF(OR($A84="",$C84="",$J84=""),"",$C84+$J84/24)</f>
        <v/>
      </c>
      <c r="L84" s="40">
        <f>IF($A84="","",IFERROR(VLOOKUP($F84,Assumptions!$D$4:$F$9,3,FALSE),""))</f>
        <v/>
      </c>
      <c r="M84" s="28">
        <f>IF($A84="","",IF(COUNTIF($A$7:$A$106,$A84)&gt;1,"Check duplicate appointment ID",IF(OR($B84="",$C84="",$D84="",$E84="",$F84="",$G84="",$H84="",$I84="",$J84="",$K84=""),"Complete schedule fields",IF($I84="Canceled","",IF(OR($C84&lt;Assumptions!$B$4,$K84&gt;Assumptions!$B$5),"Check business hours",IF(COUNTIFS($B$7:$B$106,$B84,$A$7:$A$106,"&lt;&gt;",$I$7:$I$106,"&lt;&gt;Canceled")&gt;Assumptions!$B$6,"Check daily appointment limit",IF(AND(SUMPRODUCT(($A$7:$A$106&lt;&gt;"")*($B$7:$B$106=$B84)*($G$7:$G$106=$G84)*($I$7:$I$106&lt;&gt;"Canceled")*(ROW($A$7:$A$106)&lt;&gt;ROW())*ISNUMBER($C$7:$C$106)*ISNUMBER($K$7:$K$106)*($C$7:$C$106&lt;$K84)*($K$7:$K$106&gt;$C84))&gt;0,SUMPRODUCT(($A$7:$A$106&lt;&gt;"")*($B$7:$B$106=$B84)*($H$7:$H$106=$H84)*($I$7:$I$106&lt;&gt;"Canceled")*(ROW($A$7:$A$106)&lt;&gt;ROW())*ISNUMBER($C$7:$C$106)*ISNUMBER($K$7:$K$106)*($C$7:$C$106&lt;$K84)*($K$7:$K$106&gt;$C84))&gt;0),"Check groomer and station overlap",IF(SUMPRODUCT(($A$7:$A$106&lt;&gt;"")*($B$7:$B$106=$B84)*($G$7:$G$106=$G84)*($I$7:$I$106&lt;&gt;"Canceled")*(ROW($A$7:$A$106)&lt;&gt;ROW())*ISNUMBER($C$7:$C$106)*ISNUMBER($K$7:$K$106)*($C$7:$C$106&lt;$K84)*($K$7:$K$106&gt;$C84))&gt;0,"Check groomer overlap",IF(SUMPRODUCT(($A$7:$A$106&lt;&gt;"")*($B$7:$B$106=$B84)*($H$7:$H$106=$H84)*($I$7:$I$106&lt;&gt;"Canceled")*(ROW($A$7:$A$106)&lt;&gt;ROW())*ISNUMBER($C$7:$C$106)*ISNUMBER($K$7:$K$106)*($C$7:$C$106&lt;$K84)*($K$7:$K$106&gt;$C84))&gt;0,"Check station overlap","")))))))))</f>
        <v/>
      </c>
    </row>
    <row r="85" ht="23" customHeight="1">
      <c r="A85" s="18" t="n"/>
      <c r="B85" s="38" t="n"/>
      <c r="C85" s="20" t="n"/>
      <c r="D85" s="18" t="n"/>
      <c r="E85" s="18" t="n"/>
      <c r="F85" s="18" t="n"/>
      <c r="G85" s="18" t="n"/>
      <c r="H85" s="18" t="n"/>
      <c r="I85" s="18" t="n"/>
      <c r="J85" s="21">
        <f>IF($A85="","",IFERROR(VLOOKUP($F85,Assumptions!$D$4:$F$9,2,FALSE),""))</f>
        <v/>
      </c>
      <c r="K85" s="22">
        <f>IF(OR($A85="",$C85="",$J85=""),"",$C85+$J85/24)</f>
        <v/>
      </c>
      <c r="L85" s="39">
        <f>IF($A85="","",IFERROR(VLOOKUP($F85,Assumptions!$D$4:$F$9,3,FALSE),""))</f>
        <v/>
      </c>
      <c r="M85" s="24">
        <f>IF($A85="","",IF(COUNTIF($A$7:$A$106,$A85)&gt;1,"Check duplicate appointment ID",IF(OR($B85="",$C85="",$D85="",$E85="",$F85="",$G85="",$H85="",$I85="",$J85="",$K85=""),"Complete schedule fields",IF($I85="Canceled","",IF(OR($C85&lt;Assumptions!$B$4,$K85&gt;Assumptions!$B$5),"Check business hours",IF(COUNTIFS($B$7:$B$106,$B85,$A$7:$A$106,"&lt;&gt;",$I$7:$I$106,"&lt;&gt;Canceled")&gt;Assumptions!$B$6,"Check daily appointment limit",IF(AND(SUMPRODUCT(($A$7:$A$106&lt;&gt;"")*($B$7:$B$106=$B85)*($G$7:$G$106=$G85)*($I$7:$I$106&lt;&gt;"Canceled")*(ROW($A$7:$A$106)&lt;&gt;ROW())*ISNUMBER($C$7:$C$106)*ISNUMBER($K$7:$K$106)*($C$7:$C$106&lt;$K85)*($K$7:$K$106&gt;$C85))&gt;0,SUMPRODUCT(($A$7:$A$106&lt;&gt;"")*($B$7:$B$106=$B85)*($H$7:$H$106=$H85)*($I$7:$I$106&lt;&gt;"Canceled")*(ROW($A$7:$A$106)&lt;&gt;ROW())*ISNUMBER($C$7:$C$106)*ISNUMBER($K$7:$K$106)*($C$7:$C$106&lt;$K85)*($K$7:$K$106&gt;$C85))&gt;0),"Check groomer and station overlap",IF(SUMPRODUCT(($A$7:$A$106&lt;&gt;"")*($B$7:$B$106=$B85)*($G$7:$G$106=$G85)*($I$7:$I$106&lt;&gt;"Canceled")*(ROW($A$7:$A$106)&lt;&gt;ROW())*ISNUMBER($C$7:$C$106)*ISNUMBER($K$7:$K$106)*($C$7:$C$106&lt;$K85)*($K$7:$K$106&gt;$C85))&gt;0,"Check groomer overlap",IF(SUMPRODUCT(($A$7:$A$106&lt;&gt;"")*($B$7:$B$106=$B85)*($H$7:$H$106=$H85)*($I$7:$I$106&lt;&gt;"Canceled")*(ROW($A$7:$A$106)&lt;&gt;ROW())*ISNUMBER($C$7:$C$106)*ISNUMBER($K$7:$K$106)*($C$7:$C$106&lt;$K85)*($K$7:$K$106&gt;$C85))&gt;0,"Check station overlap","")))))))))</f>
        <v/>
      </c>
    </row>
    <row r="86" ht="23" customHeight="1">
      <c r="A86" s="18" t="n"/>
      <c r="B86" s="38" t="n"/>
      <c r="C86" s="20" t="n"/>
      <c r="D86" s="18" t="n"/>
      <c r="E86" s="18" t="n"/>
      <c r="F86" s="18" t="n"/>
      <c r="G86" s="18" t="n"/>
      <c r="H86" s="18" t="n"/>
      <c r="I86" s="18" t="n"/>
      <c r="J86" s="25">
        <f>IF($A86="","",IFERROR(VLOOKUP($F86,Assumptions!$D$4:$F$9,2,FALSE),""))</f>
        <v/>
      </c>
      <c r="K86" s="26">
        <f>IF(OR($A86="",$C86="",$J86=""),"",$C86+$J86/24)</f>
        <v/>
      </c>
      <c r="L86" s="40">
        <f>IF($A86="","",IFERROR(VLOOKUP($F86,Assumptions!$D$4:$F$9,3,FALSE),""))</f>
        <v/>
      </c>
      <c r="M86" s="28">
        <f>IF($A86="","",IF(COUNTIF($A$7:$A$106,$A86)&gt;1,"Check duplicate appointment ID",IF(OR($B86="",$C86="",$D86="",$E86="",$F86="",$G86="",$H86="",$I86="",$J86="",$K86=""),"Complete schedule fields",IF($I86="Canceled","",IF(OR($C86&lt;Assumptions!$B$4,$K86&gt;Assumptions!$B$5),"Check business hours",IF(COUNTIFS($B$7:$B$106,$B86,$A$7:$A$106,"&lt;&gt;",$I$7:$I$106,"&lt;&gt;Canceled")&gt;Assumptions!$B$6,"Check daily appointment limit",IF(AND(SUMPRODUCT(($A$7:$A$106&lt;&gt;"")*($B$7:$B$106=$B86)*($G$7:$G$106=$G86)*($I$7:$I$106&lt;&gt;"Canceled")*(ROW($A$7:$A$106)&lt;&gt;ROW())*ISNUMBER($C$7:$C$106)*ISNUMBER($K$7:$K$106)*($C$7:$C$106&lt;$K86)*($K$7:$K$106&gt;$C86))&gt;0,SUMPRODUCT(($A$7:$A$106&lt;&gt;"")*($B$7:$B$106=$B86)*($H$7:$H$106=$H86)*($I$7:$I$106&lt;&gt;"Canceled")*(ROW($A$7:$A$106)&lt;&gt;ROW())*ISNUMBER($C$7:$C$106)*ISNUMBER($K$7:$K$106)*($C$7:$C$106&lt;$K86)*($K$7:$K$106&gt;$C86))&gt;0),"Check groomer and station overlap",IF(SUMPRODUCT(($A$7:$A$106&lt;&gt;"")*($B$7:$B$106=$B86)*($G$7:$G$106=$G86)*($I$7:$I$106&lt;&gt;"Canceled")*(ROW($A$7:$A$106)&lt;&gt;ROW())*ISNUMBER($C$7:$C$106)*ISNUMBER($K$7:$K$106)*($C$7:$C$106&lt;$K86)*($K$7:$K$106&gt;$C86))&gt;0,"Check groomer overlap",IF(SUMPRODUCT(($A$7:$A$106&lt;&gt;"")*($B$7:$B$106=$B86)*($H$7:$H$106=$H86)*($I$7:$I$106&lt;&gt;"Canceled")*(ROW($A$7:$A$106)&lt;&gt;ROW())*ISNUMBER($C$7:$C$106)*ISNUMBER($K$7:$K$106)*($C$7:$C$106&lt;$K86)*($K$7:$K$106&gt;$C86))&gt;0,"Check station overlap","")))))))))</f>
        <v/>
      </c>
    </row>
    <row r="87" ht="23" customHeight="1">
      <c r="A87" s="18" t="n"/>
      <c r="B87" s="38" t="n"/>
      <c r="C87" s="20" t="n"/>
      <c r="D87" s="18" t="n"/>
      <c r="E87" s="18" t="n"/>
      <c r="F87" s="18" t="n"/>
      <c r="G87" s="18" t="n"/>
      <c r="H87" s="18" t="n"/>
      <c r="I87" s="18" t="n"/>
      <c r="J87" s="21">
        <f>IF($A87="","",IFERROR(VLOOKUP($F87,Assumptions!$D$4:$F$9,2,FALSE),""))</f>
        <v/>
      </c>
      <c r="K87" s="22">
        <f>IF(OR($A87="",$C87="",$J87=""),"",$C87+$J87/24)</f>
        <v/>
      </c>
      <c r="L87" s="39">
        <f>IF($A87="","",IFERROR(VLOOKUP($F87,Assumptions!$D$4:$F$9,3,FALSE),""))</f>
        <v/>
      </c>
      <c r="M87" s="24">
        <f>IF($A87="","",IF(COUNTIF($A$7:$A$106,$A87)&gt;1,"Check duplicate appointment ID",IF(OR($B87="",$C87="",$D87="",$E87="",$F87="",$G87="",$H87="",$I87="",$J87="",$K87=""),"Complete schedule fields",IF($I87="Canceled","",IF(OR($C87&lt;Assumptions!$B$4,$K87&gt;Assumptions!$B$5),"Check business hours",IF(COUNTIFS($B$7:$B$106,$B87,$A$7:$A$106,"&lt;&gt;",$I$7:$I$106,"&lt;&gt;Canceled")&gt;Assumptions!$B$6,"Check daily appointment limit",IF(AND(SUMPRODUCT(($A$7:$A$106&lt;&gt;"")*($B$7:$B$106=$B87)*($G$7:$G$106=$G87)*($I$7:$I$106&lt;&gt;"Canceled")*(ROW($A$7:$A$106)&lt;&gt;ROW())*ISNUMBER($C$7:$C$106)*ISNUMBER($K$7:$K$106)*($C$7:$C$106&lt;$K87)*($K$7:$K$106&gt;$C87))&gt;0,SUMPRODUCT(($A$7:$A$106&lt;&gt;"")*($B$7:$B$106=$B87)*($H$7:$H$106=$H87)*($I$7:$I$106&lt;&gt;"Canceled")*(ROW($A$7:$A$106)&lt;&gt;ROW())*ISNUMBER($C$7:$C$106)*ISNUMBER($K$7:$K$106)*($C$7:$C$106&lt;$K87)*($K$7:$K$106&gt;$C87))&gt;0),"Check groomer and station overlap",IF(SUMPRODUCT(($A$7:$A$106&lt;&gt;"")*($B$7:$B$106=$B87)*($G$7:$G$106=$G87)*($I$7:$I$106&lt;&gt;"Canceled")*(ROW($A$7:$A$106)&lt;&gt;ROW())*ISNUMBER($C$7:$C$106)*ISNUMBER($K$7:$K$106)*($C$7:$C$106&lt;$K87)*($K$7:$K$106&gt;$C87))&gt;0,"Check groomer overlap",IF(SUMPRODUCT(($A$7:$A$106&lt;&gt;"")*($B$7:$B$106=$B87)*($H$7:$H$106=$H87)*($I$7:$I$106&lt;&gt;"Canceled")*(ROW($A$7:$A$106)&lt;&gt;ROW())*ISNUMBER($C$7:$C$106)*ISNUMBER($K$7:$K$106)*($C$7:$C$106&lt;$K87)*($K$7:$K$106&gt;$C87))&gt;0,"Check station overlap","")))))))))</f>
        <v/>
      </c>
    </row>
    <row r="88" ht="23" customHeight="1">
      <c r="A88" s="18" t="n"/>
      <c r="B88" s="38" t="n"/>
      <c r="C88" s="20" t="n"/>
      <c r="D88" s="18" t="n"/>
      <c r="E88" s="18" t="n"/>
      <c r="F88" s="18" t="n"/>
      <c r="G88" s="18" t="n"/>
      <c r="H88" s="18" t="n"/>
      <c r="I88" s="18" t="n"/>
      <c r="J88" s="25">
        <f>IF($A88="","",IFERROR(VLOOKUP($F88,Assumptions!$D$4:$F$9,2,FALSE),""))</f>
        <v/>
      </c>
      <c r="K88" s="26">
        <f>IF(OR($A88="",$C88="",$J88=""),"",$C88+$J88/24)</f>
        <v/>
      </c>
      <c r="L88" s="40">
        <f>IF($A88="","",IFERROR(VLOOKUP($F88,Assumptions!$D$4:$F$9,3,FALSE),""))</f>
        <v/>
      </c>
      <c r="M88" s="28">
        <f>IF($A88="","",IF(COUNTIF($A$7:$A$106,$A88)&gt;1,"Check duplicate appointment ID",IF(OR($B88="",$C88="",$D88="",$E88="",$F88="",$G88="",$H88="",$I88="",$J88="",$K88=""),"Complete schedule fields",IF($I88="Canceled","",IF(OR($C88&lt;Assumptions!$B$4,$K88&gt;Assumptions!$B$5),"Check business hours",IF(COUNTIFS($B$7:$B$106,$B88,$A$7:$A$106,"&lt;&gt;",$I$7:$I$106,"&lt;&gt;Canceled")&gt;Assumptions!$B$6,"Check daily appointment limit",IF(AND(SUMPRODUCT(($A$7:$A$106&lt;&gt;"")*($B$7:$B$106=$B88)*($G$7:$G$106=$G88)*($I$7:$I$106&lt;&gt;"Canceled")*(ROW($A$7:$A$106)&lt;&gt;ROW())*ISNUMBER($C$7:$C$106)*ISNUMBER($K$7:$K$106)*($C$7:$C$106&lt;$K88)*($K$7:$K$106&gt;$C88))&gt;0,SUMPRODUCT(($A$7:$A$106&lt;&gt;"")*($B$7:$B$106=$B88)*($H$7:$H$106=$H88)*($I$7:$I$106&lt;&gt;"Canceled")*(ROW($A$7:$A$106)&lt;&gt;ROW())*ISNUMBER($C$7:$C$106)*ISNUMBER($K$7:$K$106)*($C$7:$C$106&lt;$K88)*($K$7:$K$106&gt;$C88))&gt;0),"Check groomer and station overlap",IF(SUMPRODUCT(($A$7:$A$106&lt;&gt;"")*($B$7:$B$106=$B88)*($G$7:$G$106=$G88)*($I$7:$I$106&lt;&gt;"Canceled")*(ROW($A$7:$A$106)&lt;&gt;ROW())*ISNUMBER($C$7:$C$106)*ISNUMBER($K$7:$K$106)*($C$7:$C$106&lt;$K88)*($K$7:$K$106&gt;$C88))&gt;0,"Check groomer overlap",IF(SUMPRODUCT(($A$7:$A$106&lt;&gt;"")*($B$7:$B$106=$B88)*($H$7:$H$106=$H88)*($I$7:$I$106&lt;&gt;"Canceled")*(ROW($A$7:$A$106)&lt;&gt;ROW())*ISNUMBER($C$7:$C$106)*ISNUMBER($K$7:$K$106)*($C$7:$C$106&lt;$K88)*($K$7:$K$106&gt;$C88))&gt;0,"Check station overlap","")))))))))</f>
        <v/>
      </c>
    </row>
    <row r="89" ht="23" customHeight="1">
      <c r="A89" s="18" t="n"/>
      <c r="B89" s="38" t="n"/>
      <c r="C89" s="20" t="n"/>
      <c r="D89" s="18" t="n"/>
      <c r="E89" s="18" t="n"/>
      <c r="F89" s="18" t="n"/>
      <c r="G89" s="18" t="n"/>
      <c r="H89" s="18" t="n"/>
      <c r="I89" s="18" t="n"/>
      <c r="J89" s="21">
        <f>IF($A89="","",IFERROR(VLOOKUP($F89,Assumptions!$D$4:$F$9,2,FALSE),""))</f>
        <v/>
      </c>
      <c r="K89" s="22">
        <f>IF(OR($A89="",$C89="",$J89=""),"",$C89+$J89/24)</f>
        <v/>
      </c>
      <c r="L89" s="39">
        <f>IF($A89="","",IFERROR(VLOOKUP($F89,Assumptions!$D$4:$F$9,3,FALSE),""))</f>
        <v/>
      </c>
      <c r="M89" s="24">
        <f>IF($A89="","",IF(COUNTIF($A$7:$A$106,$A89)&gt;1,"Check duplicate appointment ID",IF(OR($B89="",$C89="",$D89="",$E89="",$F89="",$G89="",$H89="",$I89="",$J89="",$K89=""),"Complete schedule fields",IF($I89="Canceled","",IF(OR($C89&lt;Assumptions!$B$4,$K89&gt;Assumptions!$B$5),"Check business hours",IF(COUNTIFS($B$7:$B$106,$B89,$A$7:$A$106,"&lt;&gt;",$I$7:$I$106,"&lt;&gt;Canceled")&gt;Assumptions!$B$6,"Check daily appointment limit",IF(AND(SUMPRODUCT(($A$7:$A$106&lt;&gt;"")*($B$7:$B$106=$B89)*($G$7:$G$106=$G89)*($I$7:$I$106&lt;&gt;"Canceled")*(ROW($A$7:$A$106)&lt;&gt;ROW())*ISNUMBER($C$7:$C$106)*ISNUMBER($K$7:$K$106)*($C$7:$C$106&lt;$K89)*($K$7:$K$106&gt;$C89))&gt;0,SUMPRODUCT(($A$7:$A$106&lt;&gt;"")*($B$7:$B$106=$B89)*($H$7:$H$106=$H89)*($I$7:$I$106&lt;&gt;"Canceled")*(ROW($A$7:$A$106)&lt;&gt;ROW())*ISNUMBER($C$7:$C$106)*ISNUMBER($K$7:$K$106)*($C$7:$C$106&lt;$K89)*($K$7:$K$106&gt;$C89))&gt;0),"Check groomer and station overlap",IF(SUMPRODUCT(($A$7:$A$106&lt;&gt;"")*($B$7:$B$106=$B89)*($G$7:$G$106=$G89)*($I$7:$I$106&lt;&gt;"Canceled")*(ROW($A$7:$A$106)&lt;&gt;ROW())*ISNUMBER($C$7:$C$106)*ISNUMBER($K$7:$K$106)*($C$7:$C$106&lt;$K89)*($K$7:$K$106&gt;$C89))&gt;0,"Check groomer overlap",IF(SUMPRODUCT(($A$7:$A$106&lt;&gt;"")*($B$7:$B$106=$B89)*($H$7:$H$106=$H89)*($I$7:$I$106&lt;&gt;"Canceled")*(ROW($A$7:$A$106)&lt;&gt;ROW())*ISNUMBER($C$7:$C$106)*ISNUMBER($K$7:$K$106)*($C$7:$C$106&lt;$K89)*($K$7:$K$106&gt;$C89))&gt;0,"Check station overlap","")))))))))</f>
        <v/>
      </c>
    </row>
    <row r="90" ht="23" customHeight="1">
      <c r="A90" s="18" t="n"/>
      <c r="B90" s="38" t="n"/>
      <c r="C90" s="20" t="n"/>
      <c r="D90" s="18" t="n"/>
      <c r="E90" s="18" t="n"/>
      <c r="F90" s="18" t="n"/>
      <c r="G90" s="18" t="n"/>
      <c r="H90" s="18" t="n"/>
      <c r="I90" s="18" t="n"/>
      <c r="J90" s="25">
        <f>IF($A90="","",IFERROR(VLOOKUP($F90,Assumptions!$D$4:$F$9,2,FALSE),""))</f>
        <v/>
      </c>
      <c r="K90" s="26">
        <f>IF(OR($A90="",$C90="",$J90=""),"",$C90+$J90/24)</f>
        <v/>
      </c>
      <c r="L90" s="40">
        <f>IF($A90="","",IFERROR(VLOOKUP($F90,Assumptions!$D$4:$F$9,3,FALSE),""))</f>
        <v/>
      </c>
      <c r="M90" s="28">
        <f>IF($A90="","",IF(COUNTIF($A$7:$A$106,$A90)&gt;1,"Check duplicate appointment ID",IF(OR($B90="",$C90="",$D90="",$E90="",$F90="",$G90="",$H90="",$I90="",$J90="",$K90=""),"Complete schedule fields",IF($I90="Canceled","",IF(OR($C90&lt;Assumptions!$B$4,$K90&gt;Assumptions!$B$5),"Check business hours",IF(COUNTIFS($B$7:$B$106,$B90,$A$7:$A$106,"&lt;&gt;",$I$7:$I$106,"&lt;&gt;Canceled")&gt;Assumptions!$B$6,"Check daily appointment limit",IF(AND(SUMPRODUCT(($A$7:$A$106&lt;&gt;"")*($B$7:$B$106=$B90)*($G$7:$G$106=$G90)*($I$7:$I$106&lt;&gt;"Canceled")*(ROW($A$7:$A$106)&lt;&gt;ROW())*ISNUMBER($C$7:$C$106)*ISNUMBER($K$7:$K$106)*($C$7:$C$106&lt;$K90)*($K$7:$K$106&gt;$C90))&gt;0,SUMPRODUCT(($A$7:$A$106&lt;&gt;"")*($B$7:$B$106=$B90)*($H$7:$H$106=$H90)*($I$7:$I$106&lt;&gt;"Canceled")*(ROW($A$7:$A$106)&lt;&gt;ROW())*ISNUMBER($C$7:$C$106)*ISNUMBER($K$7:$K$106)*($C$7:$C$106&lt;$K90)*($K$7:$K$106&gt;$C90))&gt;0),"Check groomer and station overlap",IF(SUMPRODUCT(($A$7:$A$106&lt;&gt;"")*($B$7:$B$106=$B90)*($G$7:$G$106=$G90)*($I$7:$I$106&lt;&gt;"Canceled")*(ROW($A$7:$A$106)&lt;&gt;ROW())*ISNUMBER($C$7:$C$106)*ISNUMBER($K$7:$K$106)*($C$7:$C$106&lt;$K90)*($K$7:$K$106&gt;$C90))&gt;0,"Check groomer overlap",IF(SUMPRODUCT(($A$7:$A$106&lt;&gt;"")*($B$7:$B$106=$B90)*($H$7:$H$106=$H90)*($I$7:$I$106&lt;&gt;"Canceled")*(ROW($A$7:$A$106)&lt;&gt;ROW())*ISNUMBER($C$7:$C$106)*ISNUMBER($K$7:$K$106)*($C$7:$C$106&lt;$K90)*($K$7:$K$106&gt;$C90))&gt;0,"Check station overlap","")))))))))</f>
        <v/>
      </c>
    </row>
    <row r="91" ht="23" customHeight="1">
      <c r="A91" s="18" t="n"/>
      <c r="B91" s="38" t="n"/>
      <c r="C91" s="20" t="n"/>
      <c r="D91" s="18" t="n"/>
      <c r="E91" s="18" t="n"/>
      <c r="F91" s="18" t="n"/>
      <c r="G91" s="18" t="n"/>
      <c r="H91" s="18" t="n"/>
      <c r="I91" s="18" t="n"/>
      <c r="J91" s="21">
        <f>IF($A91="","",IFERROR(VLOOKUP($F91,Assumptions!$D$4:$F$9,2,FALSE),""))</f>
        <v/>
      </c>
      <c r="K91" s="22">
        <f>IF(OR($A91="",$C91="",$J91=""),"",$C91+$J91/24)</f>
        <v/>
      </c>
      <c r="L91" s="39">
        <f>IF($A91="","",IFERROR(VLOOKUP($F91,Assumptions!$D$4:$F$9,3,FALSE),""))</f>
        <v/>
      </c>
      <c r="M91" s="24">
        <f>IF($A91="","",IF(COUNTIF($A$7:$A$106,$A91)&gt;1,"Check duplicate appointment ID",IF(OR($B91="",$C91="",$D91="",$E91="",$F91="",$G91="",$H91="",$I91="",$J91="",$K91=""),"Complete schedule fields",IF($I91="Canceled","",IF(OR($C91&lt;Assumptions!$B$4,$K91&gt;Assumptions!$B$5),"Check business hours",IF(COUNTIFS($B$7:$B$106,$B91,$A$7:$A$106,"&lt;&gt;",$I$7:$I$106,"&lt;&gt;Canceled")&gt;Assumptions!$B$6,"Check daily appointment limit",IF(AND(SUMPRODUCT(($A$7:$A$106&lt;&gt;"")*($B$7:$B$106=$B91)*($G$7:$G$106=$G91)*($I$7:$I$106&lt;&gt;"Canceled")*(ROW($A$7:$A$106)&lt;&gt;ROW())*ISNUMBER($C$7:$C$106)*ISNUMBER($K$7:$K$106)*($C$7:$C$106&lt;$K91)*($K$7:$K$106&gt;$C91))&gt;0,SUMPRODUCT(($A$7:$A$106&lt;&gt;"")*($B$7:$B$106=$B91)*($H$7:$H$106=$H91)*($I$7:$I$106&lt;&gt;"Canceled")*(ROW($A$7:$A$106)&lt;&gt;ROW())*ISNUMBER($C$7:$C$106)*ISNUMBER($K$7:$K$106)*($C$7:$C$106&lt;$K91)*($K$7:$K$106&gt;$C91))&gt;0),"Check groomer and station overlap",IF(SUMPRODUCT(($A$7:$A$106&lt;&gt;"")*($B$7:$B$106=$B91)*($G$7:$G$106=$G91)*($I$7:$I$106&lt;&gt;"Canceled")*(ROW($A$7:$A$106)&lt;&gt;ROW())*ISNUMBER($C$7:$C$106)*ISNUMBER($K$7:$K$106)*($C$7:$C$106&lt;$K91)*($K$7:$K$106&gt;$C91))&gt;0,"Check groomer overlap",IF(SUMPRODUCT(($A$7:$A$106&lt;&gt;"")*($B$7:$B$106=$B91)*($H$7:$H$106=$H91)*($I$7:$I$106&lt;&gt;"Canceled")*(ROW($A$7:$A$106)&lt;&gt;ROW())*ISNUMBER($C$7:$C$106)*ISNUMBER($K$7:$K$106)*($C$7:$C$106&lt;$K91)*($K$7:$K$106&gt;$C91))&gt;0,"Check station overlap","")))))))))</f>
        <v/>
      </c>
    </row>
    <row r="92" ht="23" customHeight="1">
      <c r="A92" s="18" t="n"/>
      <c r="B92" s="38" t="n"/>
      <c r="C92" s="20" t="n"/>
      <c r="D92" s="18" t="n"/>
      <c r="E92" s="18" t="n"/>
      <c r="F92" s="18" t="n"/>
      <c r="G92" s="18" t="n"/>
      <c r="H92" s="18" t="n"/>
      <c r="I92" s="18" t="n"/>
      <c r="J92" s="25">
        <f>IF($A92="","",IFERROR(VLOOKUP($F92,Assumptions!$D$4:$F$9,2,FALSE),""))</f>
        <v/>
      </c>
      <c r="K92" s="26">
        <f>IF(OR($A92="",$C92="",$J92=""),"",$C92+$J92/24)</f>
        <v/>
      </c>
      <c r="L92" s="40">
        <f>IF($A92="","",IFERROR(VLOOKUP($F92,Assumptions!$D$4:$F$9,3,FALSE),""))</f>
        <v/>
      </c>
      <c r="M92" s="28">
        <f>IF($A92="","",IF(COUNTIF($A$7:$A$106,$A92)&gt;1,"Check duplicate appointment ID",IF(OR($B92="",$C92="",$D92="",$E92="",$F92="",$G92="",$H92="",$I92="",$J92="",$K92=""),"Complete schedule fields",IF($I92="Canceled","",IF(OR($C92&lt;Assumptions!$B$4,$K92&gt;Assumptions!$B$5),"Check business hours",IF(COUNTIFS($B$7:$B$106,$B92,$A$7:$A$106,"&lt;&gt;",$I$7:$I$106,"&lt;&gt;Canceled")&gt;Assumptions!$B$6,"Check daily appointment limit",IF(AND(SUMPRODUCT(($A$7:$A$106&lt;&gt;"")*($B$7:$B$106=$B92)*($G$7:$G$106=$G92)*($I$7:$I$106&lt;&gt;"Canceled")*(ROW($A$7:$A$106)&lt;&gt;ROW())*ISNUMBER($C$7:$C$106)*ISNUMBER($K$7:$K$106)*($C$7:$C$106&lt;$K92)*($K$7:$K$106&gt;$C92))&gt;0,SUMPRODUCT(($A$7:$A$106&lt;&gt;"")*($B$7:$B$106=$B92)*($H$7:$H$106=$H92)*($I$7:$I$106&lt;&gt;"Canceled")*(ROW($A$7:$A$106)&lt;&gt;ROW())*ISNUMBER($C$7:$C$106)*ISNUMBER($K$7:$K$106)*($C$7:$C$106&lt;$K92)*($K$7:$K$106&gt;$C92))&gt;0),"Check groomer and station overlap",IF(SUMPRODUCT(($A$7:$A$106&lt;&gt;"")*($B$7:$B$106=$B92)*($G$7:$G$106=$G92)*($I$7:$I$106&lt;&gt;"Canceled")*(ROW($A$7:$A$106)&lt;&gt;ROW())*ISNUMBER($C$7:$C$106)*ISNUMBER($K$7:$K$106)*($C$7:$C$106&lt;$K92)*($K$7:$K$106&gt;$C92))&gt;0,"Check groomer overlap",IF(SUMPRODUCT(($A$7:$A$106&lt;&gt;"")*($B$7:$B$106=$B92)*($H$7:$H$106=$H92)*($I$7:$I$106&lt;&gt;"Canceled")*(ROW($A$7:$A$106)&lt;&gt;ROW())*ISNUMBER($C$7:$C$106)*ISNUMBER($K$7:$K$106)*($C$7:$C$106&lt;$K92)*($K$7:$K$106&gt;$C92))&gt;0,"Check station overlap","")))))))))</f>
        <v/>
      </c>
    </row>
    <row r="93" ht="23" customHeight="1">
      <c r="A93" s="18" t="n"/>
      <c r="B93" s="38" t="n"/>
      <c r="C93" s="20" t="n"/>
      <c r="D93" s="18" t="n"/>
      <c r="E93" s="18" t="n"/>
      <c r="F93" s="18" t="n"/>
      <c r="G93" s="18" t="n"/>
      <c r="H93" s="18" t="n"/>
      <c r="I93" s="18" t="n"/>
      <c r="J93" s="21">
        <f>IF($A93="","",IFERROR(VLOOKUP($F93,Assumptions!$D$4:$F$9,2,FALSE),""))</f>
        <v/>
      </c>
      <c r="K93" s="22">
        <f>IF(OR($A93="",$C93="",$J93=""),"",$C93+$J93/24)</f>
        <v/>
      </c>
      <c r="L93" s="39">
        <f>IF($A93="","",IFERROR(VLOOKUP($F93,Assumptions!$D$4:$F$9,3,FALSE),""))</f>
        <v/>
      </c>
      <c r="M93" s="24">
        <f>IF($A93="","",IF(COUNTIF($A$7:$A$106,$A93)&gt;1,"Check duplicate appointment ID",IF(OR($B93="",$C93="",$D93="",$E93="",$F93="",$G93="",$H93="",$I93="",$J93="",$K93=""),"Complete schedule fields",IF($I93="Canceled","",IF(OR($C93&lt;Assumptions!$B$4,$K93&gt;Assumptions!$B$5),"Check business hours",IF(COUNTIFS($B$7:$B$106,$B93,$A$7:$A$106,"&lt;&gt;",$I$7:$I$106,"&lt;&gt;Canceled")&gt;Assumptions!$B$6,"Check daily appointment limit",IF(AND(SUMPRODUCT(($A$7:$A$106&lt;&gt;"")*($B$7:$B$106=$B93)*($G$7:$G$106=$G93)*($I$7:$I$106&lt;&gt;"Canceled")*(ROW($A$7:$A$106)&lt;&gt;ROW())*ISNUMBER($C$7:$C$106)*ISNUMBER($K$7:$K$106)*($C$7:$C$106&lt;$K93)*($K$7:$K$106&gt;$C93))&gt;0,SUMPRODUCT(($A$7:$A$106&lt;&gt;"")*($B$7:$B$106=$B93)*($H$7:$H$106=$H93)*($I$7:$I$106&lt;&gt;"Canceled")*(ROW($A$7:$A$106)&lt;&gt;ROW())*ISNUMBER($C$7:$C$106)*ISNUMBER($K$7:$K$106)*($C$7:$C$106&lt;$K93)*($K$7:$K$106&gt;$C93))&gt;0),"Check groomer and station overlap",IF(SUMPRODUCT(($A$7:$A$106&lt;&gt;"")*($B$7:$B$106=$B93)*($G$7:$G$106=$G93)*($I$7:$I$106&lt;&gt;"Canceled")*(ROW($A$7:$A$106)&lt;&gt;ROW())*ISNUMBER($C$7:$C$106)*ISNUMBER($K$7:$K$106)*($C$7:$C$106&lt;$K93)*($K$7:$K$106&gt;$C93))&gt;0,"Check groomer overlap",IF(SUMPRODUCT(($A$7:$A$106&lt;&gt;"")*($B$7:$B$106=$B93)*($H$7:$H$106=$H93)*($I$7:$I$106&lt;&gt;"Canceled")*(ROW($A$7:$A$106)&lt;&gt;ROW())*ISNUMBER($C$7:$C$106)*ISNUMBER($K$7:$K$106)*($C$7:$C$106&lt;$K93)*($K$7:$K$106&gt;$C93))&gt;0,"Check station overlap","")))))))))</f>
        <v/>
      </c>
    </row>
    <row r="94" ht="23" customHeight="1">
      <c r="A94" s="18" t="n"/>
      <c r="B94" s="38" t="n"/>
      <c r="C94" s="20" t="n"/>
      <c r="D94" s="18" t="n"/>
      <c r="E94" s="18" t="n"/>
      <c r="F94" s="18" t="n"/>
      <c r="G94" s="18" t="n"/>
      <c r="H94" s="18" t="n"/>
      <c r="I94" s="18" t="n"/>
      <c r="J94" s="25">
        <f>IF($A94="","",IFERROR(VLOOKUP($F94,Assumptions!$D$4:$F$9,2,FALSE),""))</f>
        <v/>
      </c>
      <c r="K94" s="26">
        <f>IF(OR($A94="",$C94="",$J94=""),"",$C94+$J94/24)</f>
        <v/>
      </c>
      <c r="L94" s="40">
        <f>IF($A94="","",IFERROR(VLOOKUP($F94,Assumptions!$D$4:$F$9,3,FALSE),""))</f>
        <v/>
      </c>
      <c r="M94" s="28">
        <f>IF($A94="","",IF(COUNTIF($A$7:$A$106,$A94)&gt;1,"Check duplicate appointment ID",IF(OR($B94="",$C94="",$D94="",$E94="",$F94="",$G94="",$H94="",$I94="",$J94="",$K94=""),"Complete schedule fields",IF($I94="Canceled","",IF(OR($C94&lt;Assumptions!$B$4,$K94&gt;Assumptions!$B$5),"Check business hours",IF(COUNTIFS($B$7:$B$106,$B94,$A$7:$A$106,"&lt;&gt;",$I$7:$I$106,"&lt;&gt;Canceled")&gt;Assumptions!$B$6,"Check daily appointment limit",IF(AND(SUMPRODUCT(($A$7:$A$106&lt;&gt;"")*($B$7:$B$106=$B94)*($G$7:$G$106=$G94)*($I$7:$I$106&lt;&gt;"Canceled")*(ROW($A$7:$A$106)&lt;&gt;ROW())*ISNUMBER($C$7:$C$106)*ISNUMBER($K$7:$K$106)*($C$7:$C$106&lt;$K94)*($K$7:$K$106&gt;$C94))&gt;0,SUMPRODUCT(($A$7:$A$106&lt;&gt;"")*($B$7:$B$106=$B94)*($H$7:$H$106=$H94)*($I$7:$I$106&lt;&gt;"Canceled")*(ROW($A$7:$A$106)&lt;&gt;ROW())*ISNUMBER($C$7:$C$106)*ISNUMBER($K$7:$K$106)*($C$7:$C$106&lt;$K94)*($K$7:$K$106&gt;$C94))&gt;0),"Check groomer and station overlap",IF(SUMPRODUCT(($A$7:$A$106&lt;&gt;"")*($B$7:$B$106=$B94)*($G$7:$G$106=$G94)*($I$7:$I$106&lt;&gt;"Canceled")*(ROW($A$7:$A$106)&lt;&gt;ROW())*ISNUMBER($C$7:$C$106)*ISNUMBER($K$7:$K$106)*($C$7:$C$106&lt;$K94)*($K$7:$K$106&gt;$C94))&gt;0,"Check groomer overlap",IF(SUMPRODUCT(($A$7:$A$106&lt;&gt;"")*($B$7:$B$106=$B94)*($H$7:$H$106=$H94)*($I$7:$I$106&lt;&gt;"Canceled")*(ROW($A$7:$A$106)&lt;&gt;ROW())*ISNUMBER($C$7:$C$106)*ISNUMBER($K$7:$K$106)*($C$7:$C$106&lt;$K94)*($K$7:$K$106&gt;$C94))&gt;0,"Check station overlap","")))))))))</f>
        <v/>
      </c>
    </row>
    <row r="95" ht="23" customHeight="1">
      <c r="A95" s="18" t="n"/>
      <c r="B95" s="38" t="n"/>
      <c r="C95" s="20" t="n"/>
      <c r="D95" s="18" t="n"/>
      <c r="E95" s="18" t="n"/>
      <c r="F95" s="18" t="n"/>
      <c r="G95" s="18" t="n"/>
      <c r="H95" s="18" t="n"/>
      <c r="I95" s="18" t="n"/>
      <c r="J95" s="21">
        <f>IF($A95="","",IFERROR(VLOOKUP($F95,Assumptions!$D$4:$F$9,2,FALSE),""))</f>
        <v/>
      </c>
      <c r="K95" s="22">
        <f>IF(OR($A95="",$C95="",$J95=""),"",$C95+$J95/24)</f>
        <v/>
      </c>
      <c r="L95" s="39">
        <f>IF($A95="","",IFERROR(VLOOKUP($F95,Assumptions!$D$4:$F$9,3,FALSE),""))</f>
        <v/>
      </c>
      <c r="M95" s="24">
        <f>IF($A95="","",IF(COUNTIF($A$7:$A$106,$A95)&gt;1,"Check duplicate appointment ID",IF(OR($B95="",$C95="",$D95="",$E95="",$F95="",$G95="",$H95="",$I95="",$J95="",$K95=""),"Complete schedule fields",IF($I95="Canceled","",IF(OR($C95&lt;Assumptions!$B$4,$K95&gt;Assumptions!$B$5),"Check business hours",IF(COUNTIFS($B$7:$B$106,$B95,$A$7:$A$106,"&lt;&gt;",$I$7:$I$106,"&lt;&gt;Canceled")&gt;Assumptions!$B$6,"Check daily appointment limit",IF(AND(SUMPRODUCT(($A$7:$A$106&lt;&gt;"")*($B$7:$B$106=$B95)*($G$7:$G$106=$G95)*($I$7:$I$106&lt;&gt;"Canceled")*(ROW($A$7:$A$106)&lt;&gt;ROW())*ISNUMBER($C$7:$C$106)*ISNUMBER($K$7:$K$106)*($C$7:$C$106&lt;$K95)*($K$7:$K$106&gt;$C95))&gt;0,SUMPRODUCT(($A$7:$A$106&lt;&gt;"")*($B$7:$B$106=$B95)*($H$7:$H$106=$H95)*($I$7:$I$106&lt;&gt;"Canceled")*(ROW($A$7:$A$106)&lt;&gt;ROW())*ISNUMBER($C$7:$C$106)*ISNUMBER($K$7:$K$106)*($C$7:$C$106&lt;$K95)*($K$7:$K$106&gt;$C95))&gt;0),"Check groomer and station overlap",IF(SUMPRODUCT(($A$7:$A$106&lt;&gt;"")*($B$7:$B$106=$B95)*($G$7:$G$106=$G95)*($I$7:$I$106&lt;&gt;"Canceled")*(ROW($A$7:$A$106)&lt;&gt;ROW())*ISNUMBER($C$7:$C$106)*ISNUMBER($K$7:$K$106)*($C$7:$C$106&lt;$K95)*($K$7:$K$106&gt;$C95))&gt;0,"Check groomer overlap",IF(SUMPRODUCT(($A$7:$A$106&lt;&gt;"")*($B$7:$B$106=$B95)*($H$7:$H$106=$H95)*($I$7:$I$106&lt;&gt;"Canceled")*(ROW($A$7:$A$106)&lt;&gt;ROW())*ISNUMBER($C$7:$C$106)*ISNUMBER($K$7:$K$106)*($C$7:$C$106&lt;$K95)*($K$7:$K$106&gt;$C95))&gt;0,"Check station overlap","")))))))))</f>
        <v/>
      </c>
    </row>
    <row r="96" ht="23" customHeight="1">
      <c r="A96" s="18" t="n"/>
      <c r="B96" s="38" t="n"/>
      <c r="C96" s="20" t="n"/>
      <c r="D96" s="18" t="n"/>
      <c r="E96" s="18" t="n"/>
      <c r="F96" s="18" t="n"/>
      <c r="G96" s="18" t="n"/>
      <c r="H96" s="18" t="n"/>
      <c r="I96" s="18" t="n"/>
      <c r="J96" s="25">
        <f>IF($A96="","",IFERROR(VLOOKUP($F96,Assumptions!$D$4:$F$9,2,FALSE),""))</f>
        <v/>
      </c>
      <c r="K96" s="26">
        <f>IF(OR($A96="",$C96="",$J96=""),"",$C96+$J96/24)</f>
        <v/>
      </c>
      <c r="L96" s="40">
        <f>IF($A96="","",IFERROR(VLOOKUP($F96,Assumptions!$D$4:$F$9,3,FALSE),""))</f>
        <v/>
      </c>
      <c r="M96" s="28">
        <f>IF($A96="","",IF(COUNTIF($A$7:$A$106,$A96)&gt;1,"Check duplicate appointment ID",IF(OR($B96="",$C96="",$D96="",$E96="",$F96="",$G96="",$H96="",$I96="",$J96="",$K96=""),"Complete schedule fields",IF($I96="Canceled","",IF(OR($C96&lt;Assumptions!$B$4,$K96&gt;Assumptions!$B$5),"Check business hours",IF(COUNTIFS($B$7:$B$106,$B96,$A$7:$A$106,"&lt;&gt;",$I$7:$I$106,"&lt;&gt;Canceled")&gt;Assumptions!$B$6,"Check daily appointment limit",IF(AND(SUMPRODUCT(($A$7:$A$106&lt;&gt;"")*($B$7:$B$106=$B96)*($G$7:$G$106=$G96)*($I$7:$I$106&lt;&gt;"Canceled")*(ROW($A$7:$A$106)&lt;&gt;ROW())*ISNUMBER($C$7:$C$106)*ISNUMBER($K$7:$K$106)*($C$7:$C$106&lt;$K96)*($K$7:$K$106&gt;$C96))&gt;0,SUMPRODUCT(($A$7:$A$106&lt;&gt;"")*($B$7:$B$106=$B96)*($H$7:$H$106=$H96)*($I$7:$I$106&lt;&gt;"Canceled")*(ROW($A$7:$A$106)&lt;&gt;ROW())*ISNUMBER($C$7:$C$106)*ISNUMBER($K$7:$K$106)*($C$7:$C$106&lt;$K96)*($K$7:$K$106&gt;$C96))&gt;0),"Check groomer and station overlap",IF(SUMPRODUCT(($A$7:$A$106&lt;&gt;"")*($B$7:$B$106=$B96)*($G$7:$G$106=$G96)*($I$7:$I$106&lt;&gt;"Canceled")*(ROW($A$7:$A$106)&lt;&gt;ROW())*ISNUMBER($C$7:$C$106)*ISNUMBER($K$7:$K$106)*($C$7:$C$106&lt;$K96)*($K$7:$K$106&gt;$C96))&gt;0,"Check groomer overlap",IF(SUMPRODUCT(($A$7:$A$106&lt;&gt;"")*($B$7:$B$106=$B96)*($H$7:$H$106=$H96)*($I$7:$I$106&lt;&gt;"Canceled")*(ROW($A$7:$A$106)&lt;&gt;ROW())*ISNUMBER($C$7:$C$106)*ISNUMBER($K$7:$K$106)*($C$7:$C$106&lt;$K96)*($K$7:$K$106&gt;$C96))&gt;0,"Check station overlap","")))))))))</f>
        <v/>
      </c>
    </row>
    <row r="97" ht="23" customHeight="1">
      <c r="A97" s="18" t="n"/>
      <c r="B97" s="38" t="n"/>
      <c r="C97" s="20" t="n"/>
      <c r="D97" s="18" t="n"/>
      <c r="E97" s="18" t="n"/>
      <c r="F97" s="18" t="n"/>
      <c r="G97" s="18" t="n"/>
      <c r="H97" s="18" t="n"/>
      <c r="I97" s="18" t="n"/>
      <c r="J97" s="21">
        <f>IF($A97="","",IFERROR(VLOOKUP($F97,Assumptions!$D$4:$F$9,2,FALSE),""))</f>
        <v/>
      </c>
      <c r="K97" s="22">
        <f>IF(OR($A97="",$C97="",$J97=""),"",$C97+$J97/24)</f>
        <v/>
      </c>
      <c r="L97" s="39">
        <f>IF($A97="","",IFERROR(VLOOKUP($F97,Assumptions!$D$4:$F$9,3,FALSE),""))</f>
        <v/>
      </c>
      <c r="M97" s="24">
        <f>IF($A97="","",IF(COUNTIF($A$7:$A$106,$A97)&gt;1,"Check duplicate appointment ID",IF(OR($B97="",$C97="",$D97="",$E97="",$F97="",$G97="",$H97="",$I97="",$J97="",$K97=""),"Complete schedule fields",IF($I97="Canceled","",IF(OR($C97&lt;Assumptions!$B$4,$K97&gt;Assumptions!$B$5),"Check business hours",IF(COUNTIFS($B$7:$B$106,$B97,$A$7:$A$106,"&lt;&gt;",$I$7:$I$106,"&lt;&gt;Canceled")&gt;Assumptions!$B$6,"Check daily appointment limit",IF(AND(SUMPRODUCT(($A$7:$A$106&lt;&gt;"")*($B$7:$B$106=$B97)*($G$7:$G$106=$G97)*($I$7:$I$106&lt;&gt;"Canceled")*(ROW($A$7:$A$106)&lt;&gt;ROW())*ISNUMBER($C$7:$C$106)*ISNUMBER($K$7:$K$106)*($C$7:$C$106&lt;$K97)*($K$7:$K$106&gt;$C97))&gt;0,SUMPRODUCT(($A$7:$A$106&lt;&gt;"")*($B$7:$B$106=$B97)*($H$7:$H$106=$H97)*($I$7:$I$106&lt;&gt;"Canceled")*(ROW($A$7:$A$106)&lt;&gt;ROW())*ISNUMBER($C$7:$C$106)*ISNUMBER($K$7:$K$106)*($C$7:$C$106&lt;$K97)*($K$7:$K$106&gt;$C97))&gt;0),"Check groomer and station overlap",IF(SUMPRODUCT(($A$7:$A$106&lt;&gt;"")*($B$7:$B$106=$B97)*($G$7:$G$106=$G97)*($I$7:$I$106&lt;&gt;"Canceled")*(ROW($A$7:$A$106)&lt;&gt;ROW())*ISNUMBER($C$7:$C$106)*ISNUMBER($K$7:$K$106)*($C$7:$C$106&lt;$K97)*($K$7:$K$106&gt;$C97))&gt;0,"Check groomer overlap",IF(SUMPRODUCT(($A$7:$A$106&lt;&gt;"")*($B$7:$B$106=$B97)*($H$7:$H$106=$H97)*($I$7:$I$106&lt;&gt;"Canceled")*(ROW($A$7:$A$106)&lt;&gt;ROW())*ISNUMBER($C$7:$C$106)*ISNUMBER($K$7:$K$106)*($C$7:$C$106&lt;$K97)*($K$7:$K$106&gt;$C97))&gt;0,"Check station overlap","")))))))))</f>
        <v/>
      </c>
    </row>
    <row r="98" ht="23" customHeight="1">
      <c r="A98" s="18" t="n"/>
      <c r="B98" s="38" t="n"/>
      <c r="C98" s="20" t="n"/>
      <c r="D98" s="18" t="n"/>
      <c r="E98" s="18" t="n"/>
      <c r="F98" s="18" t="n"/>
      <c r="G98" s="18" t="n"/>
      <c r="H98" s="18" t="n"/>
      <c r="I98" s="18" t="n"/>
      <c r="J98" s="25">
        <f>IF($A98="","",IFERROR(VLOOKUP($F98,Assumptions!$D$4:$F$9,2,FALSE),""))</f>
        <v/>
      </c>
      <c r="K98" s="26">
        <f>IF(OR($A98="",$C98="",$J98=""),"",$C98+$J98/24)</f>
        <v/>
      </c>
      <c r="L98" s="40">
        <f>IF($A98="","",IFERROR(VLOOKUP($F98,Assumptions!$D$4:$F$9,3,FALSE),""))</f>
        <v/>
      </c>
      <c r="M98" s="28">
        <f>IF($A98="","",IF(COUNTIF($A$7:$A$106,$A98)&gt;1,"Check duplicate appointment ID",IF(OR($B98="",$C98="",$D98="",$E98="",$F98="",$G98="",$H98="",$I98="",$J98="",$K98=""),"Complete schedule fields",IF($I98="Canceled","",IF(OR($C98&lt;Assumptions!$B$4,$K98&gt;Assumptions!$B$5),"Check business hours",IF(COUNTIFS($B$7:$B$106,$B98,$A$7:$A$106,"&lt;&gt;",$I$7:$I$106,"&lt;&gt;Canceled")&gt;Assumptions!$B$6,"Check daily appointment limit",IF(AND(SUMPRODUCT(($A$7:$A$106&lt;&gt;"")*($B$7:$B$106=$B98)*($G$7:$G$106=$G98)*($I$7:$I$106&lt;&gt;"Canceled")*(ROW($A$7:$A$106)&lt;&gt;ROW())*ISNUMBER($C$7:$C$106)*ISNUMBER($K$7:$K$106)*($C$7:$C$106&lt;$K98)*($K$7:$K$106&gt;$C98))&gt;0,SUMPRODUCT(($A$7:$A$106&lt;&gt;"")*($B$7:$B$106=$B98)*($H$7:$H$106=$H98)*($I$7:$I$106&lt;&gt;"Canceled")*(ROW($A$7:$A$106)&lt;&gt;ROW())*ISNUMBER($C$7:$C$106)*ISNUMBER($K$7:$K$106)*($C$7:$C$106&lt;$K98)*($K$7:$K$106&gt;$C98))&gt;0),"Check groomer and station overlap",IF(SUMPRODUCT(($A$7:$A$106&lt;&gt;"")*($B$7:$B$106=$B98)*($G$7:$G$106=$G98)*($I$7:$I$106&lt;&gt;"Canceled")*(ROW($A$7:$A$106)&lt;&gt;ROW())*ISNUMBER($C$7:$C$106)*ISNUMBER($K$7:$K$106)*($C$7:$C$106&lt;$K98)*($K$7:$K$106&gt;$C98))&gt;0,"Check groomer overlap",IF(SUMPRODUCT(($A$7:$A$106&lt;&gt;"")*($B$7:$B$106=$B98)*($H$7:$H$106=$H98)*($I$7:$I$106&lt;&gt;"Canceled")*(ROW($A$7:$A$106)&lt;&gt;ROW())*ISNUMBER($C$7:$C$106)*ISNUMBER($K$7:$K$106)*($C$7:$C$106&lt;$K98)*($K$7:$K$106&gt;$C98))&gt;0,"Check station overlap","")))))))))</f>
        <v/>
      </c>
    </row>
    <row r="99" ht="23" customHeight="1">
      <c r="A99" s="18" t="n"/>
      <c r="B99" s="38" t="n"/>
      <c r="C99" s="20" t="n"/>
      <c r="D99" s="18" t="n"/>
      <c r="E99" s="18" t="n"/>
      <c r="F99" s="18" t="n"/>
      <c r="G99" s="18" t="n"/>
      <c r="H99" s="18" t="n"/>
      <c r="I99" s="18" t="n"/>
      <c r="J99" s="21">
        <f>IF($A99="","",IFERROR(VLOOKUP($F99,Assumptions!$D$4:$F$9,2,FALSE),""))</f>
        <v/>
      </c>
      <c r="K99" s="22">
        <f>IF(OR($A99="",$C99="",$J99=""),"",$C99+$J99/24)</f>
        <v/>
      </c>
      <c r="L99" s="39">
        <f>IF($A99="","",IFERROR(VLOOKUP($F99,Assumptions!$D$4:$F$9,3,FALSE),""))</f>
        <v/>
      </c>
      <c r="M99" s="24">
        <f>IF($A99="","",IF(COUNTIF($A$7:$A$106,$A99)&gt;1,"Check duplicate appointment ID",IF(OR($B99="",$C99="",$D99="",$E99="",$F99="",$G99="",$H99="",$I99="",$J99="",$K99=""),"Complete schedule fields",IF($I99="Canceled","",IF(OR($C99&lt;Assumptions!$B$4,$K99&gt;Assumptions!$B$5),"Check business hours",IF(COUNTIFS($B$7:$B$106,$B99,$A$7:$A$106,"&lt;&gt;",$I$7:$I$106,"&lt;&gt;Canceled")&gt;Assumptions!$B$6,"Check daily appointment limit",IF(AND(SUMPRODUCT(($A$7:$A$106&lt;&gt;"")*($B$7:$B$106=$B99)*($G$7:$G$106=$G99)*($I$7:$I$106&lt;&gt;"Canceled")*(ROW($A$7:$A$106)&lt;&gt;ROW())*ISNUMBER($C$7:$C$106)*ISNUMBER($K$7:$K$106)*($C$7:$C$106&lt;$K99)*($K$7:$K$106&gt;$C99))&gt;0,SUMPRODUCT(($A$7:$A$106&lt;&gt;"")*($B$7:$B$106=$B99)*($H$7:$H$106=$H99)*($I$7:$I$106&lt;&gt;"Canceled")*(ROW($A$7:$A$106)&lt;&gt;ROW())*ISNUMBER($C$7:$C$106)*ISNUMBER($K$7:$K$106)*($C$7:$C$106&lt;$K99)*($K$7:$K$106&gt;$C99))&gt;0),"Check groomer and station overlap",IF(SUMPRODUCT(($A$7:$A$106&lt;&gt;"")*($B$7:$B$106=$B99)*($G$7:$G$106=$G99)*($I$7:$I$106&lt;&gt;"Canceled")*(ROW($A$7:$A$106)&lt;&gt;ROW())*ISNUMBER($C$7:$C$106)*ISNUMBER($K$7:$K$106)*($C$7:$C$106&lt;$K99)*($K$7:$K$106&gt;$C99))&gt;0,"Check groomer overlap",IF(SUMPRODUCT(($A$7:$A$106&lt;&gt;"")*($B$7:$B$106=$B99)*($H$7:$H$106=$H99)*($I$7:$I$106&lt;&gt;"Canceled")*(ROW($A$7:$A$106)&lt;&gt;ROW())*ISNUMBER($C$7:$C$106)*ISNUMBER($K$7:$K$106)*($C$7:$C$106&lt;$K99)*($K$7:$K$106&gt;$C99))&gt;0,"Check station overlap","")))))))))</f>
        <v/>
      </c>
    </row>
    <row r="100" ht="23" customHeight="1">
      <c r="A100" s="18" t="n"/>
      <c r="B100" s="38" t="n"/>
      <c r="C100" s="20" t="n"/>
      <c r="D100" s="18" t="n"/>
      <c r="E100" s="18" t="n"/>
      <c r="F100" s="18" t="n"/>
      <c r="G100" s="18" t="n"/>
      <c r="H100" s="18" t="n"/>
      <c r="I100" s="18" t="n"/>
      <c r="J100" s="25">
        <f>IF($A100="","",IFERROR(VLOOKUP($F100,Assumptions!$D$4:$F$9,2,FALSE),""))</f>
        <v/>
      </c>
      <c r="K100" s="26">
        <f>IF(OR($A100="",$C100="",$J100=""),"",$C100+$J100/24)</f>
        <v/>
      </c>
      <c r="L100" s="40">
        <f>IF($A100="","",IFERROR(VLOOKUP($F100,Assumptions!$D$4:$F$9,3,FALSE),""))</f>
        <v/>
      </c>
      <c r="M100" s="28">
        <f>IF($A100="","",IF(COUNTIF($A$7:$A$106,$A100)&gt;1,"Check duplicate appointment ID",IF(OR($B100="",$C100="",$D100="",$E100="",$F100="",$G100="",$H100="",$I100="",$J100="",$K100=""),"Complete schedule fields",IF($I100="Canceled","",IF(OR($C100&lt;Assumptions!$B$4,$K100&gt;Assumptions!$B$5),"Check business hours",IF(COUNTIFS($B$7:$B$106,$B100,$A$7:$A$106,"&lt;&gt;",$I$7:$I$106,"&lt;&gt;Canceled")&gt;Assumptions!$B$6,"Check daily appointment limit",IF(AND(SUMPRODUCT(($A$7:$A$106&lt;&gt;"")*($B$7:$B$106=$B100)*($G$7:$G$106=$G100)*($I$7:$I$106&lt;&gt;"Canceled")*(ROW($A$7:$A$106)&lt;&gt;ROW())*ISNUMBER($C$7:$C$106)*ISNUMBER($K$7:$K$106)*($C$7:$C$106&lt;$K100)*($K$7:$K$106&gt;$C100))&gt;0,SUMPRODUCT(($A$7:$A$106&lt;&gt;"")*($B$7:$B$106=$B100)*($H$7:$H$106=$H100)*($I$7:$I$106&lt;&gt;"Canceled")*(ROW($A$7:$A$106)&lt;&gt;ROW())*ISNUMBER($C$7:$C$106)*ISNUMBER($K$7:$K$106)*($C$7:$C$106&lt;$K100)*($K$7:$K$106&gt;$C100))&gt;0),"Check groomer and station overlap",IF(SUMPRODUCT(($A$7:$A$106&lt;&gt;"")*($B$7:$B$106=$B100)*($G$7:$G$106=$G100)*($I$7:$I$106&lt;&gt;"Canceled")*(ROW($A$7:$A$106)&lt;&gt;ROW())*ISNUMBER($C$7:$C$106)*ISNUMBER($K$7:$K$106)*($C$7:$C$106&lt;$K100)*($K$7:$K$106&gt;$C100))&gt;0,"Check groomer overlap",IF(SUMPRODUCT(($A$7:$A$106&lt;&gt;"")*($B$7:$B$106=$B100)*($H$7:$H$106=$H100)*($I$7:$I$106&lt;&gt;"Canceled")*(ROW($A$7:$A$106)&lt;&gt;ROW())*ISNUMBER($C$7:$C$106)*ISNUMBER($K$7:$K$106)*($C$7:$C$106&lt;$K100)*($K$7:$K$106&gt;$C100))&gt;0,"Check station overlap","")))))))))</f>
        <v/>
      </c>
    </row>
    <row r="101" ht="23" customHeight="1">
      <c r="A101" s="18" t="n"/>
      <c r="B101" s="38" t="n"/>
      <c r="C101" s="20" t="n"/>
      <c r="D101" s="18" t="n"/>
      <c r="E101" s="18" t="n"/>
      <c r="F101" s="18" t="n"/>
      <c r="G101" s="18" t="n"/>
      <c r="H101" s="18" t="n"/>
      <c r="I101" s="18" t="n"/>
      <c r="J101" s="21">
        <f>IF($A101="","",IFERROR(VLOOKUP($F101,Assumptions!$D$4:$F$9,2,FALSE),""))</f>
        <v/>
      </c>
      <c r="K101" s="22">
        <f>IF(OR($A101="",$C101="",$J101=""),"",$C101+$J101/24)</f>
        <v/>
      </c>
      <c r="L101" s="39">
        <f>IF($A101="","",IFERROR(VLOOKUP($F101,Assumptions!$D$4:$F$9,3,FALSE),""))</f>
        <v/>
      </c>
      <c r="M101" s="24">
        <f>IF($A101="","",IF(COUNTIF($A$7:$A$106,$A101)&gt;1,"Check duplicate appointment ID",IF(OR($B101="",$C101="",$D101="",$E101="",$F101="",$G101="",$H101="",$I101="",$J101="",$K101=""),"Complete schedule fields",IF($I101="Canceled","",IF(OR($C101&lt;Assumptions!$B$4,$K101&gt;Assumptions!$B$5),"Check business hours",IF(COUNTIFS($B$7:$B$106,$B101,$A$7:$A$106,"&lt;&gt;",$I$7:$I$106,"&lt;&gt;Canceled")&gt;Assumptions!$B$6,"Check daily appointment limit",IF(AND(SUMPRODUCT(($A$7:$A$106&lt;&gt;"")*($B$7:$B$106=$B101)*($G$7:$G$106=$G101)*($I$7:$I$106&lt;&gt;"Canceled")*(ROW($A$7:$A$106)&lt;&gt;ROW())*ISNUMBER($C$7:$C$106)*ISNUMBER($K$7:$K$106)*($C$7:$C$106&lt;$K101)*($K$7:$K$106&gt;$C101))&gt;0,SUMPRODUCT(($A$7:$A$106&lt;&gt;"")*($B$7:$B$106=$B101)*($H$7:$H$106=$H101)*($I$7:$I$106&lt;&gt;"Canceled")*(ROW($A$7:$A$106)&lt;&gt;ROW())*ISNUMBER($C$7:$C$106)*ISNUMBER($K$7:$K$106)*($C$7:$C$106&lt;$K101)*($K$7:$K$106&gt;$C101))&gt;0),"Check groomer and station overlap",IF(SUMPRODUCT(($A$7:$A$106&lt;&gt;"")*($B$7:$B$106=$B101)*($G$7:$G$106=$G101)*($I$7:$I$106&lt;&gt;"Canceled")*(ROW($A$7:$A$106)&lt;&gt;ROW())*ISNUMBER($C$7:$C$106)*ISNUMBER($K$7:$K$106)*($C$7:$C$106&lt;$K101)*($K$7:$K$106&gt;$C101))&gt;0,"Check groomer overlap",IF(SUMPRODUCT(($A$7:$A$106&lt;&gt;"")*($B$7:$B$106=$B101)*($H$7:$H$106=$H101)*($I$7:$I$106&lt;&gt;"Canceled")*(ROW($A$7:$A$106)&lt;&gt;ROW())*ISNUMBER($C$7:$C$106)*ISNUMBER($K$7:$K$106)*($C$7:$C$106&lt;$K101)*($K$7:$K$106&gt;$C101))&gt;0,"Check station overlap","")))))))))</f>
        <v/>
      </c>
    </row>
    <row r="102" ht="23" customHeight="1">
      <c r="A102" s="18" t="n"/>
      <c r="B102" s="38" t="n"/>
      <c r="C102" s="20" t="n"/>
      <c r="D102" s="18" t="n"/>
      <c r="E102" s="18" t="n"/>
      <c r="F102" s="18" t="n"/>
      <c r="G102" s="18" t="n"/>
      <c r="H102" s="18" t="n"/>
      <c r="I102" s="18" t="n"/>
      <c r="J102" s="25">
        <f>IF($A102="","",IFERROR(VLOOKUP($F102,Assumptions!$D$4:$F$9,2,FALSE),""))</f>
        <v/>
      </c>
      <c r="K102" s="26">
        <f>IF(OR($A102="",$C102="",$J102=""),"",$C102+$J102/24)</f>
        <v/>
      </c>
      <c r="L102" s="40">
        <f>IF($A102="","",IFERROR(VLOOKUP($F102,Assumptions!$D$4:$F$9,3,FALSE),""))</f>
        <v/>
      </c>
      <c r="M102" s="28">
        <f>IF($A102="","",IF(COUNTIF($A$7:$A$106,$A102)&gt;1,"Check duplicate appointment ID",IF(OR($B102="",$C102="",$D102="",$E102="",$F102="",$G102="",$H102="",$I102="",$J102="",$K102=""),"Complete schedule fields",IF($I102="Canceled","",IF(OR($C102&lt;Assumptions!$B$4,$K102&gt;Assumptions!$B$5),"Check business hours",IF(COUNTIFS($B$7:$B$106,$B102,$A$7:$A$106,"&lt;&gt;",$I$7:$I$106,"&lt;&gt;Canceled")&gt;Assumptions!$B$6,"Check daily appointment limit",IF(AND(SUMPRODUCT(($A$7:$A$106&lt;&gt;"")*($B$7:$B$106=$B102)*($G$7:$G$106=$G102)*($I$7:$I$106&lt;&gt;"Canceled")*(ROW($A$7:$A$106)&lt;&gt;ROW())*ISNUMBER($C$7:$C$106)*ISNUMBER($K$7:$K$106)*($C$7:$C$106&lt;$K102)*($K$7:$K$106&gt;$C102))&gt;0,SUMPRODUCT(($A$7:$A$106&lt;&gt;"")*($B$7:$B$106=$B102)*($H$7:$H$106=$H102)*($I$7:$I$106&lt;&gt;"Canceled")*(ROW($A$7:$A$106)&lt;&gt;ROW())*ISNUMBER($C$7:$C$106)*ISNUMBER($K$7:$K$106)*($C$7:$C$106&lt;$K102)*($K$7:$K$106&gt;$C102))&gt;0),"Check groomer and station overlap",IF(SUMPRODUCT(($A$7:$A$106&lt;&gt;"")*($B$7:$B$106=$B102)*($G$7:$G$106=$G102)*($I$7:$I$106&lt;&gt;"Canceled")*(ROW($A$7:$A$106)&lt;&gt;ROW())*ISNUMBER($C$7:$C$106)*ISNUMBER($K$7:$K$106)*($C$7:$C$106&lt;$K102)*($K$7:$K$106&gt;$C102))&gt;0,"Check groomer overlap",IF(SUMPRODUCT(($A$7:$A$106&lt;&gt;"")*($B$7:$B$106=$B102)*($H$7:$H$106=$H102)*($I$7:$I$106&lt;&gt;"Canceled")*(ROW($A$7:$A$106)&lt;&gt;ROW())*ISNUMBER($C$7:$C$106)*ISNUMBER($K$7:$K$106)*($C$7:$C$106&lt;$K102)*($K$7:$K$106&gt;$C102))&gt;0,"Check station overlap","")))))))))</f>
        <v/>
      </c>
    </row>
    <row r="103" ht="23" customHeight="1">
      <c r="A103" s="18" t="n"/>
      <c r="B103" s="38" t="n"/>
      <c r="C103" s="20" t="n"/>
      <c r="D103" s="18" t="n"/>
      <c r="E103" s="18" t="n"/>
      <c r="F103" s="18" t="n"/>
      <c r="G103" s="18" t="n"/>
      <c r="H103" s="18" t="n"/>
      <c r="I103" s="18" t="n"/>
      <c r="J103" s="21">
        <f>IF($A103="","",IFERROR(VLOOKUP($F103,Assumptions!$D$4:$F$9,2,FALSE),""))</f>
        <v/>
      </c>
      <c r="K103" s="22">
        <f>IF(OR($A103="",$C103="",$J103=""),"",$C103+$J103/24)</f>
        <v/>
      </c>
      <c r="L103" s="39">
        <f>IF($A103="","",IFERROR(VLOOKUP($F103,Assumptions!$D$4:$F$9,3,FALSE),""))</f>
        <v/>
      </c>
      <c r="M103" s="24">
        <f>IF($A103="","",IF(COUNTIF($A$7:$A$106,$A103)&gt;1,"Check duplicate appointment ID",IF(OR($B103="",$C103="",$D103="",$E103="",$F103="",$G103="",$H103="",$I103="",$J103="",$K103=""),"Complete schedule fields",IF($I103="Canceled","",IF(OR($C103&lt;Assumptions!$B$4,$K103&gt;Assumptions!$B$5),"Check business hours",IF(COUNTIFS($B$7:$B$106,$B103,$A$7:$A$106,"&lt;&gt;",$I$7:$I$106,"&lt;&gt;Canceled")&gt;Assumptions!$B$6,"Check daily appointment limit",IF(AND(SUMPRODUCT(($A$7:$A$106&lt;&gt;"")*($B$7:$B$106=$B103)*($G$7:$G$106=$G103)*($I$7:$I$106&lt;&gt;"Canceled")*(ROW($A$7:$A$106)&lt;&gt;ROW())*ISNUMBER($C$7:$C$106)*ISNUMBER($K$7:$K$106)*($C$7:$C$106&lt;$K103)*($K$7:$K$106&gt;$C103))&gt;0,SUMPRODUCT(($A$7:$A$106&lt;&gt;"")*($B$7:$B$106=$B103)*($H$7:$H$106=$H103)*($I$7:$I$106&lt;&gt;"Canceled")*(ROW($A$7:$A$106)&lt;&gt;ROW())*ISNUMBER($C$7:$C$106)*ISNUMBER($K$7:$K$106)*($C$7:$C$106&lt;$K103)*($K$7:$K$106&gt;$C103))&gt;0),"Check groomer and station overlap",IF(SUMPRODUCT(($A$7:$A$106&lt;&gt;"")*($B$7:$B$106=$B103)*($G$7:$G$106=$G103)*($I$7:$I$106&lt;&gt;"Canceled")*(ROW($A$7:$A$106)&lt;&gt;ROW())*ISNUMBER($C$7:$C$106)*ISNUMBER($K$7:$K$106)*($C$7:$C$106&lt;$K103)*($K$7:$K$106&gt;$C103))&gt;0,"Check groomer overlap",IF(SUMPRODUCT(($A$7:$A$106&lt;&gt;"")*($B$7:$B$106=$B103)*($H$7:$H$106=$H103)*($I$7:$I$106&lt;&gt;"Canceled")*(ROW($A$7:$A$106)&lt;&gt;ROW())*ISNUMBER($C$7:$C$106)*ISNUMBER($K$7:$K$106)*($C$7:$C$106&lt;$K103)*($K$7:$K$106&gt;$C103))&gt;0,"Check station overlap","")))))))))</f>
        <v/>
      </c>
    </row>
    <row r="104" ht="23" customHeight="1">
      <c r="A104" s="18" t="n"/>
      <c r="B104" s="38" t="n"/>
      <c r="C104" s="20" t="n"/>
      <c r="D104" s="18" t="n"/>
      <c r="E104" s="18" t="n"/>
      <c r="F104" s="18" t="n"/>
      <c r="G104" s="18" t="n"/>
      <c r="H104" s="18" t="n"/>
      <c r="I104" s="18" t="n"/>
      <c r="J104" s="25">
        <f>IF($A104="","",IFERROR(VLOOKUP($F104,Assumptions!$D$4:$F$9,2,FALSE),""))</f>
        <v/>
      </c>
      <c r="K104" s="26">
        <f>IF(OR($A104="",$C104="",$J104=""),"",$C104+$J104/24)</f>
        <v/>
      </c>
      <c r="L104" s="40">
        <f>IF($A104="","",IFERROR(VLOOKUP($F104,Assumptions!$D$4:$F$9,3,FALSE),""))</f>
        <v/>
      </c>
      <c r="M104" s="28">
        <f>IF($A104="","",IF(COUNTIF($A$7:$A$106,$A104)&gt;1,"Check duplicate appointment ID",IF(OR($B104="",$C104="",$D104="",$E104="",$F104="",$G104="",$H104="",$I104="",$J104="",$K104=""),"Complete schedule fields",IF($I104="Canceled","",IF(OR($C104&lt;Assumptions!$B$4,$K104&gt;Assumptions!$B$5),"Check business hours",IF(COUNTIFS($B$7:$B$106,$B104,$A$7:$A$106,"&lt;&gt;",$I$7:$I$106,"&lt;&gt;Canceled")&gt;Assumptions!$B$6,"Check daily appointment limit",IF(AND(SUMPRODUCT(($A$7:$A$106&lt;&gt;"")*($B$7:$B$106=$B104)*($G$7:$G$106=$G104)*($I$7:$I$106&lt;&gt;"Canceled")*(ROW($A$7:$A$106)&lt;&gt;ROW())*ISNUMBER($C$7:$C$106)*ISNUMBER($K$7:$K$106)*($C$7:$C$106&lt;$K104)*($K$7:$K$106&gt;$C104))&gt;0,SUMPRODUCT(($A$7:$A$106&lt;&gt;"")*($B$7:$B$106=$B104)*($H$7:$H$106=$H104)*($I$7:$I$106&lt;&gt;"Canceled")*(ROW($A$7:$A$106)&lt;&gt;ROW())*ISNUMBER($C$7:$C$106)*ISNUMBER($K$7:$K$106)*($C$7:$C$106&lt;$K104)*($K$7:$K$106&gt;$C104))&gt;0),"Check groomer and station overlap",IF(SUMPRODUCT(($A$7:$A$106&lt;&gt;"")*($B$7:$B$106=$B104)*($G$7:$G$106=$G104)*($I$7:$I$106&lt;&gt;"Canceled")*(ROW($A$7:$A$106)&lt;&gt;ROW())*ISNUMBER($C$7:$C$106)*ISNUMBER($K$7:$K$106)*($C$7:$C$106&lt;$K104)*($K$7:$K$106&gt;$C104))&gt;0,"Check groomer overlap",IF(SUMPRODUCT(($A$7:$A$106&lt;&gt;"")*($B$7:$B$106=$B104)*($H$7:$H$106=$H104)*($I$7:$I$106&lt;&gt;"Canceled")*(ROW($A$7:$A$106)&lt;&gt;ROW())*ISNUMBER($C$7:$C$106)*ISNUMBER($K$7:$K$106)*($C$7:$C$106&lt;$K104)*($K$7:$K$106&gt;$C104))&gt;0,"Check station overlap","")))))))))</f>
        <v/>
      </c>
    </row>
    <row r="105" ht="23" customHeight="1">
      <c r="A105" s="18" t="n"/>
      <c r="B105" s="38" t="n"/>
      <c r="C105" s="20" t="n"/>
      <c r="D105" s="18" t="n"/>
      <c r="E105" s="18" t="n"/>
      <c r="F105" s="18" t="n"/>
      <c r="G105" s="18" t="n"/>
      <c r="H105" s="18" t="n"/>
      <c r="I105" s="18" t="n"/>
      <c r="J105" s="21">
        <f>IF($A105="","",IFERROR(VLOOKUP($F105,Assumptions!$D$4:$F$9,2,FALSE),""))</f>
        <v/>
      </c>
      <c r="K105" s="22">
        <f>IF(OR($A105="",$C105="",$J105=""),"",$C105+$J105/24)</f>
        <v/>
      </c>
      <c r="L105" s="39">
        <f>IF($A105="","",IFERROR(VLOOKUP($F105,Assumptions!$D$4:$F$9,3,FALSE),""))</f>
        <v/>
      </c>
      <c r="M105" s="24">
        <f>IF($A105="","",IF(COUNTIF($A$7:$A$106,$A105)&gt;1,"Check duplicate appointment ID",IF(OR($B105="",$C105="",$D105="",$E105="",$F105="",$G105="",$H105="",$I105="",$J105="",$K105=""),"Complete schedule fields",IF($I105="Canceled","",IF(OR($C105&lt;Assumptions!$B$4,$K105&gt;Assumptions!$B$5),"Check business hours",IF(COUNTIFS($B$7:$B$106,$B105,$A$7:$A$106,"&lt;&gt;",$I$7:$I$106,"&lt;&gt;Canceled")&gt;Assumptions!$B$6,"Check daily appointment limit",IF(AND(SUMPRODUCT(($A$7:$A$106&lt;&gt;"")*($B$7:$B$106=$B105)*($G$7:$G$106=$G105)*($I$7:$I$106&lt;&gt;"Canceled")*(ROW($A$7:$A$106)&lt;&gt;ROW())*ISNUMBER($C$7:$C$106)*ISNUMBER($K$7:$K$106)*($C$7:$C$106&lt;$K105)*($K$7:$K$106&gt;$C105))&gt;0,SUMPRODUCT(($A$7:$A$106&lt;&gt;"")*($B$7:$B$106=$B105)*($H$7:$H$106=$H105)*($I$7:$I$106&lt;&gt;"Canceled")*(ROW($A$7:$A$106)&lt;&gt;ROW())*ISNUMBER($C$7:$C$106)*ISNUMBER($K$7:$K$106)*($C$7:$C$106&lt;$K105)*($K$7:$K$106&gt;$C105))&gt;0),"Check groomer and station overlap",IF(SUMPRODUCT(($A$7:$A$106&lt;&gt;"")*($B$7:$B$106=$B105)*($G$7:$G$106=$G105)*($I$7:$I$106&lt;&gt;"Canceled")*(ROW($A$7:$A$106)&lt;&gt;ROW())*ISNUMBER($C$7:$C$106)*ISNUMBER($K$7:$K$106)*($C$7:$C$106&lt;$K105)*($K$7:$K$106&gt;$C105))&gt;0,"Check groomer overlap",IF(SUMPRODUCT(($A$7:$A$106&lt;&gt;"")*($B$7:$B$106=$B105)*($H$7:$H$106=$H105)*($I$7:$I$106&lt;&gt;"Canceled")*(ROW($A$7:$A$106)&lt;&gt;ROW())*ISNUMBER($C$7:$C$106)*ISNUMBER($K$7:$K$106)*($C$7:$C$106&lt;$K105)*($K$7:$K$106&gt;$C105))&gt;0,"Check station overlap","")))))))))</f>
        <v/>
      </c>
    </row>
    <row r="106" ht="23" customHeight="1">
      <c r="A106" s="18" t="n"/>
      <c r="B106" s="38" t="n"/>
      <c r="C106" s="20" t="n"/>
      <c r="D106" s="18" t="n"/>
      <c r="E106" s="18" t="n"/>
      <c r="F106" s="18" t="n"/>
      <c r="G106" s="18" t="n"/>
      <c r="H106" s="18" t="n"/>
      <c r="I106" s="18" t="n"/>
      <c r="J106" s="25">
        <f>IF($A106="","",IFERROR(VLOOKUP($F106,Assumptions!$D$4:$F$9,2,FALSE),""))</f>
        <v/>
      </c>
      <c r="K106" s="26">
        <f>IF(OR($A106="",$C106="",$J106=""),"",$C106+$J106/24)</f>
        <v/>
      </c>
      <c r="L106" s="40">
        <f>IF($A106="","",IFERROR(VLOOKUP($F106,Assumptions!$D$4:$F$9,3,FALSE),""))</f>
        <v/>
      </c>
      <c r="M106" s="28">
        <f>IF($A106="","",IF(COUNTIF($A$7:$A$106,$A106)&gt;1,"Check duplicate appointment ID",IF(OR($B106="",$C106="",$D106="",$E106="",$F106="",$G106="",$H106="",$I106="",$J106="",$K106=""),"Complete schedule fields",IF($I106="Canceled","",IF(OR($C106&lt;Assumptions!$B$4,$K106&gt;Assumptions!$B$5),"Check business hours",IF(COUNTIFS($B$7:$B$106,$B106,$A$7:$A$106,"&lt;&gt;",$I$7:$I$106,"&lt;&gt;Canceled")&gt;Assumptions!$B$6,"Check daily appointment limit",IF(AND(SUMPRODUCT(($A$7:$A$106&lt;&gt;"")*($B$7:$B$106=$B106)*($G$7:$G$106=$G106)*($I$7:$I$106&lt;&gt;"Canceled")*(ROW($A$7:$A$106)&lt;&gt;ROW())*ISNUMBER($C$7:$C$106)*ISNUMBER($K$7:$K$106)*($C$7:$C$106&lt;$K106)*($K$7:$K$106&gt;$C106))&gt;0,SUMPRODUCT(($A$7:$A$106&lt;&gt;"")*($B$7:$B$106=$B106)*($H$7:$H$106=$H106)*($I$7:$I$106&lt;&gt;"Canceled")*(ROW($A$7:$A$106)&lt;&gt;ROW())*ISNUMBER($C$7:$C$106)*ISNUMBER($K$7:$K$106)*($C$7:$C$106&lt;$K106)*($K$7:$K$106&gt;$C106))&gt;0),"Check groomer and station overlap",IF(SUMPRODUCT(($A$7:$A$106&lt;&gt;"")*($B$7:$B$106=$B106)*($G$7:$G$106=$G106)*($I$7:$I$106&lt;&gt;"Canceled")*(ROW($A$7:$A$106)&lt;&gt;ROW())*ISNUMBER($C$7:$C$106)*ISNUMBER($K$7:$K$106)*($C$7:$C$106&lt;$K106)*($K$7:$K$106&gt;$C106))&gt;0,"Check groomer overlap",IF(SUMPRODUCT(($A$7:$A$106&lt;&gt;"")*($B$7:$B$106=$B106)*($H$7:$H$106=$H106)*($I$7:$I$106&lt;&gt;"Canceled")*(ROW($A$7:$A$106)&lt;&gt;ROW())*ISNUMBER($C$7:$C$106)*ISNUMBER($K$7:$K$106)*($C$7:$C$106&lt;$K106)*($K$7:$K$106&gt;$C106))&gt;0,"Check station overlap","")))))))))</f>
        <v/>
      </c>
    </row>
  </sheetData>
  <autoFilter ref="A6:M106"/>
  <mergeCells count="1">
    <mergeCell ref="A1:M1"/>
  </mergeCells>
  <conditionalFormatting sqref="M7:M106">
    <cfRule type="expression" priority="1" dxfId="0">
      <formula>AND($A7&lt;&gt;"",$M7&lt;&gt;"")</formula>
    </cfRule>
  </conditionalFormatting>
  <conditionalFormatting sqref="I7:I106">
    <cfRule type="expression" priority="2" dxfId="1">
      <formula>$I7="Completed"</formula>
    </cfRule>
  </conditionalFormatting>
  <dataValidations count="7">
    <dataValidation sqref="A7:A106" showDropDown="0" showInputMessage="0" showErrorMessage="1" allowBlank="0" errorTitle="Duplicate appointment ID" error="Use a unique appointment ID or leave the cell blank." type="custom">
      <formula1>=OR(A7="",COUNTIF($A$7:$A$106,A7)=1)</formula1>
    </dataValidation>
    <dataValidation sqref="B7:B106" showDropDown="0" showInputMessage="0" showErrorMessage="1" allowBlank="0" errorTitle="Date outside planning range" error="Enter a date within the editable range on the Assumptions sheet." type="date" operator="between">
      <formula1>=INDIRECT("Assumptions!$B$7")</formula1>
      <formula2>=INDIRECT("Assumptions!$B$8")</formula2>
    </dataValidation>
    <dataValidation sqref="C7:C106" showDropDown="0" showInputMessage="0" showErrorMessage="1" allowBlank="0" errorTitle="Start time outside business hours" error="Enter a start time between the editable opening and closing times." type="decimal" operator="between">
      <formula1>=INDIRECT("Assumptions!$B$4")</formula1>
      <formula2>=INDIRECT("Assumptions!$B$5")</formula2>
    </dataValidation>
    <dataValidation sqref="F7:F106" showDropDown="0" showInputMessage="0" showErrorMessage="1" allowBlank="0" errorTitle="Service not listed" error="Choose a service from the editable Assumptions list." type="list">
      <formula1>=INDIRECT("Assumptions!$D$4:$D$9")</formula1>
    </dataValidation>
    <dataValidation sqref="G7:G106" showDropDown="0" showInputMessage="0" showErrorMessage="1" allowBlank="0" errorTitle="Groomer not listed" error="Choose a groomer from the editable Assumptions list." type="list">
      <formula1>=INDIRECT("Assumptions!$H$4:$H$7")</formula1>
    </dataValidation>
    <dataValidation sqref="H7:H106" showDropDown="0" showInputMessage="0" showErrorMessage="1" allowBlank="0" errorTitle="Workstation not listed" error="Choose a workstation from the editable Assumptions list." type="list">
      <formula1>=INDIRECT("Assumptions!$J$4:$J$7")</formula1>
    </dataValidation>
    <dataValidation sqref="I7:I106" showDropDown="0" showInputMessage="0" showErrorMessage="1" allowBlank="0" errorTitle="Status not listed" error="Choose a status from the editable Assumptions list." type="list">
      <formula1>=INDIRECT("Assumptions!$L$4:$L$9")</formula1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" customWidth="1" min="3" max="3"/>
    <col width="23" customWidth="1" min="4" max="4"/>
    <col width="15" customWidth="1" min="5" max="5"/>
    <col width="18" customWidth="1" min="6" max="6"/>
    <col width="3" customWidth="1" min="7" max="7"/>
    <col width="24" customWidth="1" min="8" max="8"/>
    <col width="3" customWidth="1" min="9" max="9"/>
    <col width="21" customWidth="1" min="10" max="10"/>
    <col width="3" customWidth="1" min="11" max="11"/>
    <col width="16" customWidth="1" min="12" max="12"/>
  </cols>
  <sheetData>
    <row r="1" ht="30" customHeight="1">
      <c r="A1" s="1" t="inlineStr">
        <is>
          <t>Editable Scheduling Assumptions</t>
        </is>
      </c>
    </row>
    <row r="2" ht="42" customHeight="1">
      <c r="A2" s="2" t="inlineStr">
        <is>
          <t>These are editable planning defaults, not guaranteed prices or service times. Update them for the business before using the schedule.</t>
        </is>
      </c>
    </row>
    <row r="3">
      <c r="A3" s="29" t="inlineStr">
        <is>
          <t>Scheduling Limit</t>
        </is>
      </c>
      <c r="B3" s="29" t="inlineStr">
        <is>
          <t>Editable Value</t>
        </is>
      </c>
      <c r="D3" s="29" t="inlineStr">
        <is>
          <t>Service</t>
        </is>
      </c>
      <c r="E3" s="29" t="inlineStr">
        <is>
          <t>Default Hours</t>
        </is>
      </c>
      <c r="F3" s="29" t="inlineStr">
        <is>
          <t>Planning Amount</t>
        </is>
      </c>
      <c r="H3" s="29" t="inlineStr">
        <is>
          <t>Groomer</t>
        </is>
      </c>
      <c r="J3" s="29" t="inlineStr">
        <is>
          <t>Workstation</t>
        </is>
      </c>
      <c r="L3" s="29" t="inlineStr">
        <is>
          <t>Status</t>
        </is>
      </c>
    </row>
    <row r="4">
      <c r="A4" s="30" t="inlineStr">
        <is>
          <t>Opening Time</t>
        </is>
      </c>
      <c r="B4" s="31" t="n">
        <v>0.3333333333333333</v>
      </c>
      <c r="D4" s="18" t="inlineStr">
        <is>
          <t>Bath &amp; Brush</t>
        </is>
      </c>
      <c r="E4" s="32" t="n">
        <v>1.5</v>
      </c>
      <c r="F4" s="41" t="n">
        <v>55</v>
      </c>
      <c r="H4" s="18" t="inlineStr">
        <is>
          <t>Fictional Groomer A</t>
        </is>
      </c>
      <c r="J4" s="18" t="inlineStr">
        <is>
          <t>Grooming Table 1</t>
        </is>
      </c>
      <c r="L4" s="18" t="inlineStr">
        <is>
          <t>Booked</t>
        </is>
      </c>
    </row>
    <row r="5">
      <c r="A5" s="34" t="inlineStr">
        <is>
          <t>Closing Time</t>
        </is>
      </c>
      <c r="B5" s="31" t="n">
        <v>0.7083333333333334</v>
      </c>
      <c r="D5" s="18" t="inlineStr">
        <is>
          <t>Full Groom</t>
        </is>
      </c>
      <c r="E5" s="32" t="n">
        <v>2.5</v>
      </c>
      <c r="F5" s="41" t="n">
        <v>90</v>
      </c>
      <c r="H5" s="18" t="inlineStr">
        <is>
          <t>Fictional Groomer B</t>
        </is>
      </c>
      <c r="J5" s="18" t="inlineStr">
        <is>
          <t>Grooming Table 2</t>
        </is>
      </c>
      <c r="L5" s="18" t="inlineStr">
        <is>
          <t>Confirmed</t>
        </is>
      </c>
    </row>
    <row r="6">
      <c r="A6" s="30" t="inlineStr">
        <is>
          <t>Maximum Active Appointments per Day</t>
        </is>
      </c>
      <c r="B6" s="35" t="n">
        <v>12</v>
      </c>
      <c r="D6" s="18" t="inlineStr">
        <is>
          <t>Nail Trim</t>
        </is>
      </c>
      <c r="E6" s="32" t="n">
        <v>0.5</v>
      </c>
      <c r="F6" s="41" t="n">
        <v>20</v>
      </c>
      <c r="H6" s="18" t="inlineStr">
        <is>
          <t>Fictional Groomer C</t>
        </is>
      </c>
      <c r="J6" s="18" t="inlineStr">
        <is>
          <t>Bath Station</t>
        </is>
      </c>
      <c r="L6" s="18" t="inlineStr">
        <is>
          <t>Checked In</t>
        </is>
      </c>
    </row>
    <row r="7">
      <c r="A7" s="34" t="inlineStr">
        <is>
          <t>Earliest Schedule Date</t>
        </is>
      </c>
      <c r="B7" s="36" t="n">
        <v>46244</v>
      </c>
      <c r="D7" s="18" t="inlineStr">
        <is>
          <t>De-shedding</t>
        </is>
      </c>
      <c r="E7" s="32" t="n">
        <v>1.75</v>
      </c>
      <c r="F7" s="41" t="n">
        <v>75</v>
      </c>
      <c r="H7" s="18" t="inlineStr">
        <is>
          <t>Fictional Groomer D</t>
        </is>
      </c>
      <c r="J7" s="18" t="inlineStr">
        <is>
          <t>Finishing Area</t>
        </is>
      </c>
      <c r="L7" s="18" t="inlineStr">
        <is>
          <t>Completed</t>
        </is>
      </c>
    </row>
    <row r="8">
      <c r="A8" s="30" t="inlineStr">
        <is>
          <t>Latest Schedule Date</t>
        </is>
      </c>
      <c r="B8" s="36" t="n">
        <v>47004</v>
      </c>
      <c r="D8" s="18" t="inlineStr">
        <is>
          <t>Puppy Intro</t>
        </is>
      </c>
      <c r="E8" s="32" t="n">
        <v>1</v>
      </c>
      <c r="F8" s="41" t="n">
        <v>45</v>
      </c>
      <c r="L8" s="18" t="inlineStr">
        <is>
          <t>Canceled</t>
        </is>
      </c>
    </row>
    <row r="9">
      <c r="D9" s="18" t="inlineStr">
        <is>
          <t>Face &amp; Feet Trim</t>
        </is>
      </c>
      <c r="E9" s="32" t="n">
        <v>0.75</v>
      </c>
      <c r="F9" s="41" t="n">
        <v>35</v>
      </c>
      <c r="L9" s="18" t="inlineStr">
        <is>
          <t>No-show</t>
        </is>
      </c>
    </row>
  </sheetData>
  <autoFilter ref="D3:F9"/>
  <mergeCells count="1">
    <mergeCell ref="A1:L1"/>
  </mergeCells>
  <conditionalFormatting sqref="B4:B5">
    <cfRule type="expression" priority="1" dxfId="0">
      <formula>$B$5&lt;=$B$4</formula>
    </cfRule>
  </conditionalFormatting>
  <conditionalFormatting sqref="B7:B8">
    <cfRule type="expression" priority="2" dxfId="0">
      <formula>$B$8&lt;$B$7</formula>
    </cfRule>
  </conditionalFormatting>
  <dataValidations count="5">
    <dataValidation sqref="B4:B5" showDropDown="0" showInputMessage="0" showErrorMessage="1" allowBlank="0" errorTitle="Invalid business time" error="Enter a valid time of day." type="decimal" operator="between">
      <formula1>0</formula1>
      <formula2>1</formula2>
    </dataValidation>
    <dataValidation sqref="B6" showDropDown="0" showInputMessage="0" showErrorMessage="1" allowBlank="0" errorTitle="Invalid appointment limit" error="Enter a whole number from 1 through 100." type="whole" operator="between">
      <formula1>1</formula1>
      <formula2>100</formula2>
    </dataValidation>
    <dataValidation sqref="B7:B8" showDropDown="0" showInputMessage="0" showErrorMessage="1" allowBlank="0" errorTitle="Invalid planning date" error="Enter a date within ten years of today." type="date" operator="between">
      <formula1>=TODAY()-3650</formula1>
      <formula2>=TODAY()+3650</formula2>
    </dataValidation>
    <dataValidation sqref="E4:E9" showDropDown="0" showInputMessage="0" showErrorMessage="1" allowBlank="0" errorTitle="Invalid service duration" error="Enter a duration from 0.25 through 12.00 hours." type="decimal" operator="between">
      <formula1>0.25</formula1>
      <formula2>12</formula2>
    </dataValidation>
    <dataValidation sqref="F4:F9" showDropDown="0" showInputMessage="0" showErrorMessage="1" allowBlank="0" errorTitle="Invalid planning amount" error="Enter a planning amount from $0.00 through $1,000.00." type="decimal" operator="between">
      <formula1>0</formula1>
      <formula2>1000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Pet Care Example</dc:creator>
  <dc:title xmlns:dc="http://purl.org/dc/elements/1.1/">Dog Grooming Appointment Schedule</dc:title>
  <dc:subject xmlns:dc="http://purl.org/dc/elements/1.1/">Fictional grooming appointment planning workbook</dc:subject>
  <dcterms:created xmlns:dcterms="http://purl.org/dc/terms/" xmlns:xsi="http://www.w3.org/2001/XMLSchema-instance" xsi:type="dcterms:W3CDTF">2026-09-09T17:03:07Z</dcterms:created>
  <dcterms:modified xmlns:dcterms="http://purl.org/dc/terms/" xmlns:xsi="http://www.w3.org/2001/XMLSchema-instance" xsi:type="dcterms:W3CDTF">2026-09-09T17:03:08+00:00Z</dcterms:modified>
</cp:coreProperties>
</file>