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ice Li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'Summary'!$A$3:$B$11</definedName>
    <definedName name="_xlnm._FilterDatabase" localSheetId="1" hidden="1">'Price List'!$A$4:$K$124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mm/dd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0534F"/>
      <sz val="10"/>
    </font>
    <font>
      <name val="Aptos"/>
      <b val="1"/>
      <color rgb="00FFFFFF"/>
      <sz val="10"/>
    </font>
    <font>
      <name val="Aptos"/>
      <b val="1"/>
      <color rgb="00142B2B"/>
      <sz val="10"/>
    </font>
    <font>
      <name val="Aptos"/>
      <color rgb="00142B2B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Published Price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'Summary'!$D$4:$D$9</f>
            </numRef>
          </cat>
          <val>
            <numRef>
              <f>'Summary'!$E$4:$E$9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Average price</a:t>
                </a:r>
              </a:p>
            </rich>
          </tx>
        </title>
        <numFmt formatCode="$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46B63"/>
    <outlinePr summaryBelow="1" summaryRight="1"/>
    <pageSetUpPr/>
  </sheetPr>
  <dimension ref="A1:F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3" customWidth="1" min="3" max="3"/>
    <col width="29" customWidth="1" min="4" max="4"/>
    <col width="22" customWidth="1" min="5" max="5"/>
    <col width="3" customWidth="1" min="6" max="6"/>
  </cols>
  <sheetData>
    <row r="1" ht="28" customHeight="1">
      <c r="A1" s="1" t="inlineStr">
        <is>
          <t>Dog Grooming Price List Summary</t>
        </is>
      </c>
      <c r="B1" s="25" t="n"/>
      <c r="C1" s="25" t="n"/>
      <c r="D1" s="25" t="n"/>
      <c r="E1" s="25" t="n"/>
      <c r="F1" s="26" t="n"/>
    </row>
    <row r="2" ht="22" customHeight="1">
      <c r="A2" s="3" t="inlineStr">
        <is>
          <t>Indicators are calculated from the entered price rows and editable assumptions.</t>
        </is>
      </c>
    </row>
    <row r="3">
      <c r="A3" s="4" t="inlineStr">
        <is>
          <t>Indicator</t>
        </is>
      </c>
      <c r="B3" s="4" t="inlineStr">
        <is>
          <t>Calculated Value</t>
        </is>
      </c>
      <c r="D3" s="4" t="inlineStr">
        <is>
          <t>Service</t>
        </is>
      </c>
      <c r="E3" s="4" t="inlineStr">
        <is>
          <t>Average Published Total</t>
        </is>
      </c>
    </row>
    <row r="4" ht="22" customHeight="1">
      <c r="A4" s="5" t="inlineStr">
        <is>
          <t>Published price rows</t>
        </is>
      </c>
      <c r="B4" s="6">
        <f>COUNTIF('Price List'!$I$5:$I$124,Assumptions!$I$5)</f>
        <v/>
      </c>
      <c r="D4" s="7">
        <f>Assumptions!$D$4</f>
        <v/>
      </c>
      <c r="E4" s="8">
        <f>IF($D4="","",IFERROR(SUMIFS('Price List'!$H$5:$H$124,'Price List'!$C$5:$C$124,$D4,'Price List'!$I$5:$I$124,Assumptions!$I$5)/COUNTIFS('Price List'!$C$5:$C$124,$D4,'Price List'!$I$5:$I$124,Assumptions!$I$5),""))</f>
        <v/>
      </c>
    </row>
    <row r="5" ht="22" customHeight="1">
      <c r="A5" s="9" t="inlineStr">
        <is>
          <t>Draft price rows</t>
        </is>
      </c>
      <c r="B5" s="10">
        <f>COUNTIF('Price List'!$I$5:$I$124,Assumptions!$I$4)</f>
        <v/>
      </c>
      <c r="D5" s="11">
        <f>Assumptions!$D$5</f>
        <v/>
      </c>
      <c r="E5" s="12">
        <f>IF($D5="","",IFERROR(SUMIFS('Price List'!$H$5:$H$124,'Price List'!$C$5:$C$124,$D5,'Price List'!$I$5:$I$124,Assumptions!$I$5)/COUNTIFS('Price List'!$C$5:$C$124,$D5,'Price List'!$I$5:$I$124,Assumptions!$I$5),""))</f>
        <v/>
      </c>
    </row>
    <row r="6" ht="22" customHeight="1">
      <c r="A6" s="5" t="inlineStr">
        <is>
          <t>Retired price rows</t>
        </is>
      </c>
      <c r="B6" s="6">
        <f>COUNTIF('Price List'!$I$5:$I$124,Assumptions!$I$6)</f>
        <v/>
      </c>
      <c r="D6" s="7">
        <f>Assumptions!$D$6</f>
        <v/>
      </c>
      <c r="E6" s="8">
        <f>IF($D6="","",IFERROR(SUMIFS('Price List'!$H$5:$H$124,'Price List'!$C$5:$C$124,$D6,'Price List'!$I$5:$I$124,Assumptions!$I$5)/COUNTIFS('Price List'!$C$5:$C$124,$D6,'Price List'!$I$5:$I$124,Assumptions!$I$5),""))</f>
        <v/>
      </c>
    </row>
    <row r="7" ht="22" customHeight="1">
      <c r="A7" s="9" t="inlineStr">
        <is>
          <t>Average published total</t>
        </is>
      </c>
      <c r="B7" s="12">
        <f>IFERROR(SUMIF('Price List'!$I$5:$I$124,Assumptions!$I$5,'Price List'!$H$5:$H$124)/COUNTIF('Price List'!$I$5:$I$124,Assumptions!$I$5),"")</f>
        <v/>
      </c>
      <c r="D7" s="11">
        <f>Assumptions!$D$7</f>
        <v/>
      </c>
      <c r="E7" s="12">
        <f>IF($D7="","",IFERROR(SUMIFS('Price List'!$H$5:$H$124,'Price List'!$C$5:$C$124,$D7,'Price List'!$I$5:$I$124,Assumptions!$I$5)/COUNTIFS('Price List'!$C$5:$C$124,$D7,'Price List'!$I$5:$I$124,Assumptions!$I$5),""))</f>
        <v/>
      </c>
    </row>
    <row r="8" ht="22" customHeight="1">
      <c r="A8" s="5" t="inlineStr">
        <is>
          <t>Published rows with an add-on</t>
        </is>
      </c>
      <c r="B8" s="6">
        <f>COUNTIFS('Price List'!$I$5:$I$124,Assumptions!$I$5,'Price List'!$F$5:$F$124,"&lt;&gt;",'Price List'!$F$5:$F$124,"&lt;&gt;"&amp;Assumptions!$F$4)</f>
        <v/>
      </c>
      <c r="D8" s="7">
        <f>Assumptions!$D$8</f>
        <v/>
      </c>
      <c r="E8" s="8">
        <f>IF($D8="","",IFERROR(SUMIFS('Price List'!$H$5:$H$124,'Price List'!$C$5:$C$124,$D8,'Price List'!$I$5:$I$124,Assumptions!$I$5)/COUNTIFS('Price List'!$C$5:$C$124,$D8,'Price List'!$I$5:$I$124,Assumptions!$I$5),""))</f>
        <v/>
      </c>
    </row>
    <row r="9" ht="22" customHeight="1">
      <c r="A9" s="9" t="inlineStr">
        <is>
          <t>Published reviews due by window end</t>
        </is>
      </c>
      <c r="B9" s="10">
        <f>IF(AND(ISNUMBER(Assumptions!$B$5),ISNUMBER(Assumptions!$B$6)),IFERROR(COUNTIFS('Price List'!$I$5:$I$124,Assumptions!$I$5,'Price List'!$J$5:$J$124,"&lt;&gt;",'Price List'!$J$5:$J$124,"&lt;="&amp;(Assumptions!$B$5+Assumptions!$B$6)),0),"")</f>
        <v/>
      </c>
      <c r="D9" s="11">
        <f>Assumptions!$D$9</f>
        <v/>
      </c>
      <c r="E9" s="12">
        <f>IF($D9="","",IFERROR(SUMIFS('Price List'!$H$5:$H$124,'Price List'!$C$5:$C$124,$D9,'Price List'!$I$5:$I$124,Assumptions!$I$5)/COUNTIFS('Price List'!$C$5:$C$124,$D9,'Price List'!$I$5:$I$124,Assumptions!$I$5),""))</f>
        <v/>
      </c>
    </row>
    <row r="10" ht="22" customHeight="1">
      <c r="A10" s="5" t="inlineStr">
        <is>
          <t>Review window ends</t>
        </is>
      </c>
      <c r="B10" s="13">
        <f>IF(AND(ISNUMBER(Assumptions!$B$5),ISNUMBER(Assumptions!$B$6)),Assumptions!$B$5+Assumptions!$B$6,"")</f>
        <v/>
      </c>
    </row>
    <row r="11" ht="22" customHeight="1">
      <c r="A11" s="9" t="inlineStr">
        <is>
          <t>Entered price rows</t>
        </is>
      </c>
      <c r="B11" s="10">
        <f>COUNTIF('Price List'!$A$5:$A$124,"&lt;&gt;")</f>
        <v/>
      </c>
    </row>
  </sheetData>
  <autoFilter ref="A3:B11"/>
  <mergeCells count="1">
    <mergeCell ref="A1:F1"/>
  </mergeCells>
  <conditionalFormatting sqref="B4">
    <cfRule type="expression" priority="1" dxfId="0">
      <formula>$B$4&gt;0</formula>
    </cfRule>
  </conditionalFormatting>
  <conditionalFormatting sqref="B9">
    <cfRule type="expression" priority="2" dxfId="1">
      <formula>$B$9&gt;0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2B2B"/>
    <outlinePr summaryBelow="1" summaryRight="1"/>
    <pageSetUpPr/>
  </sheetPr>
  <dimension ref="A1:K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5" customWidth="1" min="3" max="3"/>
    <col width="24" customWidth="1" min="4" max="4"/>
    <col width="14" customWidth="1" min="5" max="5"/>
    <col width="24" customWidth="1" min="6" max="6"/>
    <col width="17" customWidth="1" min="7" max="7"/>
    <col width="18" customWidth="1" min="8" max="8"/>
    <col width="14" customWidth="1" min="9" max="9"/>
    <col width="15" customWidth="1" min="10" max="10"/>
    <col width="38" customWidth="1" min="11" max="11"/>
  </cols>
  <sheetData>
    <row r="1" ht="28" customHeight="1">
      <c r="A1" s="1" t="inlineStr">
        <is>
          <t>Controlled Dog Grooming Price List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4" customHeight="1">
      <c r="A2" s="3" t="inlineStr">
        <is>
          <t>Yellow cells are editable. Filter Status for a working published list and review highlighted rows before sharing prices.</t>
        </is>
      </c>
    </row>
    <row r="3"/>
    <row r="4" ht="34" customHeight="1">
      <c r="A4" s="14" t="inlineStr">
        <is>
          <t>Price ID</t>
        </is>
      </c>
      <c r="B4" s="14" t="inlineStr">
        <is>
          <t>Effective Date</t>
        </is>
      </c>
      <c r="C4" s="14" t="inlineStr">
        <is>
          <t>Service</t>
        </is>
      </c>
      <c r="D4" s="14" t="inlineStr">
        <is>
          <t>Pet Size</t>
        </is>
      </c>
      <c r="E4" s="14" t="inlineStr">
        <is>
          <t>Base Price</t>
        </is>
      </c>
      <c r="F4" s="14" t="inlineStr">
        <is>
          <t>Approved Add-On</t>
        </is>
      </c>
      <c r="G4" s="14" t="inlineStr">
        <is>
          <t>Add-On Amount</t>
        </is>
      </c>
      <c r="H4" s="14" t="inlineStr">
        <is>
          <t>Calculated Total</t>
        </is>
      </c>
      <c r="I4" s="14" t="inlineStr">
        <is>
          <t>Status</t>
        </is>
      </c>
      <c r="J4" s="14" t="inlineStr">
        <is>
          <t>Review Date</t>
        </is>
      </c>
      <c r="K4" s="14" t="inlineStr">
        <is>
          <t>Price Note</t>
        </is>
      </c>
    </row>
    <row r="5" ht="30" customHeight="1">
      <c r="A5" s="15" t="inlineStr">
        <is>
          <t>CGP-001</t>
        </is>
      </c>
      <c r="B5" s="16" t="n">
        <v>46215</v>
      </c>
      <c r="C5" s="17" t="inlineStr">
        <is>
          <t>Bath &amp; Brush</t>
        </is>
      </c>
      <c r="D5" s="17" t="inlineStr">
        <is>
          <t>Small (11–25 lb)</t>
        </is>
      </c>
      <c r="E5" s="18" t="n">
        <v>42</v>
      </c>
      <c r="F5" s="17" t="inlineStr">
        <is>
          <t>Teeth Brushing</t>
        </is>
      </c>
      <c r="G5" s="8">
        <f>IF(OR($A5="",$F5=""),"",IFERROR(VLOOKUP($F5,Assumptions!$F$4:$G$11,2,FALSE),""))</f>
        <v/>
      </c>
      <c r="H5" s="8">
        <f>IF(OR($A5="",NOT(ISNUMBER($E5)),$F5="",NOT(ISNUMBER($G5))),"",IFERROR($E5+$G5,""))</f>
        <v/>
      </c>
      <c r="I5" s="19" t="inlineStr">
        <is>
          <t>Published</t>
        </is>
      </c>
      <c r="J5" s="16" t="n">
        <v>46295</v>
      </c>
      <c r="K5" s="17" t="inlineStr">
        <is>
          <t>Includes shampoo and brush-out.</t>
        </is>
      </c>
    </row>
    <row r="6" ht="30" customHeight="1">
      <c r="A6" s="15" t="inlineStr">
        <is>
          <t>CGP-002</t>
        </is>
      </c>
      <c r="B6" s="16" t="n">
        <v>46230</v>
      </c>
      <c r="C6" s="17" t="inlineStr">
        <is>
          <t>Full Groom</t>
        </is>
      </c>
      <c r="D6" s="17" t="inlineStr">
        <is>
          <t>Medium (26–50 lb)</t>
        </is>
      </c>
      <c r="E6" s="18" t="n">
        <v>78</v>
      </c>
      <c r="F6" s="17" t="inlineStr">
        <is>
          <t>De-shed Treatment</t>
        </is>
      </c>
      <c r="G6" s="12">
        <f>IF(OR($A6="",$F6=""),"",IFERROR(VLOOKUP($F6,Assumptions!$F$4:$G$11,2,FALSE),""))</f>
        <v/>
      </c>
      <c r="H6" s="12">
        <f>IF(OR($A6="",NOT(ISNUMBER($E6)),$F6="",NOT(ISNUMBER($G6))),"",IFERROR($E6+$G6,""))</f>
        <v/>
      </c>
      <c r="I6" s="19" t="inlineStr">
        <is>
          <t>Published</t>
        </is>
      </c>
      <c r="J6" s="16" t="n">
        <v>46320</v>
      </c>
      <c r="K6" s="17" t="inlineStr">
        <is>
          <t>Standard style selection.</t>
        </is>
      </c>
    </row>
    <row r="7" ht="30" customHeight="1">
      <c r="A7" s="15" t="inlineStr">
        <is>
          <t>CGP-003</t>
        </is>
      </c>
      <c r="B7" s="16" t="n">
        <v>46245</v>
      </c>
      <c r="C7" s="17" t="inlineStr">
        <is>
          <t>Nail Trim</t>
        </is>
      </c>
      <c r="D7" s="17" t="inlineStr">
        <is>
          <t>Small (11–25 lb)</t>
        </is>
      </c>
      <c r="E7" s="18" t="n">
        <v>18</v>
      </c>
      <c r="F7" s="17" t="inlineStr">
        <is>
          <t>None</t>
        </is>
      </c>
      <c r="G7" s="8">
        <f>IF(OR($A7="",$F7=""),"",IFERROR(VLOOKUP($F7,Assumptions!$F$4:$G$11,2,FALSE),""))</f>
        <v/>
      </c>
      <c r="H7" s="8">
        <f>IF(OR($A7="",NOT(ISNUMBER($E7)),$F7="",NOT(ISNUMBER($G7))),"",IFERROR($E7+$G7,""))</f>
        <v/>
      </c>
      <c r="I7" s="19" t="inlineStr">
        <is>
          <t>Published</t>
        </is>
      </c>
      <c r="J7" s="16" t="n">
        <v>46305</v>
      </c>
      <c r="K7" s="17" t="inlineStr">
        <is>
          <t>Trim-only price point.</t>
        </is>
      </c>
    </row>
    <row r="8" ht="30" customHeight="1">
      <c r="A8" s="15" t="inlineStr">
        <is>
          <t>CGP-004</t>
        </is>
      </c>
      <c r="B8" s="16" t="n">
        <v>46254</v>
      </c>
      <c r="C8" s="17" t="inlineStr">
        <is>
          <t>Puppy Intro</t>
        </is>
      </c>
      <c r="D8" s="17" t="inlineStr">
        <is>
          <t>Toy (up to 10 lb)</t>
        </is>
      </c>
      <c r="E8" s="18" t="n">
        <v>35</v>
      </c>
      <c r="F8" s="17" t="inlineStr">
        <is>
          <t>None</t>
        </is>
      </c>
      <c r="G8" s="12">
        <f>IF(OR($A8="",$F8=""),"",IFERROR(VLOOKUP($F8,Assumptions!$F$4:$G$11,2,FALSE),""))</f>
        <v/>
      </c>
      <c r="H8" s="12">
        <f>IF(OR($A8="",NOT(ISNUMBER($E8)),$F8="",NOT(ISNUMBER($G8))),"",IFERROR($E8+$G8,""))</f>
        <v/>
      </c>
      <c r="I8" s="19" t="inlineStr">
        <is>
          <t>Published</t>
        </is>
      </c>
      <c r="J8" s="16" t="n">
        <v>46305</v>
      </c>
      <c r="K8" s="17" t="inlineStr">
        <is>
          <t>Brief introductory grooming visit.</t>
        </is>
      </c>
    </row>
    <row r="9" ht="30" customHeight="1">
      <c r="A9" s="15" t="inlineStr">
        <is>
          <t>CGP-005</t>
        </is>
      </c>
      <c r="B9" s="16" t="n">
        <v>46260</v>
      </c>
      <c r="C9" s="17" t="inlineStr">
        <is>
          <t>De-shed</t>
        </is>
      </c>
      <c r="D9" s="17" t="inlineStr">
        <is>
          <t>Large (51–75 lb)</t>
        </is>
      </c>
      <c r="E9" s="18" t="n">
        <v>85</v>
      </c>
      <c r="F9" s="17" t="inlineStr">
        <is>
          <t>Paw Balm</t>
        </is>
      </c>
      <c r="G9" s="8">
        <f>IF(OR($A9="",$F9=""),"",IFERROR(VLOOKUP($F9,Assumptions!$F$4:$G$11,2,FALSE),""))</f>
        <v/>
      </c>
      <c r="H9" s="8">
        <f>IF(OR($A9="",NOT(ISNUMBER($E9)),$F9="",NOT(ISNUMBER($G9))),"",IFERROR($E9+$G9,""))</f>
        <v/>
      </c>
      <c r="I9" s="19" t="inlineStr">
        <is>
          <t>Published</t>
        </is>
      </c>
      <c r="J9" s="16" t="n">
        <v>46274</v>
      </c>
      <c r="K9" s="17" t="inlineStr">
        <is>
          <t>Extra undercoat time reflected.</t>
        </is>
      </c>
    </row>
    <row r="10" ht="30" customHeight="1">
      <c r="A10" s="15" t="inlineStr">
        <is>
          <t>CGP-006</t>
        </is>
      </c>
      <c r="B10" s="16" t="n">
        <v>46265</v>
      </c>
      <c r="C10" s="17" t="inlineStr">
        <is>
          <t>Face, Feet &amp; Sanitary</t>
        </is>
      </c>
      <c r="D10" s="17" t="inlineStr">
        <is>
          <t>Medium (26–50 lb)</t>
        </is>
      </c>
      <c r="E10" s="18" t="n">
        <v>48</v>
      </c>
      <c r="F10" s="17" t="inlineStr">
        <is>
          <t>Ear Cleaning</t>
        </is>
      </c>
      <c r="G10" s="12">
        <f>IF(OR($A10="",$F10=""),"",IFERROR(VLOOKUP($F10,Assumptions!$F$4:$G$11,2,FALSE),""))</f>
        <v/>
      </c>
      <c r="H10" s="12">
        <f>IF(OR($A10="",NOT(ISNUMBER($E10)),$F10="",NOT(ISNUMBER($G10))),"",IFERROR($E10+$G10,""))</f>
        <v/>
      </c>
      <c r="I10" s="19" t="inlineStr">
        <is>
          <t>Published</t>
        </is>
      </c>
      <c r="J10" s="16" t="n">
        <v>46365</v>
      </c>
      <c r="K10" s="17" t="inlineStr">
        <is>
          <t>Hygiene-area tidy price point.</t>
        </is>
      </c>
    </row>
    <row r="11" ht="30" customHeight="1">
      <c r="A11" s="15" t="inlineStr">
        <is>
          <t>CGP-007</t>
        </is>
      </c>
      <c r="B11" s="16" t="n">
        <v>46268</v>
      </c>
      <c r="C11" s="17" t="inlineStr">
        <is>
          <t>Bath &amp; Brush</t>
        </is>
      </c>
      <c r="D11" s="17" t="inlineStr">
        <is>
          <t>Extra-large (76+ lb)</t>
        </is>
      </c>
      <c r="E11" s="18" t="n">
        <v>82</v>
      </c>
      <c r="F11" s="17" t="inlineStr">
        <is>
          <t>Oatmeal Shampoo</t>
        </is>
      </c>
      <c r="G11" s="8">
        <f>IF(OR($A11="",$F11=""),"",IFERROR(VLOOKUP($F11,Assumptions!$F$4:$G$11,2,FALSE),""))</f>
        <v/>
      </c>
      <c r="H11" s="8">
        <f>IF(OR($A11="",NOT(ISNUMBER($E11)),$F11="",NOT(ISNUMBER($G11))),"",IFERROR($E11+$G11,""))</f>
        <v/>
      </c>
      <c r="I11" s="19" t="inlineStr">
        <is>
          <t>Published</t>
        </is>
      </c>
      <c r="J11" s="16" t="n">
        <v>46300</v>
      </c>
      <c r="K11" s="17" t="inlineStr">
        <is>
          <t>Large-dog bath slot.</t>
        </is>
      </c>
    </row>
    <row r="12" ht="30" customHeight="1">
      <c r="A12" s="15" t="inlineStr">
        <is>
          <t>CGP-008</t>
        </is>
      </c>
      <c r="B12" s="16" t="n">
        <v>46272</v>
      </c>
      <c r="C12" s="17" t="inlineStr">
        <is>
          <t>Full Groom</t>
        </is>
      </c>
      <c r="D12" s="17" t="inlineStr">
        <is>
          <t>Toy (up to 10 lb)</t>
        </is>
      </c>
      <c r="E12" s="18" t="n">
        <v>62</v>
      </c>
      <c r="F12" s="17" t="inlineStr">
        <is>
          <t>Nail Grinding</t>
        </is>
      </c>
      <c r="G12" s="12">
        <f>IF(OR($A12="",$F12=""),"",IFERROR(VLOOKUP($F12,Assumptions!$F$4:$G$11,2,FALSE),""))</f>
        <v/>
      </c>
      <c r="H12" s="12">
        <f>IF(OR($A12="",NOT(ISNUMBER($E12)),$F12="",NOT(ISNUMBER($G12))),"",IFERROR($E12+$G12,""))</f>
        <v/>
      </c>
      <c r="I12" s="19" t="inlineStr">
        <is>
          <t>Draft</t>
        </is>
      </c>
      <c r="J12" s="16" t="n">
        <v>46335</v>
      </c>
      <c r="K12" s="17" t="inlineStr">
        <is>
          <t>Draft seasonal price.</t>
        </is>
      </c>
    </row>
    <row r="13" ht="30" customHeight="1">
      <c r="A13" s="15" t="inlineStr">
        <is>
          <t>CGP-009</t>
        </is>
      </c>
      <c r="B13" s="16" t="n">
        <v>46273</v>
      </c>
      <c r="C13" s="17" t="inlineStr">
        <is>
          <t>Full Groom</t>
        </is>
      </c>
      <c r="D13" s="17" t="inlineStr">
        <is>
          <t>Large (51–75 lb)</t>
        </is>
      </c>
      <c r="E13" s="18" t="n">
        <v>105</v>
      </c>
      <c r="F13" s="17" t="inlineStr">
        <is>
          <t>Teeth Brushing</t>
        </is>
      </c>
      <c r="G13" s="8">
        <f>IF(OR($A13="",$F13=""),"",IFERROR(VLOOKUP($F13,Assumptions!$F$4:$G$11,2,FALSE),""))</f>
        <v/>
      </c>
      <c r="H13" s="8">
        <f>IF(OR($A13="",NOT(ISNUMBER($E13)),$F13="",NOT(ISNUMBER($G13))),"",IFERROR($E13+$G13,""))</f>
        <v/>
      </c>
      <c r="I13" s="19" t="inlineStr">
        <is>
          <t>Published</t>
        </is>
      </c>
      <c r="J13" s="16" t="n">
        <v>46285</v>
      </c>
      <c r="K13" s="17" t="inlineStr">
        <is>
          <t>Long-coat timing reflected.</t>
        </is>
      </c>
    </row>
    <row r="14" ht="30" customHeight="1">
      <c r="A14" s="15" t="inlineStr">
        <is>
          <t>CGP-010</t>
        </is>
      </c>
      <c r="B14" s="16" t="n">
        <v>46185</v>
      </c>
      <c r="C14" s="17" t="inlineStr">
        <is>
          <t>Nail Trim</t>
        </is>
      </c>
      <c r="D14" s="17" t="inlineStr">
        <is>
          <t>Medium (26–50 lb)</t>
        </is>
      </c>
      <c r="E14" s="18" t="n">
        <v>20</v>
      </c>
      <c r="F14" s="17" t="inlineStr">
        <is>
          <t>Nail Grinding</t>
        </is>
      </c>
      <c r="G14" s="12">
        <f>IF(OR($A14="",$F14=""),"",IFERROR(VLOOKUP($F14,Assumptions!$F$4:$G$11,2,FALSE),""))</f>
        <v/>
      </c>
      <c r="H14" s="12">
        <f>IF(OR($A14="",NOT(ISNUMBER($E14)),$F14="",NOT(ISNUMBER($G14))),"",IFERROR($E14+$G14,""))</f>
        <v/>
      </c>
      <c r="I14" s="19" t="inlineStr">
        <is>
          <t>Retired</t>
        </is>
      </c>
      <c r="J14" s="16" t="n">
        <v>46245</v>
      </c>
      <c r="K14" s="17" t="inlineStr">
        <is>
          <t>Retired fictional test price.</t>
        </is>
      </c>
    </row>
    <row r="15" ht="30" customHeight="1">
      <c r="A15" s="15" t="n"/>
      <c r="B15" s="16" t="n"/>
      <c r="C15" s="17" t="n"/>
      <c r="D15" s="17" t="n"/>
      <c r="E15" s="18" t="n"/>
      <c r="F15" s="17" t="n"/>
      <c r="G15" s="8">
        <f>IF(OR($A15="",$F15=""),"",IFERROR(VLOOKUP($F15,Assumptions!$F$4:$G$11,2,FALSE),""))</f>
        <v/>
      </c>
      <c r="H15" s="8">
        <f>IF(OR($A15="",NOT(ISNUMBER($E15)),$F15="",NOT(ISNUMBER($G15))),"",IFERROR($E15+$G15,""))</f>
        <v/>
      </c>
      <c r="I15" s="19" t="n"/>
      <c r="J15" s="16" t="n"/>
      <c r="K15" s="17" t="n"/>
    </row>
    <row r="16" ht="30" customHeight="1">
      <c r="A16" s="15" t="n"/>
      <c r="B16" s="16" t="n"/>
      <c r="C16" s="17" t="n"/>
      <c r="D16" s="17" t="n"/>
      <c r="E16" s="18" t="n"/>
      <c r="F16" s="17" t="n"/>
      <c r="G16" s="12">
        <f>IF(OR($A16="",$F16=""),"",IFERROR(VLOOKUP($F16,Assumptions!$F$4:$G$11,2,FALSE),""))</f>
        <v/>
      </c>
      <c r="H16" s="12">
        <f>IF(OR($A16="",NOT(ISNUMBER($E16)),$F16="",NOT(ISNUMBER($G16))),"",IFERROR($E16+$G16,""))</f>
        <v/>
      </c>
      <c r="I16" s="19" t="n"/>
      <c r="J16" s="16" t="n"/>
      <c r="K16" s="17" t="n"/>
    </row>
    <row r="17" ht="30" customHeight="1">
      <c r="A17" s="15" t="n"/>
      <c r="B17" s="16" t="n"/>
      <c r="C17" s="17" t="n"/>
      <c r="D17" s="17" t="n"/>
      <c r="E17" s="18" t="n"/>
      <c r="F17" s="17" t="n"/>
      <c r="G17" s="8">
        <f>IF(OR($A17="",$F17=""),"",IFERROR(VLOOKUP($F17,Assumptions!$F$4:$G$11,2,FALSE),""))</f>
        <v/>
      </c>
      <c r="H17" s="8">
        <f>IF(OR($A17="",NOT(ISNUMBER($E17)),$F17="",NOT(ISNUMBER($G17))),"",IFERROR($E17+$G17,""))</f>
        <v/>
      </c>
      <c r="I17" s="19" t="n"/>
      <c r="J17" s="16" t="n"/>
      <c r="K17" s="17" t="n"/>
    </row>
    <row r="18" ht="30" customHeight="1">
      <c r="A18" s="15" t="n"/>
      <c r="B18" s="16" t="n"/>
      <c r="C18" s="17" t="n"/>
      <c r="D18" s="17" t="n"/>
      <c r="E18" s="18" t="n"/>
      <c r="F18" s="17" t="n"/>
      <c r="G18" s="12">
        <f>IF(OR($A18="",$F18=""),"",IFERROR(VLOOKUP($F18,Assumptions!$F$4:$G$11,2,FALSE),""))</f>
        <v/>
      </c>
      <c r="H18" s="12">
        <f>IF(OR($A18="",NOT(ISNUMBER($E18)),$F18="",NOT(ISNUMBER($G18))),"",IFERROR($E18+$G18,""))</f>
        <v/>
      </c>
      <c r="I18" s="19" t="n"/>
      <c r="J18" s="16" t="n"/>
      <c r="K18" s="17" t="n"/>
    </row>
    <row r="19" ht="30" customHeight="1">
      <c r="A19" s="15" t="n"/>
      <c r="B19" s="16" t="n"/>
      <c r="C19" s="17" t="n"/>
      <c r="D19" s="17" t="n"/>
      <c r="E19" s="18" t="n"/>
      <c r="F19" s="17" t="n"/>
      <c r="G19" s="8">
        <f>IF(OR($A19="",$F19=""),"",IFERROR(VLOOKUP($F19,Assumptions!$F$4:$G$11,2,FALSE),""))</f>
        <v/>
      </c>
      <c r="H19" s="8">
        <f>IF(OR($A19="",NOT(ISNUMBER($E19)),$F19="",NOT(ISNUMBER($G19))),"",IFERROR($E19+$G19,""))</f>
        <v/>
      </c>
      <c r="I19" s="19" t="n"/>
      <c r="J19" s="16" t="n"/>
      <c r="K19" s="17" t="n"/>
    </row>
    <row r="20" ht="30" customHeight="1">
      <c r="A20" s="15" t="n"/>
      <c r="B20" s="16" t="n"/>
      <c r="C20" s="17" t="n"/>
      <c r="D20" s="17" t="n"/>
      <c r="E20" s="18" t="n"/>
      <c r="F20" s="17" t="n"/>
      <c r="G20" s="12">
        <f>IF(OR($A20="",$F20=""),"",IFERROR(VLOOKUP($F20,Assumptions!$F$4:$G$11,2,FALSE),""))</f>
        <v/>
      </c>
      <c r="H20" s="12">
        <f>IF(OR($A20="",NOT(ISNUMBER($E20)),$F20="",NOT(ISNUMBER($G20))),"",IFERROR($E20+$G20,""))</f>
        <v/>
      </c>
      <c r="I20" s="19" t="n"/>
      <c r="J20" s="16" t="n"/>
      <c r="K20" s="17" t="n"/>
    </row>
    <row r="21" ht="30" customHeight="1">
      <c r="A21" s="15" t="n"/>
      <c r="B21" s="16" t="n"/>
      <c r="C21" s="17" t="n"/>
      <c r="D21" s="17" t="n"/>
      <c r="E21" s="18" t="n"/>
      <c r="F21" s="17" t="n"/>
      <c r="G21" s="8">
        <f>IF(OR($A21="",$F21=""),"",IFERROR(VLOOKUP($F21,Assumptions!$F$4:$G$11,2,FALSE),""))</f>
        <v/>
      </c>
      <c r="H21" s="8">
        <f>IF(OR($A21="",NOT(ISNUMBER($E21)),$F21="",NOT(ISNUMBER($G21))),"",IFERROR($E21+$G21,""))</f>
        <v/>
      </c>
      <c r="I21" s="19" t="n"/>
      <c r="J21" s="16" t="n"/>
      <c r="K21" s="17" t="n"/>
    </row>
    <row r="22" ht="30" customHeight="1">
      <c r="A22" s="15" t="n"/>
      <c r="B22" s="16" t="n"/>
      <c r="C22" s="17" t="n"/>
      <c r="D22" s="17" t="n"/>
      <c r="E22" s="18" t="n"/>
      <c r="F22" s="17" t="n"/>
      <c r="G22" s="12">
        <f>IF(OR($A22="",$F22=""),"",IFERROR(VLOOKUP($F22,Assumptions!$F$4:$G$11,2,FALSE),""))</f>
        <v/>
      </c>
      <c r="H22" s="12">
        <f>IF(OR($A22="",NOT(ISNUMBER($E22)),$F22="",NOT(ISNUMBER($G22))),"",IFERROR($E22+$G22,""))</f>
        <v/>
      </c>
      <c r="I22" s="19" t="n"/>
      <c r="J22" s="16" t="n"/>
      <c r="K22" s="17" t="n"/>
    </row>
    <row r="23" ht="30" customHeight="1">
      <c r="A23" s="15" t="n"/>
      <c r="B23" s="16" t="n"/>
      <c r="C23" s="17" t="n"/>
      <c r="D23" s="17" t="n"/>
      <c r="E23" s="18" t="n"/>
      <c r="F23" s="17" t="n"/>
      <c r="G23" s="8">
        <f>IF(OR($A23="",$F23=""),"",IFERROR(VLOOKUP($F23,Assumptions!$F$4:$G$11,2,FALSE),""))</f>
        <v/>
      </c>
      <c r="H23" s="8">
        <f>IF(OR($A23="",NOT(ISNUMBER($E23)),$F23="",NOT(ISNUMBER($G23))),"",IFERROR($E23+$G23,""))</f>
        <v/>
      </c>
      <c r="I23" s="19" t="n"/>
      <c r="J23" s="16" t="n"/>
      <c r="K23" s="17" t="n"/>
    </row>
    <row r="24" ht="30" customHeight="1">
      <c r="A24" s="15" t="n"/>
      <c r="B24" s="16" t="n"/>
      <c r="C24" s="17" t="n"/>
      <c r="D24" s="17" t="n"/>
      <c r="E24" s="18" t="n"/>
      <c r="F24" s="17" t="n"/>
      <c r="G24" s="12">
        <f>IF(OR($A24="",$F24=""),"",IFERROR(VLOOKUP($F24,Assumptions!$F$4:$G$11,2,FALSE),""))</f>
        <v/>
      </c>
      <c r="H24" s="12">
        <f>IF(OR($A24="",NOT(ISNUMBER($E24)),$F24="",NOT(ISNUMBER($G24))),"",IFERROR($E24+$G24,""))</f>
        <v/>
      </c>
      <c r="I24" s="19" t="n"/>
      <c r="J24" s="16" t="n"/>
      <c r="K24" s="17" t="n"/>
    </row>
    <row r="25" ht="30" customHeight="1">
      <c r="A25" s="15" t="n"/>
      <c r="B25" s="16" t="n"/>
      <c r="C25" s="17" t="n"/>
      <c r="D25" s="17" t="n"/>
      <c r="E25" s="18" t="n"/>
      <c r="F25" s="17" t="n"/>
      <c r="G25" s="8">
        <f>IF(OR($A25="",$F25=""),"",IFERROR(VLOOKUP($F25,Assumptions!$F$4:$G$11,2,FALSE),""))</f>
        <v/>
      </c>
      <c r="H25" s="8">
        <f>IF(OR($A25="",NOT(ISNUMBER($E25)),$F25="",NOT(ISNUMBER($G25))),"",IFERROR($E25+$G25,""))</f>
        <v/>
      </c>
      <c r="I25" s="19" t="n"/>
      <c r="J25" s="16" t="n"/>
      <c r="K25" s="17" t="n"/>
    </row>
    <row r="26" ht="30" customHeight="1">
      <c r="A26" s="15" t="n"/>
      <c r="B26" s="16" t="n"/>
      <c r="C26" s="17" t="n"/>
      <c r="D26" s="17" t="n"/>
      <c r="E26" s="18" t="n"/>
      <c r="F26" s="17" t="n"/>
      <c r="G26" s="12">
        <f>IF(OR($A26="",$F26=""),"",IFERROR(VLOOKUP($F26,Assumptions!$F$4:$G$11,2,FALSE),""))</f>
        <v/>
      </c>
      <c r="H26" s="12">
        <f>IF(OR($A26="",NOT(ISNUMBER($E26)),$F26="",NOT(ISNUMBER($G26))),"",IFERROR($E26+$G26,""))</f>
        <v/>
      </c>
      <c r="I26" s="19" t="n"/>
      <c r="J26" s="16" t="n"/>
      <c r="K26" s="17" t="n"/>
    </row>
    <row r="27" ht="30" customHeight="1">
      <c r="A27" s="15" t="n"/>
      <c r="B27" s="16" t="n"/>
      <c r="C27" s="17" t="n"/>
      <c r="D27" s="17" t="n"/>
      <c r="E27" s="18" t="n"/>
      <c r="F27" s="17" t="n"/>
      <c r="G27" s="8">
        <f>IF(OR($A27="",$F27=""),"",IFERROR(VLOOKUP($F27,Assumptions!$F$4:$G$11,2,FALSE),""))</f>
        <v/>
      </c>
      <c r="H27" s="8">
        <f>IF(OR($A27="",NOT(ISNUMBER($E27)),$F27="",NOT(ISNUMBER($G27))),"",IFERROR($E27+$G27,""))</f>
        <v/>
      </c>
      <c r="I27" s="19" t="n"/>
      <c r="J27" s="16" t="n"/>
      <c r="K27" s="17" t="n"/>
    </row>
    <row r="28" ht="30" customHeight="1">
      <c r="A28" s="15" t="n"/>
      <c r="B28" s="16" t="n"/>
      <c r="C28" s="17" t="n"/>
      <c r="D28" s="17" t="n"/>
      <c r="E28" s="18" t="n"/>
      <c r="F28" s="17" t="n"/>
      <c r="G28" s="12">
        <f>IF(OR($A28="",$F28=""),"",IFERROR(VLOOKUP($F28,Assumptions!$F$4:$G$11,2,FALSE),""))</f>
        <v/>
      </c>
      <c r="H28" s="12">
        <f>IF(OR($A28="",NOT(ISNUMBER($E28)),$F28="",NOT(ISNUMBER($G28))),"",IFERROR($E28+$G28,""))</f>
        <v/>
      </c>
      <c r="I28" s="19" t="n"/>
      <c r="J28" s="16" t="n"/>
      <c r="K28" s="17" t="n"/>
    </row>
    <row r="29" ht="30" customHeight="1">
      <c r="A29" s="15" t="n"/>
      <c r="B29" s="16" t="n"/>
      <c r="C29" s="17" t="n"/>
      <c r="D29" s="17" t="n"/>
      <c r="E29" s="18" t="n"/>
      <c r="F29" s="17" t="n"/>
      <c r="G29" s="8">
        <f>IF(OR($A29="",$F29=""),"",IFERROR(VLOOKUP($F29,Assumptions!$F$4:$G$11,2,FALSE),""))</f>
        <v/>
      </c>
      <c r="H29" s="8">
        <f>IF(OR($A29="",NOT(ISNUMBER($E29)),$F29="",NOT(ISNUMBER($G29))),"",IFERROR($E29+$G29,""))</f>
        <v/>
      </c>
      <c r="I29" s="19" t="n"/>
      <c r="J29" s="16" t="n"/>
      <c r="K29" s="17" t="n"/>
    </row>
    <row r="30" ht="30" customHeight="1">
      <c r="A30" s="15" t="n"/>
      <c r="B30" s="16" t="n"/>
      <c r="C30" s="17" t="n"/>
      <c r="D30" s="17" t="n"/>
      <c r="E30" s="18" t="n"/>
      <c r="F30" s="17" t="n"/>
      <c r="G30" s="12">
        <f>IF(OR($A30="",$F30=""),"",IFERROR(VLOOKUP($F30,Assumptions!$F$4:$G$11,2,FALSE),""))</f>
        <v/>
      </c>
      <c r="H30" s="12">
        <f>IF(OR($A30="",NOT(ISNUMBER($E30)),$F30="",NOT(ISNUMBER($G30))),"",IFERROR($E30+$G30,""))</f>
        <v/>
      </c>
      <c r="I30" s="19" t="n"/>
      <c r="J30" s="16" t="n"/>
      <c r="K30" s="17" t="n"/>
    </row>
    <row r="31" ht="30" customHeight="1">
      <c r="A31" s="15" t="n"/>
      <c r="B31" s="16" t="n"/>
      <c r="C31" s="17" t="n"/>
      <c r="D31" s="17" t="n"/>
      <c r="E31" s="18" t="n"/>
      <c r="F31" s="17" t="n"/>
      <c r="G31" s="8">
        <f>IF(OR($A31="",$F31=""),"",IFERROR(VLOOKUP($F31,Assumptions!$F$4:$G$11,2,FALSE),""))</f>
        <v/>
      </c>
      <c r="H31" s="8">
        <f>IF(OR($A31="",NOT(ISNUMBER($E31)),$F31="",NOT(ISNUMBER($G31))),"",IFERROR($E31+$G31,""))</f>
        <v/>
      </c>
      <c r="I31" s="19" t="n"/>
      <c r="J31" s="16" t="n"/>
      <c r="K31" s="17" t="n"/>
    </row>
    <row r="32" ht="30" customHeight="1">
      <c r="A32" s="15" t="n"/>
      <c r="B32" s="16" t="n"/>
      <c r="C32" s="17" t="n"/>
      <c r="D32" s="17" t="n"/>
      <c r="E32" s="18" t="n"/>
      <c r="F32" s="17" t="n"/>
      <c r="G32" s="12">
        <f>IF(OR($A32="",$F32=""),"",IFERROR(VLOOKUP($F32,Assumptions!$F$4:$G$11,2,FALSE),""))</f>
        <v/>
      </c>
      <c r="H32" s="12">
        <f>IF(OR($A32="",NOT(ISNUMBER($E32)),$F32="",NOT(ISNUMBER($G32))),"",IFERROR($E32+$G32,""))</f>
        <v/>
      </c>
      <c r="I32" s="19" t="n"/>
      <c r="J32" s="16" t="n"/>
      <c r="K32" s="17" t="n"/>
    </row>
    <row r="33" ht="30" customHeight="1">
      <c r="A33" s="15" t="n"/>
      <c r="B33" s="16" t="n"/>
      <c r="C33" s="17" t="n"/>
      <c r="D33" s="17" t="n"/>
      <c r="E33" s="18" t="n"/>
      <c r="F33" s="17" t="n"/>
      <c r="G33" s="8">
        <f>IF(OR($A33="",$F33=""),"",IFERROR(VLOOKUP($F33,Assumptions!$F$4:$G$11,2,FALSE),""))</f>
        <v/>
      </c>
      <c r="H33" s="8">
        <f>IF(OR($A33="",NOT(ISNUMBER($E33)),$F33="",NOT(ISNUMBER($G33))),"",IFERROR($E33+$G33,""))</f>
        <v/>
      </c>
      <c r="I33" s="19" t="n"/>
      <c r="J33" s="16" t="n"/>
      <c r="K33" s="17" t="n"/>
    </row>
    <row r="34" ht="30" customHeight="1">
      <c r="A34" s="15" t="n"/>
      <c r="B34" s="16" t="n"/>
      <c r="C34" s="17" t="n"/>
      <c r="D34" s="17" t="n"/>
      <c r="E34" s="18" t="n"/>
      <c r="F34" s="17" t="n"/>
      <c r="G34" s="12">
        <f>IF(OR($A34="",$F34=""),"",IFERROR(VLOOKUP($F34,Assumptions!$F$4:$G$11,2,FALSE),""))</f>
        <v/>
      </c>
      <c r="H34" s="12">
        <f>IF(OR($A34="",NOT(ISNUMBER($E34)),$F34="",NOT(ISNUMBER($G34))),"",IFERROR($E34+$G34,""))</f>
        <v/>
      </c>
      <c r="I34" s="19" t="n"/>
      <c r="J34" s="16" t="n"/>
      <c r="K34" s="17" t="n"/>
    </row>
    <row r="35" ht="30" customHeight="1">
      <c r="A35" s="15" t="n"/>
      <c r="B35" s="16" t="n"/>
      <c r="C35" s="17" t="n"/>
      <c r="D35" s="17" t="n"/>
      <c r="E35" s="18" t="n"/>
      <c r="F35" s="17" t="n"/>
      <c r="G35" s="8">
        <f>IF(OR($A35="",$F35=""),"",IFERROR(VLOOKUP($F35,Assumptions!$F$4:$G$11,2,FALSE),""))</f>
        <v/>
      </c>
      <c r="H35" s="8">
        <f>IF(OR($A35="",NOT(ISNUMBER($E35)),$F35="",NOT(ISNUMBER($G35))),"",IFERROR($E35+$G35,""))</f>
        <v/>
      </c>
      <c r="I35" s="19" t="n"/>
      <c r="J35" s="16" t="n"/>
      <c r="K35" s="17" t="n"/>
    </row>
    <row r="36" ht="30" customHeight="1">
      <c r="A36" s="15" t="n"/>
      <c r="B36" s="16" t="n"/>
      <c r="C36" s="17" t="n"/>
      <c r="D36" s="17" t="n"/>
      <c r="E36" s="18" t="n"/>
      <c r="F36" s="17" t="n"/>
      <c r="G36" s="12">
        <f>IF(OR($A36="",$F36=""),"",IFERROR(VLOOKUP($F36,Assumptions!$F$4:$G$11,2,FALSE),""))</f>
        <v/>
      </c>
      <c r="H36" s="12">
        <f>IF(OR($A36="",NOT(ISNUMBER($E36)),$F36="",NOT(ISNUMBER($G36))),"",IFERROR($E36+$G36,""))</f>
        <v/>
      </c>
      <c r="I36" s="19" t="n"/>
      <c r="J36" s="16" t="n"/>
      <c r="K36" s="17" t="n"/>
    </row>
    <row r="37" ht="30" customHeight="1">
      <c r="A37" s="15" t="n"/>
      <c r="B37" s="16" t="n"/>
      <c r="C37" s="17" t="n"/>
      <c r="D37" s="17" t="n"/>
      <c r="E37" s="18" t="n"/>
      <c r="F37" s="17" t="n"/>
      <c r="G37" s="8">
        <f>IF(OR($A37="",$F37=""),"",IFERROR(VLOOKUP($F37,Assumptions!$F$4:$G$11,2,FALSE),""))</f>
        <v/>
      </c>
      <c r="H37" s="8">
        <f>IF(OR($A37="",NOT(ISNUMBER($E37)),$F37="",NOT(ISNUMBER($G37))),"",IFERROR($E37+$G37,""))</f>
        <v/>
      </c>
      <c r="I37" s="19" t="n"/>
      <c r="J37" s="16" t="n"/>
      <c r="K37" s="17" t="n"/>
    </row>
    <row r="38" ht="30" customHeight="1">
      <c r="A38" s="15" t="n"/>
      <c r="B38" s="16" t="n"/>
      <c r="C38" s="17" t="n"/>
      <c r="D38" s="17" t="n"/>
      <c r="E38" s="18" t="n"/>
      <c r="F38" s="17" t="n"/>
      <c r="G38" s="12">
        <f>IF(OR($A38="",$F38=""),"",IFERROR(VLOOKUP($F38,Assumptions!$F$4:$G$11,2,FALSE),""))</f>
        <v/>
      </c>
      <c r="H38" s="12">
        <f>IF(OR($A38="",NOT(ISNUMBER($E38)),$F38="",NOT(ISNUMBER($G38))),"",IFERROR($E38+$G38,""))</f>
        <v/>
      </c>
      <c r="I38" s="19" t="n"/>
      <c r="J38" s="16" t="n"/>
      <c r="K38" s="17" t="n"/>
    </row>
    <row r="39" ht="30" customHeight="1">
      <c r="A39" s="15" t="n"/>
      <c r="B39" s="16" t="n"/>
      <c r="C39" s="17" t="n"/>
      <c r="D39" s="17" t="n"/>
      <c r="E39" s="18" t="n"/>
      <c r="F39" s="17" t="n"/>
      <c r="G39" s="8">
        <f>IF(OR($A39="",$F39=""),"",IFERROR(VLOOKUP($F39,Assumptions!$F$4:$G$11,2,FALSE),""))</f>
        <v/>
      </c>
      <c r="H39" s="8">
        <f>IF(OR($A39="",NOT(ISNUMBER($E39)),$F39="",NOT(ISNUMBER($G39))),"",IFERROR($E39+$G39,""))</f>
        <v/>
      </c>
      <c r="I39" s="19" t="n"/>
      <c r="J39" s="16" t="n"/>
      <c r="K39" s="17" t="n"/>
    </row>
    <row r="40" ht="30" customHeight="1">
      <c r="A40" s="15" t="n"/>
      <c r="B40" s="16" t="n"/>
      <c r="C40" s="17" t="n"/>
      <c r="D40" s="17" t="n"/>
      <c r="E40" s="18" t="n"/>
      <c r="F40" s="17" t="n"/>
      <c r="G40" s="12">
        <f>IF(OR($A40="",$F40=""),"",IFERROR(VLOOKUP($F40,Assumptions!$F$4:$G$11,2,FALSE),""))</f>
        <v/>
      </c>
      <c r="H40" s="12">
        <f>IF(OR($A40="",NOT(ISNUMBER($E40)),$F40="",NOT(ISNUMBER($G40))),"",IFERROR($E40+$G40,""))</f>
        <v/>
      </c>
      <c r="I40" s="19" t="n"/>
      <c r="J40" s="16" t="n"/>
      <c r="K40" s="17" t="n"/>
    </row>
    <row r="41" ht="30" customHeight="1">
      <c r="A41" s="15" t="n"/>
      <c r="B41" s="16" t="n"/>
      <c r="C41" s="17" t="n"/>
      <c r="D41" s="17" t="n"/>
      <c r="E41" s="18" t="n"/>
      <c r="F41" s="17" t="n"/>
      <c r="G41" s="8">
        <f>IF(OR($A41="",$F41=""),"",IFERROR(VLOOKUP($F41,Assumptions!$F$4:$G$11,2,FALSE),""))</f>
        <v/>
      </c>
      <c r="H41" s="8">
        <f>IF(OR($A41="",NOT(ISNUMBER($E41)),$F41="",NOT(ISNUMBER($G41))),"",IFERROR($E41+$G41,""))</f>
        <v/>
      </c>
      <c r="I41" s="19" t="n"/>
      <c r="J41" s="16" t="n"/>
      <c r="K41" s="17" t="n"/>
    </row>
    <row r="42" ht="30" customHeight="1">
      <c r="A42" s="15" t="n"/>
      <c r="B42" s="16" t="n"/>
      <c r="C42" s="17" t="n"/>
      <c r="D42" s="17" t="n"/>
      <c r="E42" s="18" t="n"/>
      <c r="F42" s="17" t="n"/>
      <c r="G42" s="12">
        <f>IF(OR($A42="",$F42=""),"",IFERROR(VLOOKUP($F42,Assumptions!$F$4:$G$11,2,FALSE),""))</f>
        <v/>
      </c>
      <c r="H42" s="12">
        <f>IF(OR($A42="",NOT(ISNUMBER($E42)),$F42="",NOT(ISNUMBER($G42))),"",IFERROR($E42+$G42,""))</f>
        <v/>
      </c>
      <c r="I42" s="19" t="n"/>
      <c r="J42" s="16" t="n"/>
      <c r="K42" s="17" t="n"/>
    </row>
    <row r="43" ht="30" customHeight="1">
      <c r="A43" s="15" t="n"/>
      <c r="B43" s="16" t="n"/>
      <c r="C43" s="17" t="n"/>
      <c r="D43" s="17" t="n"/>
      <c r="E43" s="18" t="n"/>
      <c r="F43" s="17" t="n"/>
      <c r="G43" s="8">
        <f>IF(OR($A43="",$F43=""),"",IFERROR(VLOOKUP($F43,Assumptions!$F$4:$G$11,2,FALSE),""))</f>
        <v/>
      </c>
      <c r="H43" s="8">
        <f>IF(OR($A43="",NOT(ISNUMBER($E43)),$F43="",NOT(ISNUMBER($G43))),"",IFERROR($E43+$G43,""))</f>
        <v/>
      </c>
      <c r="I43" s="19" t="n"/>
      <c r="J43" s="16" t="n"/>
      <c r="K43" s="17" t="n"/>
    </row>
    <row r="44" ht="30" customHeight="1">
      <c r="A44" s="15" t="n"/>
      <c r="B44" s="16" t="n"/>
      <c r="C44" s="17" t="n"/>
      <c r="D44" s="17" t="n"/>
      <c r="E44" s="18" t="n"/>
      <c r="F44" s="17" t="n"/>
      <c r="G44" s="12">
        <f>IF(OR($A44="",$F44=""),"",IFERROR(VLOOKUP($F44,Assumptions!$F$4:$G$11,2,FALSE),""))</f>
        <v/>
      </c>
      <c r="H44" s="12">
        <f>IF(OR($A44="",NOT(ISNUMBER($E44)),$F44="",NOT(ISNUMBER($G44))),"",IFERROR($E44+$G44,""))</f>
        <v/>
      </c>
      <c r="I44" s="19" t="n"/>
      <c r="J44" s="16" t="n"/>
      <c r="K44" s="17" t="n"/>
    </row>
    <row r="45" ht="30" customHeight="1">
      <c r="A45" s="15" t="n"/>
      <c r="B45" s="16" t="n"/>
      <c r="C45" s="17" t="n"/>
      <c r="D45" s="17" t="n"/>
      <c r="E45" s="18" t="n"/>
      <c r="F45" s="17" t="n"/>
      <c r="G45" s="8">
        <f>IF(OR($A45="",$F45=""),"",IFERROR(VLOOKUP($F45,Assumptions!$F$4:$G$11,2,FALSE),""))</f>
        <v/>
      </c>
      <c r="H45" s="8">
        <f>IF(OR($A45="",NOT(ISNUMBER($E45)),$F45="",NOT(ISNUMBER($G45))),"",IFERROR($E45+$G45,""))</f>
        <v/>
      </c>
      <c r="I45" s="19" t="n"/>
      <c r="J45" s="16" t="n"/>
      <c r="K45" s="17" t="n"/>
    </row>
    <row r="46" ht="30" customHeight="1">
      <c r="A46" s="15" t="n"/>
      <c r="B46" s="16" t="n"/>
      <c r="C46" s="17" t="n"/>
      <c r="D46" s="17" t="n"/>
      <c r="E46" s="18" t="n"/>
      <c r="F46" s="17" t="n"/>
      <c r="G46" s="12">
        <f>IF(OR($A46="",$F46=""),"",IFERROR(VLOOKUP($F46,Assumptions!$F$4:$G$11,2,FALSE),""))</f>
        <v/>
      </c>
      <c r="H46" s="12">
        <f>IF(OR($A46="",NOT(ISNUMBER($E46)),$F46="",NOT(ISNUMBER($G46))),"",IFERROR($E46+$G46,""))</f>
        <v/>
      </c>
      <c r="I46" s="19" t="n"/>
      <c r="J46" s="16" t="n"/>
      <c r="K46" s="17" t="n"/>
    </row>
    <row r="47" ht="30" customHeight="1">
      <c r="A47" s="15" t="n"/>
      <c r="B47" s="16" t="n"/>
      <c r="C47" s="17" t="n"/>
      <c r="D47" s="17" t="n"/>
      <c r="E47" s="18" t="n"/>
      <c r="F47" s="17" t="n"/>
      <c r="G47" s="8">
        <f>IF(OR($A47="",$F47=""),"",IFERROR(VLOOKUP($F47,Assumptions!$F$4:$G$11,2,FALSE),""))</f>
        <v/>
      </c>
      <c r="H47" s="8">
        <f>IF(OR($A47="",NOT(ISNUMBER($E47)),$F47="",NOT(ISNUMBER($G47))),"",IFERROR($E47+$G47,""))</f>
        <v/>
      </c>
      <c r="I47" s="19" t="n"/>
      <c r="J47" s="16" t="n"/>
      <c r="K47" s="17" t="n"/>
    </row>
    <row r="48" ht="30" customHeight="1">
      <c r="A48" s="15" t="n"/>
      <c r="B48" s="16" t="n"/>
      <c r="C48" s="17" t="n"/>
      <c r="D48" s="17" t="n"/>
      <c r="E48" s="18" t="n"/>
      <c r="F48" s="17" t="n"/>
      <c r="G48" s="12">
        <f>IF(OR($A48="",$F48=""),"",IFERROR(VLOOKUP($F48,Assumptions!$F$4:$G$11,2,FALSE),""))</f>
        <v/>
      </c>
      <c r="H48" s="12">
        <f>IF(OR($A48="",NOT(ISNUMBER($E48)),$F48="",NOT(ISNUMBER($G48))),"",IFERROR($E48+$G48,""))</f>
        <v/>
      </c>
      <c r="I48" s="19" t="n"/>
      <c r="J48" s="16" t="n"/>
      <c r="K48" s="17" t="n"/>
    </row>
    <row r="49" ht="30" customHeight="1">
      <c r="A49" s="15" t="n"/>
      <c r="B49" s="16" t="n"/>
      <c r="C49" s="17" t="n"/>
      <c r="D49" s="17" t="n"/>
      <c r="E49" s="18" t="n"/>
      <c r="F49" s="17" t="n"/>
      <c r="G49" s="8">
        <f>IF(OR($A49="",$F49=""),"",IFERROR(VLOOKUP($F49,Assumptions!$F$4:$G$11,2,FALSE),""))</f>
        <v/>
      </c>
      <c r="H49" s="8">
        <f>IF(OR($A49="",NOT(ISNUMBER($E49)),$F49="",NOT(ISNUMBER($G49))),"",IFERROR($E49+$G49,""))</f>
        <v/>
      </c>
      <c r="I49" s="19" t="n"/>
      <c r="J49" s="16" t="n"/>
      <c r="K49" s="17" t="n"/>
    </row>
    <row r="50" ht="30" customHeight="1">
      <c r="A50" s="15" t="n"/>
      <c r="B50" s="16" t="n"/>
      <c r="C50" s="17" t="n"/>
      <c r="D50" s="17" t="n"/>
      <c r="E50" s="18" t="n"/>
      <c r="F50" s="17" t="n"/>
      <c r="G50" s="12">
        <f>IF(OR($A50="",$F50=""),"",IFERROR(VLOOKUP($F50,Assumptions!$F$4:$G$11,2,FALSE),""))</f>
        <v/>
      </c>
      <c r="H50" s="12">
        <f>IF(OR($A50="",NOT(ISNUMBER($E50)),$F50="",NOT(ISNUMBER($G50))),"",IFERROR($E50+$G50,""))</f>
        <v/>
      </c>
      <c r="I50" s="19" t="n"/>
      <c r="J50" s="16" t="n"/>
      <c r="K50" s="17" t="n"/>
    </row>
    <row r="51" ht="30" customHeight="1">
      <c r="A51" s="15" t="n"/>
      <c r="B51" s="16" t="n"/>
      <c r="C51" s="17" t="n"/>
      <c r="D51" s="17" t="n"/>
      <c r="E51" s="18" t="n"/>
      <c r="F51" s="17" t="n"/>
      <c r="G51" s="8">
        <f>IF(OR($A51="",$F51=""),"",IFERROR(VLOOKUP($F51,Assumptions!$F$4:$G$11,2,FALSE),""))</f>
        <v/>
      </c>
      <c r="H51" s="8">
        <f>IF(OR($A51="",NOT(ISNUMBER($E51)),$F51="",NOT(ISNUMBER($G51))),"",IFERROR($E51+$G51,""))</f>
        <v/>
      </c>
      <c r="I51" s="19" t="n"/>
      <c r="J51" s="16" t="n"/>
      <c r="K51" s="17" t="n"/>
    </row>
    <row r="52" ht="30" customHeight="1">
      <c r="A52" s="15" t="n"/>
      <c r="B52" s="16" t="n"/>
      <c r="C52" s="17" t="n"/>
      <c r="D52" s="17" t="n"/>
      <c r="E52" s="18" t="n"/>
      <c r="F52" s="17" t="n"/>
      <c r="G52" s="12">
        <f>IF(OR($A52="",$F52=""),"",IFERROR(VLOOKUP($F52,Assumptions!$F$4:$G$11,2,FALSE),""))</f>
        <v/>
      </c>
      <c r="H52" s="12">
        <f>IF(OR($A52="",NOT(ISNUMBER($E52)),$F52="",NOT(ISNUMBER($G52))),"",IFERROR($E52+$G52,""))</f>
        <v/>
      </c>
      <c r="I52" s="19" t="n"/>
      <c r="J52" s="16" t="n"/>
      <c r="K52" s="17" t="n"/>
    </row>
    <row r="53" ht="30" customHeight="1">
      <c r="A53" s="15" t="n"/>
      <c r="B53" s="16" t="n"/>
      <c r="C53" s="17" t="n"/>
      <c r="D53" s="17" t="n"/>
      <c r="E53" s="18" t="n"/>
      <c r="F53" s="17" t="n"/>
      <c r="G53" s="8">
        <f>IF(OR($A53="",$F53=""),"",IFERROR(VLOOKUP($F53,Assumptions!$F$4:$G$11,2,FALSE),""))</f>
        <v/>
      </c>
      <c r="H53" s="8">
        <f>IF(OR($A53="",NOT(ISNUMBER($E53)),$F53="",NOT(ISNUMBER($G53))),"",IFERROR($E53+$G53,""))</f>
        <v/>
      </c>
      <c r="I53" s="19" t="n"/>
      <c r="J53" s="16" t="n"/>
      <c r="K53" s="17" t="n"/>
    </row>
    <row r="54" ht="30" customHeight="1">
      <c r="A54" s="15" t="n"/>
      <c r="B54" s="16" t="n"/>
      <c r="C54" s="17" t="n"/>
      <c r="D54" s="17" t="n"/>
      <c r="E54" s="18" t="n"/>
      <c r="F54" s="17" t="n"/>
      <c r="G54" s="12">
        <f>IF(OR($A54="",$F54=""),"",IFERROR(VLOOKUP($F54,Assumptions!$F$4:$G$11,2,FALSE),""))</f>
        <v/>
      </c>
      <c r="H54" s="12">
        <f>IF(OR($A54="",NOT(ISNUMBER($E54)),$F54="",NOT(ISNUMBER($G54))),"",IFERROR($E54+$G54,""))</f>
        <v/>
      </c>
      <c r="I54" s="19" t="n"/>
      <c r="J54" s="16" t="n"/>
      <c r="K54" s="17" t="n"/>
    </row>
    <row r="55" ht="30" customHeight="1">
      <c r="A55" s="15" t="n"/>
      <c r="B55" s="16" t="n"/>
      <c r="C55" s="17" t="n"/>
      <c r="D55" s="17" t="n"/>
      <c r="E55" s="18" t="n"/>
      <c r="F55" s="17" t="n"/>
      <c r="G55" s="8">
        <f>IF(OR($A55="",$F55=""),"",IFERROR(VLOOKUP($F55,Assumptions!$F$4:$G$11,2,FALSE),""))</f>
        <v/>
      </c>
      <c r="H55" s="8">
        <f>IF(OR($A55="",NOT(ISNUMBER($E55)),$F55="",NOT(ISNUMBER($G55))),"",IFERROR($E55+$G55,""))</f>
        <v/>
      </c>
      <c r="I55" s="19" t="n"/>
      <c r="J55" s="16" t="n"/>
      <c r="K55" s="17" t="n"/>
    </row>
    <row r="56" ht="30" customHeight="1">
      <c r="A56" s="15" t="n"/>
      <c r="B56" s="16" t="n"/>
      <c r="C56" s="17" t="n"/>
      <c r="D56" s="17" t="n"/>
      <c r="E56" s="18" t="n"/>
      <c r="F56" s="17" t="n"/>
      <c r="G56" s="12">
        <f>IF(OR($A56="",$F56=""),"",IFERROR(VLOOKUP($F56,Assumptions!$F$4:$G$11,2,FALSE),""))</f>
        <v/>
      </c>
      <c r="H56" s="12">
        <f>IF(OR($A56="",NOT(ISNUMBER($E56)),$F56="",NOT(ISNUMBER($G56))),"",IFERROR($E56+$G56,""))</f>
        <v/>
      </c>
      <c r="I56" s="19" t="n"/>
      <c r="J56" s="16" t="n"/>
      <c r="K56" s="17" t="n"/>
    </row>
    <row r="57" ht="30" customHeight="1">
      <c r="A57" s="15" t="n"/>
      <c r="B57" s="16" t="n"/>
      <c r="C57" s="17" t="n"/>
      <c r="D57" s="17" t="n"/>
      <c r="E57" s="18" t="n"/>
      <c r="F57" s="17" t="n"/>
      <c r="G57" s="8">
        <f>IF(OR($A57="",$F57=""),"",IFERROR(VLOOKUP($F57,Assumptions!$F$4:$G$11,2,FALSE),""))</f>
        <v/>
      </c>
      <c r="H57" s="8">
        <f>IF(OR($A57="",NOT(ISNUMBER($E57)),$F57="",NOT(ISNUMBER($G57))),"",IFERROR($E57+$G57,""))</f>
        <v/>
      </c>
      <c r="I57" s="19" t="n"/>
      <c r="J57" s="16" t="n"/>
      <c r="K57" s="17" t="n"/>
    </row>
    <row r="58" ht="30" customHeight="1">
      <c r="A58" s="15" t="n"/>
      <c r="B58" s="16" t="n"/>
      <c r="C58" s="17" t="n"/>
      <c r="D58" s="17" t="n"/>
      <c r="E58" s="18" t="n"/>
      <c r="F58" s="17" t="n"/>
      <c r="G58" s="12">
        <f>IF(OR($A58="",$F58=""),"",IFERROR(VLOOKUP($F58,Assumptions!$F$4:$G$11,2,FALSE),""))</f>
        <v/>
      </c>
      <c r="H58" s="12">
        <f>IF(OR($A58="",NOT(ISNUMBER($E58)),$F58="",NOT(ISNUMBER($G58))),"",IFERROR($E58+$G58,""))</f>
        <v/>
      </c>
      <c r="I58" s="19" t="n"/>
      <c r="J58" s="16" t="n"/>
      <c r="K58" s="17" t="n"/>
    </row>
    <row r="59" ht="30" customHeight="1">
      <c r="A59" s="15" t="n"/>
      <c r="B59" s="16" t="n"/>
      <c r="C59" s="17" t="n"/>
      <c r="D59" s="17" t="n"/>
      <c r="E59" s="18" t="n"/>
      <c r="F59" s="17" t="n"/>
      <c r="G59" s="8">
        <f>IF(OR($A59="",$F59=""),"",IFERROR(VLOOKUP($F59,Assumptions!$F$4:$G$11,2,FALSE),""))</f>
        <v/>
      </c>
      <c r="H59" s="8">
        <f>IF(OR($A59="",NOT(ISNUMBER($E59)),$F59="",NOT(ISNUMBER($G59))),"",IFERROR($E59+$G59,""))</f>
        <v/>
      </c>
      <c r="I59" s="19" t="n"/>
      <c r="J59" s="16" t="n"/>
      <c r="K59" s="17" t="n"/>
    </row>
    <row r="60" ht="30" customHeight="1">
      <c r="A60" s="15" t="n"/>
      <c r="B60" s="16" t="n"/>
      <c r="C60" s="17" t="n"/>
      <c r="D60" s="17" t="n"/>
      <c r="E60" s="18" t="n"/>
      <c r="F60" s="17" t="n"/>
      <c r="G60" s="12">
        <f>IF(OR($A60="",$F60=""),"",IFERROR(VLOOKUP($F60,Assumptions!$F$4:$G$11,2,FALSE),""))</f>
        <v/>
      </c>
      <c r="H60" s="12">
        <f>IF(OR($A60="",NOT(ISNUMBER($E60)),$F60="",NOT(ISNUMBER($G60))),"",IFERROR($E60+$G60,""))</f>
        <v/>
      </c>
      <c r="I60" s="19" t="n"/>
      <c r="J60" s="16" t="n"/>
      <c r="K60" s="17" t="n"/>
    </row>
    <row r="61" ht="30" customHeight="1">
      <c r="A61" s="15" t="n"/>
      <c r="B61" s="16" t="n"/>
      <c r="C61" s="17" t="n"/>
      <c r="D61" s="17" t="n"/>
      <c r="E61" s="18" t="n"/>
      <c r="F61" s="17" t="n"/>
      <c r="G61" s="8">
        <f>IF(OR($A61="",$F61=""),"",IFERROR(VLOOKUP($F61,Assumptions!$F$4:$G$11,2,FALSE),""))</f>
        <v/>
      </c>
      <c r="H61" s="8">
        <f>IF(OR($A61="",NOT(ISNUMBER($E61)),$F61="",NOT(ISNUMBER($G61))),"",IFERROR($E61+$G61,""))</f>
        <v/>
      </c>
      <c r="I61" s="19" t="n"/>
      <c r="J61" s="16" t="n"/>
      <c r="K61" s="17" t="n"/>
    </row>
    <row r="62" ht="30" customHeight="1">
      <c r="A62" s="15" t="n"/>
      <c r="B62" s="16" t="n"/>
      <c r="C62" s="17" t="n"/>
      <c r="D62" s="17" t="n"/>
      <c r="E62" s="18" t="n"/>
      <c r="F62" s="17" t="n"/>
      <c r="G62" s="12">
        <f>IF(OR($A62="",$F62=""),"",IFERROR(VLOOKUP($F62,Assumptions!$F$4:$G$11,2,FALSE),""))</f>
        <v/>
      </c>
      <c r="H62" s="12">
        <f>IF(OR($A62="",NOT(ISNUMBER($E62)),$F62="",NOT(ISNUMBER($G62))),"",IFERROR($E62+$G62,""))</f>
        <v/>
      </c>
      <c r="I62" s="19" t="n"/>
      <c r="J62" s="16" t="n"/>
      <c r="K62" s="17" t="n"/>
    </row>
    <row r="63" ht="30" customHeight="1">
      <c r="A63" s="15" t="n"/>
      <c r="B63" s="16" t="n"/>
      <c r="C63" s="17" t="n"/>
      <c r="D63" s="17" t="n"/>
      <c r="E63" s="18" t="n"/>
      <c r="F63" s="17" t="n"/>
      <c r="G63" s="8">
        <f>IF(OR($A63="",$F63=""),"",IFERROR(VLOOKUP($F63,Assumptions!$F$4:$G$11,2,FALSE),""))</f>
        <v/>
      </c>
      <c r="H63" s="8">
        <f>IF(OR($A63="",NOT(ISNUMBER($E63)),$F63="",NOT(ISNUMBER($G63))),"",IFERROR($E63+$G63,""))</f>
        <v/>
      </c>
      <c r="I63" s="19" t="n"/>
      <c r="J63" s="16" t="n"/>
      <c r="K63" s="17" t="n"/>
    </row>
    <row r="64" ht="30" customHeight="1">
      <c r="A64" s="15" t="n"/>
      <c r="B64" s="16" t="n"/>
      <c r="C64" s="17" t="n"/>
      <c r="D64" s="17" t="n"/>
      <c r="E64" s="18" t="n"/>
      <c r="F64" s="17" t="n"/>
      <c r="G64" s="12">
        <f>IF(OR($A64="",$F64=""),"",IFERROR(VLOOKUP($F64,Assumptions!$F$4:$G$11,2,FALSE),""))</f>
        <v/>
      </c>
      <c r="H64" s="12">
        <f>IF(OR($A64="",NOT(ISNUMBER($E64)),$F64="",NOT(ISNUMBER($G64))),"",IFERROR($E64+$G64,""))</f>
        <v/>
      </c>
      <c r="I64" s="19" t="n"/>
      <c r="J64" s="16" t="n"/>
      <c r="K64" s="17" t="n"/>
    </row>
    <row r="65" ht="30" customHeight="1">
      <c r="A65" s="15" t="n"/>
      <c r="B65" s="16" t="n"/>
      <c r="C65" s="17" t="n"/>
      <c r="D65" s="17" t="n"/>
      <c r="E65" s="18" t="n"/>
      <c r="F65" s="17" t="n"/>
      <c r="G65" s="8">
        <f>IF(OR($A65="",$F65=""),"",IFERROR(VLOOKUP($F65,Assumptions!$F$4:$G$11,2,FALSE),""))</f>
        <v/>
      </c>
      <c r="H65" s="8">
        <f>IF(OR($A65="",NOT(ISNUMBER($E65)),$F65="",NOT(ISNUMBER($G65))),"",IFERROR($E65+$G65,""))</f>
        <v/>
      </c>
      <c r="I65" s="19" t="n"/>
      <c r="J65" s="16" t="n"/>
      <c r="K65" s="17" t="n"/>
    </row>
    <row r="66" ht="30" customHeight="1">
      <c r="A66" s="15" t="n"/>
      <c r="B66" s="16" t="n"/>
      <c r="C66" s="17" t="n"/>
      <c r="D66" s="17" t="n"/>
      <c r="E66" s="18" t="n"/>
      <c r="F66" s="17" t="n"/>
      <c r="G66" s="12">
        <f>IF(OR($A66="",$F66=""),"",IFERROR(VLOOKUP($F66,Assumptions!$F$4:$G$11,2,FALSE),""))</f>
        <v/>
      </c>
      <c r="H66" s="12">
        <f>IF(OR($A66="",NOT(ISNUMBER($E66)),$F66="",NOT(ISNUMBER($G66))),"",IFERROR($E66+$G66,""))</f>
        <v/>
      </c>
      <c r="I66" s="19" t="n"/>
      <c r="J66" s="16" t="n"/>
      <c r="K66" s="17" t="n"/>
    </row>
    <row r="67" ht="30" customHeight="1">
      <c r="A67" s="15" t="n"/>
      <c r="B67" s="16" t="n"/>
      <c r="C67" s="17" t="n"/>
      <c r="D67" s="17" t="n"/>
      <c r="E67" s="18" t="n"/>
      <c r="F67" s="17" t="n"/>
      <c r="G67" s="8">
        <f>IF(OR($A67="",$F67=""),"",IFERROR(VLOOKUP($F67,Assumptions!$F$4:$G$11,2,FALSE),""))</f>
        <v/>
      </c>
      <c r="H67" s="8">
        <f>IF(OR($A67="",NOT(ISNUMBER($E67)),$F67="",NOT(ISNUMBER($G67))),"",IFERROR($E67+$G67,""))</f>
        <v/>
      </c>
      <c r="I67" s="19" t="n"/>
      <c r="J67" s="16" t="n"/>
      <c r="K67" s="17" t="n"/>
    </row>
    <row r="68" ht="30" customHeight="1">
      <c r="A68" s="15" t="n"/>
      <c r="B68" s="16" t="n"/>
      <c r="C68" s="17" t="n"/>
      <c r="D68" s="17" t="n"/>
      <c r="E68" s="18" t="n"/>
      <c r="F68" s="17" t="n"/>
      <c r="G68" s="12">
        <f>IF(OR($A68="",$F68=""),"",IFERROR(VLOOKUP($F68,Assumptions!$F$4:$G$11,2,FALSE),""))</f>
        <v/>
      </c>
      <c r="H68" s="12">
        <f>IF(OR($A68="",NOT(ISNUMBER($E68)),$F68="",NOT(ISNUMBER($G68))),"",IFERROR($E68+$G68,""))</f>
        <v/>
      </c>
      <c r="I68" s="19" t="n"/>
      <c r="J68" s="16" t="n"/>
      <c r="K68" s="17" t="n"/>
    </row>
    <row r="69" ht="30" customHeight="1">
      <c r="A69" s="15" t="n"/>
      <c r="B69" s="16" t="n"/>
      <c r="C69" s="17" t="n"/>
      <c r="D69" s="17" t="n"/>
      <c r="E69" s="18" t="n"/>
      <c r="F69" s="17" t="n"/>
      <c r="G69" s="8">
        <f>IF(OR($A69="",$F69=""),"",IFERROR(VLOOKUP($F69,Assumptions!$F$4:$G$11,2,FALSE),""))</f>
        <v/>
      </c>
      <c r="H69" s="8">
        <f>IF(OR($A69="",NOT(ISNUMBER($E69)),$F69="",NOT(ISNUMBER($G69))),"",IFERROR($E69+$G69,""))</f>
        <v/>
      </c>
      <c r="I69" s="19" t="n"/>
      <c r="J69" s="16" t="n"/>
      <c r="K69" s="17" t="n"/>
    </row>
    <row r="70" ht="30" customHeight="1">
      <c r="A70" s="15" t="n"/>
      <c r="B70" s="16" t="n"/>
      <c r="C70" s="17" t="n"/>
      <c r="D70" s="17" t="n"/>
      <c r="E70" s="18" t="n"/>
      <c r="F70" s="17" t="n"/>
      <c r="G70" s="12">
        <f>IF(OR($A70="",$F70=""),"",IFERROR(VLOOKUP($F70,Assumptions!$F$4:$G$11,2,FALSE),""))</f>
        <v/>
      </c>
      <c r="H70" s="12">
        <f>IF(OR($A70="",NOT(ISNUMBER($E70)),$F70="",NOT(ISNUMBER($G70))),"",IFERROR($E70+$G70,""))</f>
        <v/>
      </c>
      <c r="I70" s="19" t="n"/>
      <c r="J70" s="16" t="n"/>
      <c r="K70" s="17" t="n"/>
    </row>
    <row r="71" ht="30" customHeight="1">
      <c r="A71" s="15" t="n"/>
      <c r="B71" s="16" t="n"/>
      <c r="C71" s="17" t="n"/>
      <c r="D71" s="17" t="n"/>
      <c r="E71" s="18" t="n"/>
      <c r="F71" s="17" t="n"/>
      <c r="G71" s="8">
        <f>IF(OR($A71="",$F71=""),"",IFERROR(VLOOKUP($F71,Assumptions!$F$4:$G$11,2,FALSE),""))</f>
        <v/>
      </c>
      <c r="H71" s="8">
        <f>IF(OR($A71="",NOT(ISNUMBER($E71)),$F71="",NOT(ISNUMBER($G71))),"",IFERROR($E71+$G71,""))</f>
        <v/>
      </c>
      <c r="I71" s="19" t="n"/>
      <c r="J71" s="16" t="n"/>
      <c r="K71" s="17" t="n"/>
    </row>
    <row r="72" ht="30" customHeight="1">
      <c r="A72" s="15" t="n"/>
      <c r="B72" s="16" t="n"/>
      <c r="C72" s="17" t="n"/>
      <c r="D72" s="17" t="n"/>
      <c r="E72" s="18" t="n"/>
      <c r="F72" s="17" t="n"/>
      <c r="G72" s="12">
        <f>IF(OR($A72="",$F72=""),"",IFERROR(VLOOKUP($F72,Assumptions!$F$4:$G$11,2,FALSE),""))</f>
        <v/>
      </c>
      <c r="H72" s="12">
        <f>IF(OR($A72="",NOT(ISNUMBER($E72)),$F72="",NOT(ISNUMBER($G72))),"",IFERROR($E72+$G72,""))</f>
        <v/>
      </c>
      <c r="I72" s="19" t="n"/>
      <c r="J72" s="16" t="n"/>
      <c r="K72" s="17" t="n"/>
    </row>
    <row r="73" ht="30" customHeight="1">
      <c r="A73" s="15" t="n"/>
      <c r="B73" s="16" t="n"/>
      <c r="C73" s="17" t="n"/>
      <c r="D73" s="17" t="n"/>
      <c r="E73" s="18" t="n"/>
      <c r="F73" s="17" t="n"/>
      <c r="G73" s="8">
        <f>IF(OR($A73="",$F73=""),"",IFERROR(VLOOKUP($F73,Assumptions!$F$4:$G$11,2,FALSE),""))</f>
        <v/>
      </c>
      <c r="H73" s="8">
        <f>IF(OR($A73="",NOT(ISNUMBER($E73)),$F73="",NOT(ISNUMBER($G73))),"",IFERROR($E73+$G73,""))</f>
        <v/>
      </c>
      <c r="I73" s="19" t="n"/>
      <c r="J73" s="16" t="n"/>
      <c r="K73" s="17" t="n"/>
    </row>
    <row r="74" ht="30" customHeight="1">
      <c r="A74" s="15" t="n"/>
      <c r="B74" s="16" t="n"/>
      <c r="C74" s="17" t="n"/>
      <c r="D74" s="17" t="n"/>
      <c r="E74" s="18" t="n"/>
      <c r="F74" s="17" t="n"/>
      <c r="G74" s="12">
        <f>IF(OR($A74="",$F74=""),"",IFERROR(VLOOKUP($F74,Assumptions!$F$4:$G$11,2,FALSE),""))</f>
        <v/>
      </c>
      <c r="H74" s="12">
        <f>IF(OR($A74="",NOT(ISNUMBER($E74)),$F74="",NOT(ISNUMBER($G74))),"",IFERROR($E74+$G74,""))</f>
        <v/>
      </c>
      <c r="I74" s="19" t="n"/>
      <c r="J74" s="16" t="n"/>
      <c r="K74" s="17" t="n"/>
    </row>
    <row r="75" ht="30" customHeight="1">
      <c r="A75" s="15" t="n"/>
      <c r="B75" s="16" t="n"/>
      <c r="C75" s="17" t="n"/>
      <c r="D75" s="17" t="n"/>
      <c r="E75" s="18" t="n"/>
      <c r="F75" s="17" t="n"/>
      <c r="G75" s="8">
        <f>IF(OR($A75="",$F75=""),"",IFERROR(VLOOKUP($F75,Assumptions!$F$4:$G$11,2,FALSE),""))</f>
        <v/>
      </c>
      <c r="H75" s="8">
        <f>IF(OR($A75="",NOT(ISNUMBER($E75)),$F75="",NOT(ISNUMBER($G75))),"",IFERROR($E75+$G75,""))</f>
        <v/>
      </c>
      <c r="I75" s="19" t="n"/>
      <c r="J75" s="16" t="n"/>
      <c r="K75" s="17" t="n"/>
    </row>
    <row r="76" ht="30" customHeight="1">
      <c r="A76" s="15" t="n"/>
      <c r="B76" s="16" t="n"/>
      <c r="C76" s="17" t="n"/>
      <c r="D76" s="17" t="n"/>
      <c r="E76" s="18" t="n"/>
      <c r="F76" s="17" t="n"/>
      <c r="G76" s="12">
        <f>IF(OR($A76="",$F76=""),"",IFERROR(VLOOKUP($F76,Assumptions!$F$4:$G$11,2,FALSE),""))</f>
        <v/>
      </c>
      <c r="H76" s="12">
        <f>IF(OR($A76="",NOT(ISNUMBER($E76)),$F76="",NOT(ISNUMBER($G76))),"",IFERROR($E76+$G76,""))</f>
        <v/>
      </c>
      <c r="I76" s="19" t="n"/>
      <c r="J76" s="16" t="n"/>
      <c r="K76" s="17" t="n"/>
    </row>
    <row r="77" ht="30" customHeight="1">
      <c r="A77" s="15" t="n"/>
      <c r="B77" s="16" t="n"/>
      <c r="C77" s="17" t="n"/>
      <c r="D77" s="17" t="n"/>
      <c r="E77" s="18" t="n"/>
      <c r="F77" s="17" t="n"/>
      <c r="G77" s="8">
        <f>IF(OR($A77="",$F77=""),"",IFERROR(VLOOKUP($F77,Assumptions!$F$4:$G$11,2,FALSE),""))</f>
        <v/>
      </c>
      <c r="H77" s="8">
        <f>IF(OR($A77="",NOT(ISNUMBER($E77)),$F77="",NOT(ISNUMBER($G77))),"",IFERROR($E77+$G77,""))</f>
        <v/>
      </c>
      <c r="I77" s="19" t="n"/>
      <c r="J77" s="16" t="n"/>
      <c r="K77" s="17" t="n"/>
    </row>
    <row r="78" ht="30" customHeight="1">
      <c r="A78" s="15" t="n"/>
      <c r="B78" s="16" t="n"/>
      <c r="C78" s="17" t="n"/>
      <c r="D78" s="17" t="n"/>
      <c r="E78" s="18" t="n"/>
      <c r="F78" s="17" t="n"/>
      <c r="G78" s="12">
        <f>IF(OR($A78="",$F78=""),"",IFERROR(VLOOKUP($F78,Assumptions!$F$4:$G$11,2,FALSE),""))</f>
        <v/>
      </c>
      <c r="H78" s="12">
        <f>IF(OR($A78="",NOT(ISNUMBER($E78)),$F78="",NOT(ISNUMBER($G78))),"",IFERROR($E78+$G78,""))</f>
        <v/>
      </c>
      <c r="I78" s="19" t="n"/>
      <c r="J78" s="16" t="n"/>
      <c r="K78" s="17" t="n"/>
    </row>
    <row r="79" ht="30" customHeight="1">
      <c r="A79" s="15" t="n"/>
      <c r="B79" s="16" t="n"/>
      <c r="C79" s="17" t="n"/>
      <c r="D79" s="17" t="n"/>
      <c r="E79" s="18" t="n"/>
      <c r="F79" s="17" t="n"/>
      <c r="G79" s="8">
        <f>IF(OR($A79="",$F79=""),"",IFERROR(VLOOKUP($F79,Assumptions!$F$4:$G$11,2,FALSE),""))</f>
        <v/>
      </c>
      <c r="H79" s="8">
        <f>IF(OR($A79="",NOT(ISNUMBER($E79)),$F79="",NOT(ISNUMBER($G79))),"",IFERROR($E79+$G79,""))</f>
        <v/>
      </c>
      <c r="I79" s="19" t="n"/>
      <c r="J79" s="16" t="n"/>
      <c r="K79" s="17" t="n"/>
    </row>
    <row r="80" ht="30" customHeight="1">
      <c r="A80" s="15" t="n"/>
      <c r="B80" s="16" t="n"/>
      <c r="C80" s="17" t="n"/>
      <c r="D80" s="17" t="n"/>
      <c r="E80" s="18" t="n"/>
      <c r="F80" s="17" t="n"/>
      <c r="G80" s="12">
        <f>IF(OR($A80="",$F80=""),"",IFERROR(VLOOKUP($F80,Assumptions!$F$4:$G$11,2,FALSE),""))</f>
        <v/>
      </c>
      <c r="H80" s="12">
        <f>IF(OR($A80="",NOT(ISNUMBER($E80)),$F80="",NOT(ISNUMBER($G80))),"",IFERROR($E80+$G80,""))</f>
        <v/>
      </c>
      <c r="I80" s="19" t="n"/>
      <c r="J80" s="16" t="n"/>
      <c r="K80" s="17" t="n"/>
    </row>
    <row r="81" ht="30" customHeight="1">
      <c r="A81" s="15" t="n"/>
      <c r="B81" s="16" t="n"/>
      <c r="C81" s="17" t="n"/>
      <c r="D81" s="17" t="n"/>
      <c r="E81" s="18" t="n"/>
      <c r="F81" s="17" t="n"/>
      <c r="G81" s="8">
        <f>IF(OR($A81="",$F81=""),"",IFERROR(VLOOKUP($F81,Assumptions!$F$4:$G$11,2,FALSE),""))</f>
        <v/>
      </c>
      <c r="H81" s="8">
        <f>IF(OR($A81="",NOT(ISNUMBER($E81)),$F81="",NOT(ISNUMBER($G81))),"",IFERROR($E81+$G81,""))</f>
        <v/>
      </c>
      <c r="I81" s="19" t="n"/>
      <c r="J81" s="16" t="n"/>
      <c r="K81" s="17" t="n"/>
    </row>
    <row r="82" ht="30" customHeight="1">
      <c r="A82" s="15" t="n"/>
      <c r="B82" s="16" t="n"/>
      <c r="C82" s="17" t="n"/>
      <c r="D82" s="17" t="n"/>
      <c r="E82" s="18" t="n"/>
      <c r="F82" s="17" t="n"/>
      <c r="G82" s="12">
        <f>IF(OR($A82="",$F82=""),"",IFERROR(VLOOKUP($F82,Assumptions!$F$4:$G$11,2,FALSE),""))</f>
        <v/>
      </c>
      <c r="H82" s="12">
        <f>IF(OR($A82="",NOT(ISNUMBER($E82)),$F82="",NOT(ISNUMBER($G82))),"",IFERROR($E82+$G82,""))</f>
        <v/>
      </c>
      <c r="I82" s="19" t="n"/>
      <c r="J82" s="16" t="n"/>
      <c r="K82" s="17" t="n"/>
    </row>
    <row r="83" ht="30" customHeight="1">
      <c r="A83" s="15" t="n"/>
      <c r="B83" s="16" t="n"/>
      <c r="C83" s="17" t="n"/>
      <c r="D83" s="17" t="n"/>
      <c r="E83" s="18" t="n"/>
      <c r="F83" s="17" t="n"/>
      <c r="G83" s="8">
        <f>IF(OR($A83="",$F83=""),"",IFERROR(VLOOKUP($F83,Assumptions!$F$4:$G$11,2,FALSE),""))</f>
        <v/>
      </c>
      <c r="H83" s="8">
        <f>IF(OR($A83="",NOT(ISNUMBER($E83)),$F83="",NOT(ISNUMBER($G83))),"",IFERROR($E83+$G83,""))</f>
        <v/>
      </c>
      <c r="I83" s="19" t="n"/>
      <c r="J83" s="16" t="n"/>
      <c r="K83" s="17" t="n"/>
    </row>
    <row r="84" ht="30" customHeight="1">
      <c r="A84" s="15" t="n"/>
      <c r="B84" s="16" t="n"/>
      <c r="C84" s="17" t="n"/>
      <c r="D84" s="17" t="n"/>
      <c r="E84" s="18" t="n"/>
      <c r="F84" s="17" t="n"/>
      <c r="G84" s="12">
        <f>IF(OR($A84="",$F84=""),"",IFERROR(VLOOKUP($F84,Assumptions!$F$4:$G$11,2,FALSE),""))</f>
        <v/>
      </c>
      <c r="H84" s="12">
        <f>IF(OR($A84="",NOT(ISNUMBER($E84)),$F84="",NOT(ISNUMBER($G84))),"",IFERROR($E84+$G84,""))</f>
        <v/>
      </c>
      <c r="I84" s="19" t="n"/>
      <c r="J84" s="16" t="n"/>
      <c r="K84" s="17" t="n"/>
    </row>
    <row r="85" ht="30" customHeight="1">
      <c r="A85" s="15" t="n"/>
      <c r="B85" s="16" t="n"/>
      <c r="C85" s="17" t="n"/>
      <c r="D85" s="17" t="n"/>
      <c r="E85" s="18" t="n"/>
      <c r="F85" s="17" t="n"/>
      <c r="G85" s="8">
        <f>IF(OR($A85="",$F85=""),"",IFERROR(VLOOKUP($F85,Assumptions!$F$4:$G$11,2,FALSE),""))</f>
        <v/>
      </c>
      <c r="H85" s="8">
        <f>IF(OR($A85="",NOT(ISNUMBER($E85)),$F85="",NOT(ISNUMBER($G85))),"",IFERROR($E85+$G85,""))</f>
        <v/>
      </c>
      <c r="I85" s="19" t="n"/>
      <c r="J85" s="16" t="n"/>
      <c r="K85" s="17" t="n"/>
    </row>
    <row r="86" ht="30" customHeight="1">
      <c r="A86" s="15" t="n"/>
      <c r="B86" s="16" t="n"/>
      <c r="C86" s="17" t="n"/>
      <c r="D86" s="17" t="n"/>
      <c r="E86" s="18" t="n"/>
      <c r="F86" s="17" t="n"/>
      <c r="G86" s="12">
        <f>IF(OR($A86="",$F86=""),"",IFERROR(VLOOKUP($F86,Assumptions!$F$4:$G$11,2,FALSE),""))</f>
        <v/>
      </c>
      <c r="H86" s="12">
        <f>IF(OR($A86="",NOT(ISNUMBER($E86)),$F86="",NOT(ISNUMBER($G86))),"",IFERROR($E86+$G86,""))</f>
        <v/>
      </c>
      <c r="I86" s="19" t="n"/>
      <c r="J86" s="16" t="n"/>
      <c r="K86" s="17" t="n"/>
    </row>
    <row r="87" ht="30" customHeight="1">
      <c r="A87" s="15" t="n"/>
      <c r="B87" s="16" t="n"/>
      <c r="C87" s="17" t="n"/>
      <c r="D87" s="17" t="n"/>
      <c r="E87" s="18" t="n"/>
      <c r="F87" s="17" t="n"/>
      <c r="G87" s="8">
        <f>IF(OR($A87="",$F87=""),"",IFERROR(VLOOKUP($F87,Assumptions!$F$4:$G$11,2,FALSE),""))</f>
        <v/>
      </c>
      <c r="H87" s="8">
        <f>IF(OR($A87="",NOT(ISNUMBER($E87)),$F87="",NOT(ISNUMBER($G87))),"",IFERROR($E87+$G87,""))</f>
        <v/>
      </c>
      <c r="I87" s="19" t="n"/>
      <c r="J87" s="16" t="n"/>
      <c r="K87" s="17" t="n"/>
    </row>
    <row r="88" ht="30" customHeight="1">
      <c r="A88" s="15" t="n"/>
      <c r="B88" s="16" t="n"/>
      <c r="C88" s="17" t="n"/>
      <c r="D88" s="17" t="n"/>
      <c r="E88" s="18" t="n"/>
      <c r="F88" s="17" t="n"/>
      <c r="G88" s="12">
        <f>IF(OR($A88="",$F88=""),"",IFERROR(VLOOKUP($F88,Assumptions!$F$4:$G$11,2,FALSE),""))</f>
        <v/>
      </c>
      <c r="H88" s="12">
        <f>IF(OR($A88="",NOT(ISNUMBER($E88)),$F88="",NOT(ISNUMBER($G88))),"",IFERROR($E88+$G88,""))</f>
        <v/>
      </c>
      <c r="I88" s="19" t="n"/>
      <c r="J88" s="16" t="n"/>
      <c r="K88" s="17" t="n"/>
    </row>
    <row r="89" ht="30" customHeight="1">
      <c r="A89" s="15" t="n"/>
      <c r="B89" s="16" t="n"/>
      <c r="C89" s="17" t="n"/>
      <c r="D89" s="17" t="n"/>
      <c r="E89" s="18" t="n"/>
      <c r="F89" s="17" t="n"/>
      <c r="G89" s="8">
        <f>IF(OR($A89="",$F89=""),"",IFERROR(VLOOKUP($F89,Assumptions!$F$4:$G$11,2,FALSE),""))</f>
        <v/>
      </c>
      <c r="H89" s="8">
        <f>IF(OR($A89="",NOT(ISNUMBER($E89)),$F89="",NOT(ISNUMBER($G89))),"",IFERROR($E89+$G89,""))</f>
        <v/>
      </c>
      <c r="I89" s="19" t="n"/>
      <c r="J89" s="16" t="n"/>
      <c r="K89" s="17" t="n"/>
    </row>
    <row r="90" ht="30" customHeight="1">
      <c r="A90" s="15" t="n"/>
      <c r="B90" s="16" t="n"/>
      <c r="C90" s="17" t="n"/>
      <c r="D90" s="17" t="n"/>
      <c r="E90" s="18" t="n"/>
      <c r="F90" s="17" t="n"/>
      <c r="G90" s="12">
        <f>IF(OR($A90="",$F90=""),"",IFERROR(VLOOKUP($F90,Assumptions!$F$4:$G$11,2,FALSE),""))</f>
        <v/>
      </c>
      <c r="H90" s="12">
        <f>IF(OR($A90="",NOT(ISNUMBER($E90)),$F90="",NOT(ISNUMBER($G90))),"",IFERROR($E90+$G90,""))</f>
        <v/>
      </c>
      <c r="I90" s="19" t="n"/>
      <c r="J90" s="16" t="n"/>
      <c r="K90" s="17" t="n"/>
    </row>
    <row r="91" ht="30" customHeight="1">
      <c r="A91" s="15" t="n"/>
      <c r="B91" s="16" t="n"/>
      <c r="C91" s="17" t="n"/>
      <c r="D91" s="17" t="n"/>
      <c r="E91" s="18" t="n"/>
      <c r="F91" s="17" t="n"/>
      <c r="G91" s="8">
        <f>IF(OR($A91="",$F91=""),"",IFERROR(VLOOKUP($F91,Assumptions!$F$4:$G$11,2,FALSE),""))</f>
        <v/>
      </c>
      <c r="H91" s="8">
        <f>IF(OR($A91="",NOT(ISNUMBER($E91)),$F91="",NOT(ISNUMBER($G91))),"",IFERROR($E91+$G91,""))</f>
        <v/>
      </c>
      <c r="I91" s="19" t="n"/>
      <c r="J91" s="16" t="n"/>
      <c r="K91" s="17" t="n"/>
    </row>
    <row r="92" ht="30" customHeight="1">
      <c r="A92" s="15" t="n"/>
      <c r="B92" s="16" t="n"/>
      <c r="C92" s="17" t="n"/>
      <c r="D92" s="17" t="n"/>
      <c r="E92" s="18" t="n"/>
      <c r="F92" s="17" t="n"/>
      <c r="G92" s="12">
        <f>IF(OR($A92="",$F92=""),"",IFERROR(VLOOKUP($F92,Assumptions!$F$4:$G$11,2,FALSE),""))</f>
        <v/>
      </c>
      <c r="H92" s="12">
        <f>IF(OR($A92="",NOT(ISNUMBER($E92)),$F92="",NOT(ISNUMBER($G92))),"",IFERROR($E92+$G92,""))</f>
        <v/>
      </c>
      <c r="I92" s="19" t="n"/>
      <c r="J92" s="16" t="n"/>
      <c r="K92" s="17" t="n"/>
    </row>
    <row r="93" ht="30" customHeight="1">
      <c r="A93" s="15" t="n"/>
      <c r="B93" s="16" t="n"/>
      <c r="C93" s="17" t="n"/>
      <c r="D93" s="17" t="n"/>
      <c r="E93" s="18" t="n"/>
      <c r="F93" s="17" t="n"/>
      <c r="G93" s="8">
        <f>IF(OR($A93="",$F93=""),"",IFERROR(VLOOKUP($F93,Assumptions!$F$4:$G$11,2,FALSE),""))</f>
        <v/>
      </c>
      <c r="H93" s="8">
        <f>IF(OR($A93="",NOT(ISNUMBER($E93)),$F93="",NOT(ISNUMBER($G93))),"",IFERROR($E93+$G93,""))</f>
        <v/>
      </c>
      <c r="I93" s="19" t="n"/>
      <c r="J93" s="16" t="n"/>
      <c r="K93" s="17" t="n"/>
    </row>
    <row r="94" ht="30" customHeight="1">
      <c r="A94" s="15" t="n"/>
      <c r="B94" s="16" t="n"/>
      <c r="C94" s="17" t="n"/>
      <c r="D94" s="17" t="n"/>
      <c r="E94" s="18" t="n"/>
      <c r="F94" s="17" t="n"/>
      <c r="G94" s="12">
        <f>IF(OR($A94="",$F94=""),"",IFERROR(VLOOKUP($F94,Assumptions!$F$4:$G$11,2,FALSE),""))</f>
        <v/>
      </c>
      <c r="H94" s="12">
        <f>IF(OR($A94="",NOT(ISNUMBER($E94)),$F94="",NOT(ISNUMBER($G94))),"",IFERROR($E94+$G94,""))</f>
        <v/>
      </c>
      <c r="I94" s="19" t="n"/>
      <c r="J94" s="16" t="n"/>
      <c r="K94" s="17" t="n"/>
    </row>
    <row r="95" ht="30" customHeight="1">
      <c r="A95" s="15" t="n"/>
      <c r="B95" s="16" t="n"/>
      <c r="C95" s="17" t="n"/>
      <c r="D95" s="17" t="n"/>
      <c r="E95" s="18" t="n"/>
      <c r="F95" s="17" t="n"/>
      <c r="G95" s="8">
        <f>IF(OR($A95="",$F95=""),"",IFERROR(VLOOKUP($F95,Assumptions!$F$4:$G$11,2,FALSE),""))</f>
        <v/>
      </c>
      <c r="H95" s="8">
        <f>IF(OR($A95="",NOT(ISNUMBER($E95)),$F95="",NOT(ISNUMBER($G95))),"",IFERROR($E95+$G95,""))</f>
        <v/>
      </c>
      <c r="I95" s="19" t="n"/>
      <c r="J95" s="16" t="n"/>
      <c r="K95" s="17" t="n"/>
    </row>
    <row r="96" ht="30" customHeight="1">
      <c r="A96" s="15" t="n"/>
      <c r="B96" s="16" t="n"/>
      <c r="C96" s="17" t="n"/>
      <c r="D96" s="17" t="n"/>
      <c r="E96" s="18" t="n"/>
      <c r="F96" s="17" t="n"/>
      <c r="G96" s="12">
        <f>IF(OR($A96="",$F96=""),"",IFERROR(VLOOKUP($F96,Assumptions!$F$4:$G$11,2,FALSE),""))</f>
        <v/>
      </c>
      <c r="H96" s="12">
        <f>IF(OR($A96="",NOT(ISNUMBER($E96)),$F96="",NOT(ISNUMBER($G96))),"",IFERROR($E96+$G96,""))</f>
        <v/>
      </c>
      <c r="I96" s="19" t="n"/>
      <c r="J96" s="16" t="n"/>
      <c r="K96" s="17" t="n"/>
    </row>
    <row r="97" ht="30" customHeight="1">
      <c r="A97" s="15" t="n"/>
      <c r="B97" s="16" t="n"/>
      <c r="C97" s="17" t="n"/>
      <c r="D97" s="17" t="n"/>
      <c r="E97" s="18" t="n"/>
      <c r="F97" s="17" t="n"/>
      <c r="G97" s="8">
        <f>IF(OR($A97="",$F97=""),"",IFERROR(VLOOKUP($F97,Assumptions!$F$4:$G$11,2,FALSE),""))</f>
        <v/>
      </c>
      <c r="H97" s="8">
        <f>IF(OR($A97="",NOT(ISNUMBER($E97)),$F97="",NOT(ISNUMBER($G97))),"",IFERROR($E97+$G97,""))</f>
        <v/>
      </c>
      <c r="I97" s="19" t="n"/>
      <c r="J97" s="16" t="n"/>
      <c r="K97" s="17" t="n"/>
    </row>
    <row r="98" ht="30" customHeight="1">
      <c r="A98" s="15" t="n"/>
      <c r="B98" s="16" t="n"/>
      <c r="C98" s="17" t="n"/>
      <c r="D98" s="17" t="n"/>
      <c r="E98" s="18" t="n"/>
      <c r="F98" s="17" t="n"/>
      <c r="G98" s="12">
        <f>IF(OR($A98="",$F98=""),"",IFERROR(VLOOKUP($F98,Assumptions!$F$4:$G$11,2,FALSE),""))</f>
        <v/>
      </c>
      <c r="H98" s="12">
        <f>IF(OR($A98="",NOT(ISNUMBER($E98)),$F98="",NOT(ISNUMBER($G98))),"",IFERROR($E98+$G98,""))</f>
        <v/>
      </c>
      <c r="I98" s="19" t="n"/>
      <c r="J98" s="16" t="n"/>
      <c r="K98" s="17" t="n"/>
    </row>
    <row r="99" ht="30" customHeight="1">
      <c r="A99" s="15" t="n"/>
      <c r="B99" s="16" t="n"/>
      <c r="C99" s="17" t="n"/>
      <c r="D99" s="17" t="n"/>
      <c r="E99" s="18" t="n"/>
      <c r="F99" s="17" t="n"/>
      <c r="G99" s="8">
        <f>IF(OR($A99="",$F99=""),"",IFERROR(VLOOKUP($F99,Assumptions!$F$4:$G$11,2,FALSE),""))</f>
        <v/>
      </c>
      <c r="H99" s="8">
        <f>IF(OR($A99="",NOT(ISNUMBER($E99)),$F99="",NOT(ISNUMBER($G99))),"",IFERROR($E99+$G99,""))</f>
        <v/>
      </c>
      <c r="I99" s="19" t="n"/>
      <c r="J99" s="16" t="n"/>
      <c r="K99" s="17" t="n"/>
    </row>
    <row r="100" ht="30" customHeight="1">
      <c r="A100" s="15" t="n"/>
      <c r="B100" s="16" t="n"/>
      <c r="C100" s="17" t="n"/>
      <c r="D100" s="17" t="n"/>
      <c r="E100" s="18" t="n"/>
      <c r="F100" s="17" t="n"/>
      <c r="G100" s="12">
        <f>IF(OR($A100="",$F100=""),"",IFERROR(VLOOKUP($F100,Assumptions!$F$4:$G$11,2,FALSE),""))</f>
        <v/>
      </c>
      <c r="H100" s="12">
        <f>IF(OR($A100="",NOT(ISNUMBER($E100)),$F100="",NOT(ISNUMBER($G100))),"",IFERROR($E100+$G100,""))</f>
        <v/>
      </c>
      <c r="I100" s="19" t="n"/>
      <c r="J100" s="16" t="n"/>
      <c r="K100" s="17" t="n"/>
    </row>
    <row r="101" ht="30" customHeight="1">
      <c r="A101" s="15" t="n"/>
      <c r="B101" s="16" t="n"/>
      <c r="C101" s="17" t="n"/>
      <c r="D101" s="17" t="n"/>
      <c r="E101" s="18" t="n"/>
      <c r="F101" s="17" t="n"/>
      <c r="G101" s="8">
        <f>IF(OR($A101="",$F101=""),"",IFERROR(VLOOKUP($F101,Assumptions!$F$4:$G$11,2,FALSE),""))</f>
        <v/>
      </c>
      <c r="H101" s="8">
        <f>IF(OR($A101="",NOT(ISNUMBER($E101)),$F101="",NOT(ISNUMBER($G101))),"",IFERROR($E101+$G101,""))</f>
        <v/>
      </c>
      <c r="I101" s="19" t="n"/>
      <c r="J101" s="16" t="n"/>
      <c r="K101" s="17" t="n"/>
    </row>
    <row r="102" ht="30" customHeight="1">
      <c r="A102" s="15" t="n"/>
      <c r="B102" s="16" t="n"/>
      <c r="C102" s="17" t="n"/>
      <c r="D102" s="17" t="n"/>
      <c r="E102" s="18" t="n"/>
      <c r="F102" s="17" t="n"/>
      <c r="G102" s="12">
        <f>IF(OR($A102="",$F102=""),"",IFERROR(VLOOKUP($F102,Assumptions!$F$4:$G$11,2,FALSE),""))</f>
        <v/>
      </c>
      <c r="H102" s="12">
        <f>IF(OR($A102="",NOT(ISNUMBER($E102)),$F102="",NOT(ISNUMBER($G102))),"",IFERROR($E102+$G102,""))</f>
        <v/>
      </c>
      <c r="I102" s="19" t="n"/>
      <c r="J102" s="16" t="n"/>
      <c r="K102" s="17" t="n"/>
    </row>
    <row r="103" ht="30" customHeight="1">
      <c r="A103" s="15" t="n"/>
      <c r="B103" s="16" t="n"/>
      <c r="C103" s="17" t="n"/>
      <c r="D103" s="17" t="n"/>
      <c r="E103" s="18" t="n"/>
      <c r="F103" s="17" t="n"/>
      <c r="G103" s="8">
        <f>IF(OR($A103="",$F103=""),"",IFERROR(VLOOKUP($F103,Assumptions!$F$4:$G$11,2,FALSE),""))</f>
        <v/>
      </c>
      <c r="H103" s="8">
        <f>IF(OR($A103="",NOT(ISNUMBER($E103)),$F103="",NOT(ISNUMBER($G103))),"",IFERROR($E103+$G103,""))</f>
        <v/>
      </c>
      <c r="I103" s="19" t="n"/>
      <c r="J103" s="16" t="n"/>
      <c r="K103" s="17" t="n"/>
    </row>
    <row r="104" ht="30" customHeight="1">
      <c r="A104" s="15" t="n"/>
      <c r="B104" s="16" t="n"/>
      <c r="C104" s="17" t="n"/>
      <c r="D104" s="17" t="n"/>
      <c r="E104" s="18" t="n"/>
      <c r="F104" s="17" t="n"/>
      <c r="G104" s="12">
        <f>IF(OR($A104="",$F104=""),"",IFERROR(VLOOKUP($F104,Assumptions!$F$4:$G$11,2,FALSE),""))</f>
        <v/>
      </c>
      <c r="H104" s="12">
        <f>IF(OR($A104="",NOT(ISNUMBER($E104)),$F104="",NOT(ISNUMBER($G104))),"",IFERROR($E104+$G104,""))</f>
        <v/>
      </c>
      <c r="I104" s="19" t="n"/>
      <c r="J104" s="16" t="n"/>
      <c r="K104" s="17" t="n"/>
    </row>
    <row r="105" ht="30" customHeight="1">
      <c r="A105" s="15" t="n"/>
      <c r="B105" s="16" t="n"/>
      <c r="C105" s="17" t="n"/>
      <c r="D105" s="17" t="n"/>
      <c r="E105" s="18" t="n"/>
      <c r="F105" s="17" t="n"/>
      <c r="G105" s="8">
        <f>IF(OR($A105="",$F105=""),"",IFERROR(VLOOKUP($F105,Assumptions!$F$4:$G$11,2,FALSE),""))</f>
        <v/>
      </c>
      <c r="H105" s="8">
        <f>IF(OR($A105="",NOT(ISNUMBER($E105)),$F105="",NOT(ISNUMBER($G105))),"",IFERROR($E105+$G105,""))</f>
        <v/>
      </c>
      <c r="I105" s="19" t="n"/>
      <c r="J105" s="16" t="n"/>
      <c r="K105" s="17" t="n"/>
    </row>
    <row r="106" ht="30" customHeight="1">
      <c r="A106" s="15" t="n"/>
      <c r="B106" s="16" t="n"/>
      <c r="C106" s="17" t="n"/>
      <c r="D106" s="17" t="n"/>
      <c r="E106" s="18" t="n"/>
      <c r="F106" s="17" t="n"/>
      <c r="G106" s="12">
        <f>IF(OR($A106="",$F106=""),"",IFERROR(VLOOKUP($F106,Assumptions!$F$4:$G$11,2,FALSE),""))</f>
        <v/>
      </c>
      <c r="H106" s="12">
        <f>IF(OR($A106="",NOT(ISNUMBER($E106)),$F106="",NOT(ISNUMBER($G106))),"",IFERROR($E106+$G106,""))</f>
        <v/>
      </c>
      <c r="I106" s="19" t="n"/>
      <c r="J106" s="16" t="n"/>
      <c r="K106" s="17" t="n"/>
    </row>
    <row r="107" ht="30" customHeight="1">
      <c r="A107" s="15" t="n"/>
      <c r="B107" s="16" t="n"/>
      <c r="C107" s="17" t="n"/>
      <c r="D107" s="17" t="n"/>
      <c r="E107" s="18" t="n"/>
      <c r="F107" s="17" t="n"/>
      <c r="G107" s="8">
        <f>IF(OR($A107="",$F107=""),"",IFERROR(VLOOKUP($F107,Assumptions!$F$4:$G$11,2,FALSE),""))</f>
        <v/>
      </c>
      <c r="H107" s="8">
        <f>IF(OR($A107="",NOT(ISNUMBER($E107)),$F107="",NOT(ISNUMBER($G107))),"",IFERROR($E107+$G107,""))</f>
        <v/>
      </c>
      <c r="I107" s="19" t="n"/>
      <c r="J107" s="16" t="n"/>
      <c r="K107" s="17" t="n"/>
    </row>
    <row r="108" ht="30" customHeight="1">
      <c r="A108" s="15" t="n"/>
      <c r="B108" s="16" t="n"/>
      <c r="C108" s="17" t="n"/>
      <c r="D108" s="17" t="n"/>
      <c r="E108" s="18" t="n"/>
      <c r="F108" s="17" t="n"/>
      <c r="G108" s="12">
        <f>IF(OR($A108="",$F108=""),"",IFERROR(VLOOKUP($F108,Assumptions!$F$4:$G$11,2,FALSE),""))</f>
        <v/>
      </c>
      <c r="H108" s="12">
        <f>IF(OR($A108="",NOT(ISNUMBER($E108)),$F108="",NOT(ISNUMBER($G108))),"",IFERROR($E108+$G108,""))</f>
        <v/>
      </c>
      <c r="I108" s="19" t="n"/>
      <c r="J108" s="16" t="n"/>
      <c r="K108" s="17" t="n"/>
    </row>
    <row r="109" ht="30" customHeight="1">
      <c r="A109" s="15" t="n"/>
      <c r="B109" s="16" t="n"/>
      <c r="C109" s="17" t="n"/>
      <c r="D109" s="17" t="n"/>
      <c r="E109" s="18" t="n"/>
      <c r="F109" s="17" t="n"/>
      <c r="G109" s="8">
        <f>IF(OR($A109="",$F109=""),"",IFERROR(VLOOKUP($F109,Assumptions!$F$4:$G$11,2,FALSE),""))</f>
        <v/>
      </c>
      <c r="H109" s="8">
        <f>IF(OR($A109="",NOT(ISNUMBER($E109)),$F109="",NOT(ISNUMBER($G109))),"",IFERROR($E109+$G109,""))</f>
        <v/>
      </c>
      <c r="I109" s="19" t="n"/>
      <c r="J109" s="16" t="n"/>
      <c r="K109" s="17" t="n"/>
    </row>
    <row r="110" ht="30" customHeight="1">
      <c r="A110" s="15" t="n"/>
      <c r="B110" s="16" t="n"/>
      <c r="C110" s="17" t="n"/>
      <c r="D110" s="17" t="n"/>
      <c r="E110" s="18" t="n"/>
      <c r="F110" s="17" t="n"/>
      <c r="G110" s="12">
        <f>IF(OR($A110="",$F110=""),"",IFERROR(VLOOKUP($F110,Assumptions!$F$4:$G$11,2,FALSE),""))</f>
        <v/>
      </c>
      <c r="H110" s="12">
        <f>IF(OR($A110="",NOT(ISNUMBER($E110)),$F110="",NOT(ISNUMBER($G110))),"",IFERROR($E110+$G110,""))</f>
        <v/>
      </c>
      <c r="I110" s="19" t="n"/>
      <c r="J110" s="16" t="n"/>
      <c r="K110" s="17" t="n"/>
    </row>
    <row r="111" ht="30" customHeight="1">
      <c r="A111" s="15" t="n"/>
      <c r="B111" s="16" t="n"/>
      <c r="C111" s="17" t="n"/>
      <c r="D111" s="17" t="n"/>
      <c r="E111" s="18" t="n"/>
      <c r="F111" s="17" t="n"/>
      <c r="G111" s="8">
        <f>IF(OR($A111="",$F111=""),"",IFERROR(VLOOKUP($F111,Assumptions!$F$4:$G$11,2,FALSE),""))</f>
        <v/>
      </c>
      <c r="H111" s="8">
        <f>IF(OR($A111="",NOT(ISNUMBER($E111)),$F111="",NOT(ISNUMBER($G111))),"",IFERROR($E111+$G111,""))</f>
        <v/>
      </c>
      <c r="I111" s="19" t="n"/>
      <c r="J111" s="16" t="n"/>
      <c r="K111" s="17" t="n"/>
    </row>
    <row r="112" ht="30" customHeight="1">
      <c r="A112" s="15" t="n"/>
      <c r="B112" s="16" t="n"/>
      <c r="C112" s="17" t="n"/>
      <c r="D112" s="17" t="n"/>
      <c r="E112" s="18" t="n"/>
      <c r="F112" s="17" t="n"/>
      <c r="G112" s="12">
        <f>IF(OR($A112="",$F112=""),"",IFERROR(VLOOKUP($F112,Assumptions!$F$4:$G$11,2,FALSE),""))</f>
        <v/>
      </c>
      <c r="H112" s="12">
        <f>IF(OR($A112="",NOT(ISNUMBER($E112)),$F112="",NOT(ISNUMBER($G112))),"",IFERROR($E112+$G112,""))</f>
        <v/>
      </c>
      <c r="I112" s="19" t="n"/>
      <c r="J112" s="16" t="n"/>
      <c r="K112" s="17" t="n"/>
    </row>
    <row r="113" ht="30" customHeight="1">
      <c r="A113" s="15" t="n"/>
      <c r="B113" s="16" t="n"/>
      <c r="C113" s="17" t="n"/>
      <c r="D113" s="17" t="n"/>
      <c r="E113" s="18" t="n"/>
      <c r="F113" s="17" t="n"/>
      <c r="G113" s="8">
        <f>IF(OR($A113="",$F113=""),"",IFERROR(VLOOKUP($F113,Assumptions!$F$4:$G$11,2,FALSE),""))</f>
        <v/>
      </c>
      <c r="H113" s="8">
        <f>IF(OR($A113="",NOT(ISNUMBER($E113)),$F113="",NOT(ISNUMBER($G113))),"",IFERROR($E113+$G113,""))</f>
        <v/>
      </c>
      <c r="I113" s="19" t="n"/>
      <c r="J113" s="16" t="n"/>
      <c r="K113" s="17" t="n"/>
    </row>
    <row r="114" ht="30" customHeight="1">
      <c r="A114" s="15" t="n"/>
      <c r="B114" s="16" t="n"/>
      <c r="C114" s="17" t="n"/>
      <c r="D114" s="17" t="n"/>
      <c r="E114" s="18" t="n"/>
      <c r="F114" s="17" t="n"/>
      <c r="G114" s="12">
        <f>IF(OR($A114="",$F114=""),"",IFERROR(VLOOKUP($F114,Assumptions!$F$4:$G$11,2,FALSE),""))</f>
        <v/>
      </c>
      <c r="H114" s="12">
        <f>IF(OR($A114="",NOT(ISNUMBER($E114)),$F114="",NOT(ISNUMBER($G114))),"",IFERROR($E114+$G114,""))</f>
        <v/>
      </c>
      <c r="I114" s="19" t="n"/>
      <c r="J114" s="16" t="n"/>
      <c r="K114" s="17" t="n"/>
    </row>
    <row r="115" ht="30" customHeight="1">
      <c r="A115" s="15" t="n"/>
      <c r="B115" s="16" t="n"/>
      <c r="C115" s="17" t="n"/>
      <c r="D115" s="17" t="n"/>
      <c r="E115" s="18" t="n"/>
      <c r="F115" s="17" t="n"/>
      <c r="G115" s="8">
        <f>IF(OR($A115="",$F115=""),"",IFERROR(VLOOKUP($F115,Assumptions!$F$4:$G$11,2,FALSE),""))</f>
        <v/>
      </c>
      <c r="H115" s="8">
        <f>IF(OR($A115="",NOT(ISNUMBER($E115)),$F115="",NOT(ISNUMBER($G115))),"",IFERROR($E115+$G115,""))</f>
        <v/>
      </c>
      <c r="I115" s="19" t="n"/>
      <c r="J115" s="16" t="n"/>
      <c r="K115" s="17" t="n"/>
    </row>
    <row r="116" ht="30" customHeight="1">
      <c r="A116" s="15" t="n"/>
      <c r="B116" s="16" t="n"/>
      <c r="C116" s="17" t="n"/>
      <c r="D116" s="17" t="n"/>
      <c r="E116" s="18" t="n"/>
      <c r="F116" s="17" t="n"/>
      <c r="G116" s="12">
        <f>IF(OR($A116="",$F116=""),"",IFERROR(VLOOKUP($F116,Assumptions!$F$4:$G$11,2,FALSE),""))</f>
        <v/>
      </c>
      <c r="H116" s="12">
        <f>IF(OR($A116="",NOT(ISNUMBER($E116)),$F116="",NOT(ISNUMBER($G116))),"",IFERROR($E116+$G116,""))</f>
        <v/>
      </c>
      <c r="I116" s="19" t="n"/>
      <c r="J116" s="16" t="n"/>
      <c r="K116" s="17" t="n"/>
    </row>
    <row r="117" ht="30" customHeight="1">
      <c r="A117" s="15" t="n"/>
      <c r="B117" s="16" t="n"/>
      <c r="C117" s="17" t="n"/>
      <c r="D117" s="17" t="n"/>
      <c r="E117" s="18" t="n"/>
      <c r="F117" s="17" t="n"/>
      <c r="G117" s="8">
        <f>IF(OR($A117="",$F117=""),"",IFERROR(VLOOKUP($F117,Assumptions!$F$4:$G$11,2,FALSE),""))</f>
        <v/>
      </c>
      <c r="H117" s="8">
        <f>IF(OR($A117="",NOT(ISNUMBER($E117)),$F117="",NOT(ISNUMBER($G117))),"",IFERROR($E117+$G117,""))</f>
        <v/>
      </c>
      <c r="I117" s="19" t="n"/>
      <c r="J117" s="16" t="n"/>
      <c r="K117" s="17" t="n"/>
    </row>
    <row r="118" ht="30" customHeight="1">
      <c r="A118" s="15" t="n"/>
      <c r="B118" s="16" t="n"/>
      <c r="C118" s="17" t="n"/>
      <c r="D118" s="17" t="n"/>
      <c r="E118" s="18" t="n"/>
      <c r="F118" s="17" t="n"/>
      <c r="G118" s="12">
        <f>IF(OR($A118="",$F118=""),"",IFERROR(VLOOKUP($F118,Assumptions!$F$4:$G$11,2,FALSE),""))</f>
        <v/>
      </c>
      <c r="H118" s="12">
        <f>IF(OR($A118="",NOT(ISNUMBER($E118)),$F118="",NOT(ISNUMBER($G118))),"",IFERROR($E118+$G118,""))</f>
        <v/>
      </c>
      <c r="I118" s="19" t="n"/>
      <c r="J118" s="16" t="n"/>
      <c r="K118" s="17" t="n"/>
    </row>
    <row r="119" ht="30" customHeight="1">
      <c r="A119" s="15" t="n"/>
      <c r="B119" s="16" t="n"/>
      <c r="C119" s="17" t="n"/>
      <c r="D119" s="17" t="n"/>
      <c r="E119" s="18" t="n"/>
      <c r="F119" s="17" t="n"/>
      <c r="G119" s="8">
        <f>IF(OR($A119="",$F119=""),"",IFERROR(VLOOKUP($F119,Assumptions!$F$4:$G$11,2,FALSE),""))</f>
        <v/>
      </c>
      <c r="H119" s="8">
        <f>IF(OR($A119="",NOT(ISNUMBER($E119)),$F119="",NOT(ISNUMBER($G119))),"",IFERROR($E119+$G119,""))</f>
        <v/>
      </c>
      <c r="I119" s="19" t="n"/>
      <c r="J119" s="16" t="n"/>
      <c r="K119" s="17" t="n"/>
    </row>
    <row r="120" ht="30" customHeight="1">
      <c r="A120" s="15" t="n"/>
      <c r="B120" s="16" t="n"/>
      <c r="C120" s="17" t="n"/>
      <c r="D120" s="17" t="n"/>
      <c r="E120" s="18" t="n"/>
      <c r="F120" s="17" t="n"/>
      <c r="G120" s="12">
        <f>IF(OR($A120="",$F120=""),"",IFERROR(VLOOKUP($F120,Assumptions!$F$4:$G$11,2,FALSE),""))</f>
        <v/>
      </c>
      <c r="H120" s="12">
        <f>IF(OR($A120="",NOT(ISNUMBER($E120)),$F120="",NOT(ISNUMBER($G120))),"",IFERROR($E120+$G120,""))</f>
        <v/>
      </c>
      <c r="I120" s="19" t="n"/>
      <c r="J120" s="16" t="n"/>
      <c r="K120" s="17" t="n"/>
    </row>
    <row r="121" ht="30" customHeight="1">
      <c r="A121" s="15" t="n"/>
      <c r="B121" s="16" t="n"/>
      <c r="C121" s="17" t="n"/>
      <c r="D121" s="17" t="n"/>
      <c r="E121" s="18" t="n"/>
      <c r="F121" s="17" t="n"/>
      <c r="G121" s="8">
        <f>IF(OR($A121="",$F121=""),"",IFERROR(VLOOKUP($F121,Assumptions!$F$4:$G$11,2,FALSE),""))</f>
        <v/>
      </c>
      <c r="H121" s="8">
        <f>IF(OR($A121="",NOT(ISNUMBER($E121)),$F121="",NOT(ISNUMBER($G121))),"",IFERROR($E121+$G121,""))</f>
        <v/>
      </c>
      <c r="I121" s="19" t="n"/>
      <c r="J121" s="16" t="n"/>
      <c r="K121" s="17" t="n"/>
    </row>
    <row r="122" ht="30" customHeight="1">
      <c r="A122" s="15" t="n"/>
      <c r="B122" s="16" t="n"/>
      <c r="C122" s="17" t="n"/>
      <c r="D122" s="17" t="n"/>
      <c r="E122" s="18" t="n"/>
      <c r="F122" s="17" t="n"/>
      <c r="G122" s="12">
        <f>IF(OR($A122="",$F122=""),"",IFERROR(VLOOKUP($F122,Assumptions!$F$4:$G$11,2,FALSE),""))</f>
        <v/>
      </c>
      <c r="H122" s="12">
        <f>IF(OR($A122="",NOT(ISNUMBER($E122)),$F122="",NOT(ISNUMBER($G122))),"",IFERROR($E122+$G122,""))</f>
        <v/>
      </c>
      <c r="I122" s="19" t="n"/>
      <c r="J122" s="16" t="n"/>
      <c r="K122" s="17" t="n"/>
    </row>
    <row r="123" ht="30" customHeight="1">
      <c r="A123" s="15" t="n"/>
      <c r="B123" s="16" t="n"/>
      <c r="C123" s="17" t="n"/>
      <c r="D123" s="17" t="n"/>
      <c r="E123" s="18" t="n"/>
      <c r="F123" s="17" t="n"/>
      <c r="G123" s="8">
        <f>IF(OR($A123="",$F123=""),"",IFERROR(VLOOKUP($F123,Assumptions!$F$4:$G$11,2,FALSE),""))</f>
        <v/>
      </c>
      <c r="H123" s="8">
        <f>IF(OR($A123="",NOT(ISNUMBER($E123)),$F123="",NOT(ISNUMBER($G123))),"",IFERROR($E123+$G123,""))</f>
        <v/>
      </c>
      <c r="I123" s="19" t="n"/>
      <c r="J123" s="16" t="n"/>
      <c r="K123" s="17" t="n"/>
    </row>
    <row r="124" ht="30" customHeight="1">
      <c r="A124" s="15" t="n"/>
      <c r="B124" s="16" t="n"/>
      <c r="C124" s="17" t="n"/>
      <c r="D124" s="17" t="n"/>
      <c r="E124" s="18" t="n"/>
      <c r="F124" s="17" t="n"/>
      <c r="G124" s="12">
        <f>IF(OR($A124="",$F124=""),"",IFERROR(VLOOKUP($F124,Assumptions!$F$4:$G$11,2,FALSE),""))</f>
        <v/>
      </c>
      <c r="H124" s="12">
        <f>IF(OR($A124="",NOT(ISNUMBER($E124)),$F124="",NOT(ISNUMBER($G124))),"",IFERROR($E124+$G124,""))</f>
        <v/>
      </c>
      <c r="I124" s="19" t="n"/>
      <c r="J124" s="16" t="n"/>
      <c r="K124" s="17" t="n"/>
    </row>
  </sheetData>
  <autoFilter ref="A4:K124"/>
  <conditionalFormatting sqref="A5:K124">
    <cfRule type="expression" priority="1" dxfId="1" stopIfTrue="1">
      <formula>AND($A5&lt;&gt;"",OR($B5="",$C5="",$D5="",NOT(ISNUMBER($E5)),$F5="",COUNTIF(Assumptions!$F$4:$F$11,$F5)=0,$I5="",$J5=""))</formula>
    </cfRule>
  </conditionalFormatting>
  <conditionalFormatting sqref="A5:A124">
    <cfRule type="expression" priority="2" dxfId="1">
      <formula>AND($A5&lt;&gt;"",COUNTIF($A$5:$A$124,$A5)&gt;1)</formula>
    </cfRule>
  </conditionalFormatting>
  <conditionalFormatting sqref="I5:I124">
    <cfRule type="expression" priority="3" dxfId="0">
      <formula>AND($A5&lt;&gt;"",$I5=Assumptions!$I$5)</formula>
    </cfRule>
  </conditionalFormatting>
  <conditionalFormatting sqref="J5:J124">
    <cfRule type="expression" priority="4" dxfId="1">
      <formula>AND($A5&lt;&gt;"",$I5=Assumptions!$I$5,ISNUMBER($J5),ISNUMBER(Assumptions!$B$5),ISNUMBER(Assumptions!$B$6),$J5&lt;=Assumptions!$B$5+Assumptions!$B$6)</formula>
    </cfRule>
  </conditionalFormatting>
  <dataValidations count="6">
    <dataValidation sqref="B5:B124 J5:J124" showDropDown="0" showInputMessage="1" showErrorMessage="1" allowBlank="0" errorTitle="Check the date" error="Enter a date within the prepared planning range." promptTitle="Date entry" prompt="Use MM/DD/YYYY." type="date" operator="between">
      <formula1>DATE(2024,1,1)</formula1>
      <formula2>DATE(2036,12,31)</formula2>
    </dataValidation>
    <dataValidation sqref="C5:C124" showDropDown="0" showInputMessage="1" showErrorMessage="1" allowBlank="0" errorTitle="Check the service" error="Choose a service from the editable Assumptions list." promptTitle="Service" prompt="Select a configured grooming service." type="list">
      <formula1>INDIRECT("Assumptions!$D$4:$D$9")</formula1>
    </dataValidation>
    <dataValidation sqref="D5:D124" showDropDown="0" showInputMessage="1" showErrorMessage="1" allowBlank="0" errorTitle="Check the pet size" error="Choose a pet size from the editable Assumptions list." promptTitle="Pet size" prompt="Select the weight-based size used for this price." type="list">
      <formula1>INDIRECT("Assumptions!$E$4:$E$8")</formula1>
    </dataValidation>
    <dataValidation sqref="E5:E124" showDropDown="0" showInputMessage="1" showErrorMessage="1" allowBlank="0" errorTitle="Check the base price" error="Enter a dollar amount from $0.00 through $1,000.00." promptTitle="Base price" prompt="Enter the editable service amount before an add-on." type="decimal" operator="between">
      <formula1>0</formula1>
      <formula2>1000</formula2>
    </dataValidation>
    <dataValidation sqref="F5:F124" showDropDown="0" showInputMessage="1" showErrorMessage="1" allowBlank="0" errorTitle="Check the add-on" error="Choose an approved add-on from the editable Assumptions list." promptTitle="Approved add-on" prompt="Choose None when no add-on applies." type="list">
      <formula1>INDIRECT("Assumptions!$F$4:$F$11")</formula1>
    </dataValidation>
    <dataValidation sqref="I5:I124" showDropDown="0" showInputMessage="1" showErrorMessage="1" allowBlank="0" errorTitle="Check the status" error="Choose Draft, Published, or Retired from the Assumptions list." promptTitle="Price status" prompt="Use Published only after a person reviews the row." type="list">
      <formula1>INDIRECT("Assumptions!$I$4:$I$6")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A93F2C"/>
    <outlinePr summaryBelow="1" summaryRight="1"/>
    <pageSetUpPr/>
  </sheetPr>
  <dimension ref="A1:I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36" customWidth="1" min="2" max="2"/>
    <col width="43" customWidth="1" min="3" max="3"/>
    <col width="27" customWidth="1" min="4" max="4"/>
    <col width="25" customWidth="1" min="5" max="5"/>
    <col width="25" customWidth="1" min="6" max="6"/>
    <col width="17" customWidth="1" min="7" max="7"/>
    <col width="3" customWidth="1" min="8" max="8"/>
    <col width="18" customWidth="1" min="9" max="9"/>
  </cols>
  <sheetData>
    <row r="1" ht="28" customHeight="1">
      <c r="A1" s="1" t="inlineStr">
        <is>
          <t>Price List Assumptions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24" customHeight="1">
      <c r="A2" s="3" t="inlineStr">
        <is>
          <t>Edit yellow cells to maintain choices, add-on amounts, the reference date, and the review window. Check all amounts before use.</t>
        </is>
      </c>
    </row>
    <row r="3" ht="34" customHeight="1">
      <c r="A3" s="4" t="inlineStr">
        <is>
          <t>Setting</t>
        </is>
      </c>
      <c r="B3" s="4" t="inlineStr">
        <is>
          <t>Editable Value</t>
        </is>
      </c>
      <c r="C3" s="4" t="inlineStr">
        <is>
          <t>Use</t>
        </is>
      </c>
      <c r="D3" s="4" t="inlineStr">
        <is>
          <t>Service Choices</t>
        </is>
      </c>
      <c r="E3" s="4" t="inlineStr">
        <is>
          <t>Pet Size Choices</t>
        </is>
      </c>
      <c r="F3" s="4" t="inlineStr">
        <is>
          <t>Approved Add-On</t>
        </is>
      </c>
      <c r="G3" s="4" t="inlineStr">
        <is>
          <t>Default Amount</t>
        </is>
      </c>
      <c r="I3" s="4" t="inlineStr">
        <is>
          <t>Status Choices</t>
        </is>
      </c>
    </row>
    <row r="4" ht="27" customHeight="1">
      <c r="A4" s="20" t="inlineStr">
        <is>
          <t>Business display name</t>
        </is>
      </c>
      <c r="B4" s="17" t="inlineStr">
        <is>
          <t>Cedar Lane Grooming Studio (Fictional)</t>
        </is>
      </c>
      <c r="C4" s="20" t="inlineStr">
        <is>
          <t>Shown as an editable planning label.</t>
        </is>
      </c>
      <c r="D4" s="17" t="inlineStr">
        <is>
          <t>Bath &amp; Brush</t>
        </is>
      </c>
      <c r="E4" s="17" t="inlineStr">
        <is>
          <t>Toy (up to 10 lb)</t>
        </is>
      </c>
      <c r="F4" s="17" t="inlineStr">
        <is>
          <t>None</t>
        </is>
      </c>
      <c r="G4" s="21" t="n">
        <v>0</v>
      </c>
      <c r="I4" s="17" t="inlineStr">
        <is>
          <t>Draft</t>
        </is>
      </c>
    </row>
    <row r="5" ht="27" customHeight="1">
      <c r="A5" s="22" t="inlineStr">
        <is>
          <t>Reference date</t>
        </is>
      </c>
      <c r="B5" s="23" t="n">
        <v>46275</v>
      </c>
      <c r="C5" s="22" t="inlineStr">
        <is>
          <t>Used to calculate the review alert window.</t>
        </is>
      </c>
      <c r="D5" s="17" t="inlineStr">
        <is>
          <t>Full Groom</t>
        </is>
      </c>
      <c r="E5" s="17" t="inlineStr">
        <is>
          <t>Small (11–25 lb)</t>
        </is>
      </c>
      <c r="F5" s="17" t="inlineStr">
        <is>
          <t>Teeth Brushing</t>
        </is>
      </c>
      <c r="G5" s="21" t="n">
        <v>12</v>
      </c>
      <c r="I5" s="17" t="inlineStr">
        <is>
          <t>Published</t>
        </is>
      </c>
    </row>
    <row r="6" ht="27" customHeight="1">
      <c r="A6" s="20" t="inlineStr">
        <is>
          <t>Review look-ahead days</t>
        </is>
      </c>
      <c r="B6" s="24" t="n">
        <v>30</v>
      </c>
      <c r="C6" s="20" t="inlineStr">
        <is>
          <t>Flags published rows due by the window end.</t>
        </is>
      </c>
      <c r="D6" s="17" t="inlineStr">
        <is>
          <t>Puppy Intro</t>
        </is>
      </c>
      <c r="E6" s="17" t="inlineStr">
        <is>
          <t>Medium (26–50 lb)</t>
        </is>
      </c>
      <c r="F6" s="17" t="inlineStr">
        <is>
          <t>Nail Grinding</t>
        </is>
      </c>
      <c r="G6" s="21" t="n">
        <v>14</v>
      </c>
      <c r="I6" s="17" t="inlineStr">
        <is>
          <t>Retired</t>
        </is>
      </c>
    </row>
    <row r="7" ht="27" customHeight="1">
      <c r="D7" s="17" t="inlineStr">
        <is>
          <t>De-shed</t>
        </is>
      </c>
      <c r="E7" s="17" t="inlineStr">
        <is>
          <t>Large (51–75 lb)</t>
        </is>
      </c>
      <c r="F7" s="17" t="inlineStr">
        <is>
          <t>De-shed Treatment</t>
        </is>
      </c>
      <c r="G7" s="21" t="n">
        <v>22</v>
      </c>
    </row>
    <row r="8" ht="27" customHeight="1">
      <c r="D8" s="17" t="inlineStr">
        <is>
          <t>Nail Trim</t>
        </is>
      </c>
      <c r="E8" s="17" t="inlineStr">
        <is>
          <t>Extra-large (76+ lb)</t>
        </is>
      </c>
      <c r="F8" s="17" t="inlineStr">
        <is>
          <t>Oatmeal Shampoo</t>
        </is>
      </c>
      <c r="G8" s="21" t="n">
        <v>15</v>
      </c>
    </row>
    <row r="9" ht="27" customHeight="1">
      <c r="D9" s="17" t="inlineStr">
        <is>
          <t>Face, Feet &amp; Sanitary</t>
        </is>
      </c>
      <c r="F9" s="17" t="inlineStr">
        <is>
          <t>Paw Balm</t>
        </is>
      </c>
      <c r="G9" s="21" t="n">
        <v>10</v>
      </c>
    </row>
    <row r="10" ht="27" customHeight="1">
      <c r="F10" s="17" t="inlineStr">
        <is>
          <t>Ear Cleaning</t>
        </is>
      </c>
      <c r="G10" s="21" t="n">
        <v>10</v>
      </c>
    </row>
    <row r="11" ht="27" customHeight="1">
      <c r="F11" s="17" t="inlineStr">
        <is>
          <t>Matting Time Block</t>
        </is>
      </c>
      <c r="G11" s="21" t="n">
        <v>18</v>
      </c>
    </row>
  </sheetData>
  <conditionalFormatting sqref="D4:D9">
    <cfRule type="expression" priority="1" dxfId="1">
      <formula>AND(D4&lt;&gt;"",COUNTIF($D$4:$D$9,D4)&gt;1)</formula>
    </cfRule>
  </conditionalFormatting>
  <conditionalFormatting sqref="E4:E8">
    <cfRule type="expression" priority="2" dxfId="1">
      <formula>AND(E4&lt;&gt;"",COUNTIF($E$4:$E$8,E4)&gt;1)</formula>
    </cfRule>
  </conditionalFormatting>
  <conditionalFormatting sqref="F4:F11">
    <cfRule type="expression" priority="3" dxfId="1">
      <formula>AND(F4&lt;&gt;"",COUNTIF($F$4:$F$11,F4)&gt;1)</formula>
    </cfRule>
  </conditionalFormatting>
  <conditionalFormatting sqref="G4:G11">
    <cfRule type="expression" priority="4" dxfId="1">
      <formula>AND($F4&lt;&gt;"",NOT(ISNUMBER($G4)))</formula>
    </cfRule>
  </conditionalFormatting>
  <conditionalFormatting sqref="I4:I6">
    <cfRule type="expression" priority="5" dxfId="1">
      <formula>AND(I4&lt;&gt;"",COUNTIF($I$4:$I$6,I4)&gt;1)</formula>
    </cfRule>
  </conditionalFormatting>
  <dataValidations count="3">
    <dataValidation sqref="B5" showDropDown="0" showInputMessage="0" showErrorMessage="1" allowBlank="0" errorTitle="Check the reference date" error="Enter a date within the prepared planning range." type="date" operator="between">
      <formula1>DATE(2024,1,1)</formula1>
      <formula2>DATE(2036,12,31)</formula2>
    </dataValidation>
    <dataValidation sqref="B6" showDropDown="0" showInputMessage="0" showErrorMessage="1" allowBlank="0" errorTitle="Check the review window" error="Enter a whole number from 0 through 365." type="whole" operator="between">
      <formula1>0</formula1>
      <formula2>365</formula2>
    </dataValidation>
    <dataValidation sqref="G4:G11" showDropDown="0" showInputMessage="0" showErrorMessage="1" allowBlank="0" errorTitle="Check the add-on amount" error="Enter a dollar amount from $0.00 through $500.00." type="decimal" operator="between">
      <formula1>0</formula1>
      <formula2>500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2026-09-10T05:20:50Z</dcterms:created>
  <dcterms:modified xmlns:dcterms="http://purl.org/dc/terms/" xmlns:xsi="http://www.w3.org/2001/XMLSchema-instance" xsi:type="dcterms:W3CDTF">2026-09-10T05:20:50+00:00Z</dcterms:modified>
</cp:coreProperties>
</file>