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icing Matrix" sheetId="2" state="visible" r:id="rId2"/>
    <sheet xmlns:r="http://schemas.openxmlformats.org/officeDocument/2006/relationships" name="Quote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'Pricing Matrix'!$A$5:$G$105</definedName>
    <definedName name="_xlnm._FilterDatabase" localSheetId="2" hidden="1">'Quotes'!$A$5:$N$105</definedName>
    <definedName name="_xlnm._FilterDatabase" localSheetId="3" hidden="1">'Assumptions'!$A$4:$D$9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3645F"/>
      <sz val="9"/>
    </font>
    <font>
      <name val="Aptos"/>
      <b val="1"/>
      <color rgb="00FFFFFF"/>
      <sz val="10"/>
    </font>
    <font>
      <name val="Aptos"/>
      <color rgb="00142B2B"/>
      <sz val="10"/>
    </font>
    <font>
      <name val="Aptos"/>
      <b val="1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F7F3E8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9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Quotes by Size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Size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7" customWidth="1" min="4" max="4"/>
    <col width="14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Dog Grooming Size Pricing Summary — Fictional Harbor Paws Grooming</t>
        </is>
      </c>
    </row>
    <row r="2" ht="24" customHeight="1">
      <c r="A2" s="2" t="inlineStr">
        <is>
          <t>Indicators recalculate from the editable assumptions, pricing matrix, and quote entries.</t>
        </is>
      </c>
    </row>
    <row r="3" ht="30" customHeight="1">
      <c r="A3" s="3" t="inlineStr">
        <is>
          <t>Calculated Indicator</t>
        </is>
      </c>
      <c r="B3" s="3" t="inlineStr">
        <is>
          <t>Current Value</t>
        </is>
      </c>
      <c r="D3" s="3" t="inlineStr">
        <is>
          <t>Size Band</t>
        </is>
      </c>
      <c r="E3" s="3" t="inlineStr">
        <is>
          <t>Quote Count</t>
        </is>
      </c>
    </row>
    <row r="4">
      <c r="A4" s="4" t="inlineStr">
        <is>
          <t>Active pricing tiers</t>
        </is>
      </c>
      <c r="B4" s="5">
        <f>COUNTIFS('Pricing Matrix'!$E$6:$E$105,"Yes",'Pricing Matrix'!$G$6:$G$105,"Ready")</f>
        <v/>
      </c>
      <c r="D4" s="6">
        <f>Assumptions!B5</f>
        <v/>
      </c>
      <c r="E4" s="5">
        <f>COUNTIF(Quotes!$I$6:$I$105,D4)</f>
        <v/>
      </c>
    </row>
    <row r="5">
      <c r="A5" s="7" t="inlineStr">
        <is>
          <t>Pricing rows to review</t>
        </is>
      </c>
      <c r="B5" s="8">
        <f>COUNTIF('Pricing Matrix'!$G$6:$G$105,"Review*")</f>
        <v/>
      </c>
      <c r="D5" s="9">
        <f>Assumptions!B6</f>
        <v/>
      </c>
      <c r="E5" s="8">
        <f>COUNTIF(Quotes!$I$6:$I$105,D5)</f>
        <v/>
      </c>
    </row>
    <row r="6">
      <c r="A6" s="4" t="inlineStr">
        <is>
          <t>Size bands to review</t>
        </is>
      </c>
      <c r="B6" s="5">
        <f>COUNTIF(Assumptions!$D$5:$D$9,"Review*")</f>
        <v/>
      </c>
      <c r="D6" s="6">
        <f>Assumptions!B7</f>
        <v/>
      </c>
      <c r="E6" s="5">
        <f>COUNTIF(Quotes!$I$6:$I$105,D6)</f>
        <v/>
      </c>
    </row>
    <row r="7">
      <c r="A7" s="7" t="inlineStr">
        <is>
          <t>Quotes entered</t>
        </is>
      </c>
      <c r="B7" s="8">
        <f>COUNTIF(Quotes!$A$6:$A$105,"&lt;&gt;")</f>
        <v/>
      </c>
      <c r="D7" s="9">
        <f>Assumptions!B8</f>
        <v/>
      </c>
      <c r="E7" s="8">
        <f>COUNTIF(Quotes!$I$6:$I$105,D7)</f>
        <v/>
      </c>
    </row>
    <row r="8">
      <c r="A8" s="4" t="inlineStr">
        <is>
          <t>Quotes ready</t>
        </is>
      </c>
      <c r="B8" s="5">
        <f>COUNTIF(Quotes!$N$6:$N$105,"Ready")</f>
        <v/>
      </c>
      <c r="D8" s="6">
        <f>Assumptions!B9</f>
        <v/>
      </c>
      <c r="E8" s="5">
        <f>COUNTIF(Quotes!$I$6:$I$105,D8)</f>
        <v/>
      </c>
    </row>
    <row r="9">
      <c r="A9" s="7" t="inlineStr">
        <is>
          <t>Quotes needing review</t>
        </is>
      </c>
      <c r="B9" s="8">
        <f>COUNTIF(Quotes!$N$6:$N$105,"Review*")</f>
        <v/>
      </c>
    </row>
    <row r="10">
      <c r="A10" s="4" t="inlineStr">
        <is>
          <t>Average base price</t>
        </is>
      </c>
      <c r="B10" s="22">
        <f>IFERROR(AVERAGE(Quotes!$K$6:$K$105),"")</f>
        <v/>
      </c>
    </row>
    <row r="11">
      <c r="A11" s="7" t="inlineStr">
        <is>
          <t>Average estimated price</t>
        </is>
      </c>
      <c r="B11" s="23">
        <f>IFERROR(AVERAGE(Quotes!$L$6:$L$105),"")</f>
        <v/>
      </c>
    </row>
    <row r="12">
      <c r="A12" s="4" t="inlineStr">
        <is>
          <t>Accepted estimated total</t>
        </is>
      </c>
      <c r="B12" s="22">
        <f>IFERROR(SUMIF(Quotes!$M$6:$M$105,"Accepted",Quotes!$L$6:$L$105),"")</f>
        <v/>
      </c>
    </row>
  </sheetData>
  <mergeCells count="1">
    <mergeCell ref="A1:H1"/>
  </mergeCells>
  <conditionalFormatting sqref="B5:B9">
    <cfRule type="expression" priority="1" dxfId="0">
      <formula>B5&gt;0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0" customWidth="1" min="3" max="3"/>
    <col width="15" customWidth="1" min="4" max="4"/>
    <col width="12" customWidth="1" min="5" max="5"/>
    <col width="38" customWidth="1" min="6" max="6"/>
    <col width="27" customWidth="1" min="7" max="7"/>
  </cols>
  <sheetData>
    <row r="1" ht="28" customHeight="1">
      <c r="A1" s="1" t="inlineStr">
        <is>
          <t>Dog Grooming Size Pricing Matrix — Fictional Harbor Paws Grooming</t>
        </is>
      </c>
    </row>
    <row r="2" ht="24" customHeight="1">
      <c r="A2" s="2" t="inlineStr">
        <is>
          <t>Yellow cells are editable. Each active size-and-coat combination supplies one base price.</t>
        </is>
      </c>
    </row>
    <row r="3"/>
    <row r="4"/>
    <row r="5" ht="30" customHeight="1">
      <c r="A5" s="3" t="inlineStr">
        <is>
          <t>Tier Key</t>
        </is>
      </c>
      <c r="B5" s="3" t="inlineStr">
        <is>
          <t>Size Band</t>
        </is>
      </c>
      <c r="C5" s="3" t="inlineStr">
        <is>
          <t>Coat Type</t>
        </is>
      </c>
      <c r="D5" s="3" t="inlineStr">
        <is>
          <t>Base Price</t>
        </is>
      </c>
      <c r="E5" s="3" t="inlineStr">
        <is>
          <t>Active</t>
        </is>
      </c>
      <c r="F5" s="3" t="inlineStr">
        <is>
          <t>Pricing Description</t>
        </is>
      </c>
      <c r="G5" s="3" t="inlineStr">
        <is>
          <t>Check</t>
        </is>
      </c>
    </row>
    <row r="6" ht="22" customHeight="1">
      <c r="A6" s="6">
        <f>IF(OR(B6="",C6=""),"",B6&amp;"|"&amp;C6)</f>
        <v/>
      </c>
      <c r="B6" s="12" t="inlineStr">
        <is>
          <t>Toy</t>
        </is>
      </c>
      <c r="C6" s="12" t="inlineStr">
        <is>
          <t>Smooth / Short</t>
        </is>
      </c>
      <c r="D6" s="24" t="n">
        <v>38</v>
      </c>
      <c r="E6" s="14" t="inlineStr">
        <is>
          <t>Yes</t>
        </is>
      </c>
      <c r="F6" s="12" t="inlineStr">
        <is>
          <t>Fictional standard groom baseline</t>
        </is>
      </c>
      <c r="G6" s="15">
        <f>IF(A6="","",IFERROR(IF(OR(D6="",E6=""),"Review - incomplete",IF(NOT(ISNUMBER(D6)),"Review - price format",IF(D6&lt;0,"Review - negative price",IF(COUNTIF($A$6:$A$105,A6)&gt;1,"Review - duplicate tier","Ready")))),"Review - formula input"))</f>
        <v/>
      </c>
    </row>
    <row r="7" ht="22" customHeight="1">
      <c r="A7" s="9">
        <f>IF(OR(B7="",C7=""),"",B7&amp;"|"&amp;C7)</f>
        <v/>
      </c>
      <c r="B7" s="12" t="inlineStr">
        <is>
          <t>Toy</t>
        </is>
      </c>
      <c r="C7" s="12" t="inlineStr">
        <is>
          <t>Plush / Long</t>
        </is>
      </c>
      <c r="D7" s="24" t="n">
        <v>48</v>
      </c>
      <c r="E7" s="14" t="inlineStr">
        <is>
          <t>Yes</t>
        </is>
      </c>
      <c r="F7" s="12" t="inlineStr">
        <is>
          <t>Fictional standard groom baseline</t>
        </is>
      </c>
      <c r="G7" s="16">
        <f>IF(A7="","",IFERROR(IF(OR(D7="",E7=""),"Review - incomplete",IF(NOT(ISNUMBER(D7)),"Review - price format",IF(D7&lt;0,"Review - negative price",IF(COUNTIF($A$6:$A$105,A7)&gt;1,"Review - duplicate tier","Ready")))),"Review - formula input"))</f>
        <v/>
      </c>
    </row>
    <row r="8" ht="22" customHeight="1">
      <c r="A8" s="6">
        <f>IF(OR(B8="",C8=""),"",B8&amp;"|"&amp;C8)</f>
        <v/>
      </c>
      <c r="B8" s="12" t="inlineStr">
        <is>
          <t>Small</t>
        </is>
      </c>
      <c r="C8" s="12" t="inlineStr">
        <is>
          <t>Smooth / Short</t>
        </is>
      </c>
      <c r="D8" s="24" t="n">
        <v>48</v>
      </c>
      <c r="E8" s="14" t="inlineStr">
        <is>
          <t>Yes</t>
        </is>
      </c>
      <c r="F8" s="12" t="inlineStr">
        <is>
          <t>Fictional standard groom baseline</t>
        </is>
      </c>
      <c r="G8" s="15">
        <f>IF(A8="","",IFERROR(IF(OR(D8="",E8=""),"Review - incomplete",IF(NOT(ISNUMBER(D8)),"Review - price format",IF(D8&lt;0,"Review - negative price",IF(COUNTIF($A$6:$A$105,A8)&gt;1,"Review - duplicate tier","Ready")))),"Review - formula input"))</f>
        <v/>
      </c>
    </row>
    <row r="9" ht="22" customHeight="1">
      <c r="A9" s="9">
        <f>IF(OR(B9="",C9=""),"",B9&amp;"|"&amp;C9)</f>
        <v/>
      </c>
      <c r="B9" s="12" t="inlineStr">
        <is>
          <t>Small</t>
        </is>
      </c>
      <c r="C9" s="12" t="inlineStr">
        <is>
          <t>Plush / Long</t>
        </is>
      </c>
      <c r="D9" s="24" t="n">
        <v>60</v>
      </c>
      <c r="E9" s="14" t="inlineStr">
        <is>
          <t>Yes</t>
        </is>
      </c>
      <c r="F9" s="12" t="inlineStr">
        <is>
          <t>Fictional standard groom baseline</t>
        </is>
      </c>
      <c r="G9" s="16">
        <f>IF(A9="","",IFERROR(IF(OR(D9="",E9=""),"Review - incomplete",IF(NOT(ISNUMBER(D9)),"Review - price format",IF(D9&lt;0,"Review - negative price",IF(COUNTIF($A$6:$A$105,A9)&gt;1,"Review - duplicate tier","Ready")))),"Review - formula input"))</f>
        <v/>
      </c>
    </row>
    <row r="10" ht="22" customHeight="1">
      <c r="A10" s="6">
        <f>IF(OR(B10="",C10=""),"",B10&amp;"|"&amp;C10)</f>
        <v/>
      </c>
      <c r="B10" s="12" t="inlineStr">
        <is>
          <t>Medium</t>
        </is>
      </c>
      <c r="C10" s="12" t="inlineStr">
        <is>
          <t>Smooth / Short</t>
        </is>
      </c>
      <c r="D10" s="24" t="n">
        <v>62</v>
      </c>
      <c r="E10" s="14" t="inlineStr">
        <is>
          <t>Yes</t>
        </is>
      </c>
      <c r="F10" s="12" t="inlineStr">
        <is>
          <t>Fictional standard groom baseline</t>
        </is>
      </c>
      <c r="G10" s="15">
        <f>IF(A10="","",IFERROR(IF(OR(D10="",E10=""),"Review - incomplete",IF(NOT(ISNUMBER(D10)),"Review - price format",IF(D10&lt;0,"Review - negative price",IF(COUNTIF($A$6:$A$105,A10)&gt;1,"Review - duplicate tier","Ready")))),"Review - formula input"))</f>
        <v/>
      </c>
    </row>
    <row r="11" ht="22" customHeight="1">
      <c r="A11" s="9">
        <f>IF(OR(B11="",C11=""),"",B11&amp;"|"&amp;C11)</f>
        <v/>
      </c>
      <c r="B11" s="12" t="inlineStr">
        <is>
          <t>Medium</t>
        </is>
      </c>
      <c r="C11" s="12" t="inlineStr">
        <is>
          <t>Plush / Long</t>
        </is>
      </c>
      <c r="D11" s="24" t="n">
        <v>78</v>
      </c>
      <c r="E11" s="14" t="inlineStr">
        <is>
          <t>Yes</t>
        </is>
      </c>
      <c r="F11" s="12" t="inlineStr">
        <is>
          <t>Fictional standard groom baseline</t>
        </is>
      </c>
      <c r="G11" s="16">
        <f>IF(A11="","",IFERROR(IF(OR(D11="",E11=""),"Review - incomplete",IF(NOT(ISNUMBER(D11)),"Review - price format",IF(D11&lt;0,"Review - negative price",IF(COUNTIF($A$6:$A$105,A11)&gt;1,"Review - duplicate tier","Ready")))),"Review - formula input"))</f>
        <v/>
      </c>
    </row>
    <row r="12" ht="22" customHeight="1">
      <c r="A12" s="6">
        <f>IF(OR(B12="",C12=""),"",B12&amp;"|"&amp;C12)</f>
        <v/>
      </c>
      <c r="B12" s="12" t="inlineStr">
        <is>
          <t>Large</t>
        </is>
      </c>
      <c r="C12" s="12" t="inlineStr">
        <is>
          <t>Smooth / Short</t>
        </is>
      </c>
      <c r="D12" s="24" t="n">
        <v>82</v>
      </c>
      <c r="E12" s="14" t="inlineStr">
        <is>
          <t>Yes</t>
        </is>
      </c>
      <c r="F12" s="12" t="inlineStr">
        <is>
          <t>Fictional standard groom baseline</t>
        </is>
      </c>
      <c r="G12" s="15">
        <f>IF(A12="","",IFERROR(IF(OR(D12="",E12=""),"Review - incomplete",IF(NOT(ISNUMBER(D12)),"Review - price format",IF(D12&lt;0,"Review - negative price",IF(COUNTIF($A$6:$A$105,A12)&gt;1,"Review - duplicate tier","Ready")))),"Review - formula input"))</f>
        <v/>
      </c>
    </row>
    <row r="13" ht="22" customHeight="1">
      <c r="A13" s="9">
        <f>IF(OR(B13="",C13=""),"",B13&amp;"|"&amp;C13)</f>
        <v/>
      </c>
      <c r="B13" s="12" t="inlineStr">
        <is>
          <t>Large</t>
        </is>
      </c>
      <c r="C13" s="12" t="inlineStr">
        <is>
          <t>Plush / Long</t>
        </is>
      </c>
      <c r="D13" s="24" t="n">
        <v>102</v>
      </c>
      <c r="E13" s="14" t="inlineStr">
        <is>
          <t>Yes</t>
        </is>
      </c>
      <c r="F13" s="12" t="inlineStr">
        <is>
          <t>Fictional standard groom baseline</t>
        </is>
      </c>
      <c r="G13" s="16">
        <f>IF(A13="","",IFERROR(IF(OR(D13="",E13=""),"Review - incomplete",IF(NOT(ISNUMBER(D13)),"Review - price format",IF(D13&lt;0,"Review - negative price",IF(COUNTIF($A$6:$A$105,A13)&gt;1,"Review - duplicate tier","Ready")))),"Review - formula input"))</f>
        <v/>
      </c>
    </row>
    <row r="14" ht="22" customHeight="1">
      <c r="A14" s="6">
        <f>IF(OR(B14="",C14=""),"",B14&amp;"|"&amp;C14)</f>
        <v/>
      </c>
      <c r="B14" s="12" t="inlineStr">
        <is>
          <t>Giant</t>
        </is>
      </c>
      <c r="C14" s="12" t="inlineStr">
        <is>
          <t>Smooth / Short</t>
        </is>
      </c>
      <c r="D14" s="24" t="n">
        <v>110</v>
      </c>
      <c r="E14" s="14" t="inlineStr">
        <is>
          <t>Yes</t>
        </is>
      </c>
      <c r="F14" s="12" t="inlineStr">
        <is>
          <t>Fictional standard groom baseline</t>
        </is>
      </c>
      <c r="G14" s="15">
        <f>IF(A14="","",IFERROR(IF(OR(D14="",E14=""),"Review - incomplete",IF(NOT(ISNUMBER(D14)),"Review - price format",IF(D14&lt;0,"Review - negative price",IF(COUNTIF($A$6:$A$105,A14)&gt;1,"Review - duplicate tier","Ready")))),"Review - formula input"))</f>
        <v/>
      </c>
    </row>
    <row r="15" ht="22" customHeight="1">
      <c r="A15" s="9">
        <f>IF(OR(B15="",C15=""),"",B15&amp;"|"&amp;C15)</f>
        <v/>
      </c>
      <c r="B15" s="12" t="inlineStr">
        <is>
          <t>Giant</t>
        </is>
      </c>
      <c r="C15" s="12" t="inlineStr">
        <is>
          <t>Plush / Long</t>
        </is>
      </c>
      <c r="D15" s="24" t="n">
        <v>138</v>
      </c>
      <c r="E15" s="14" t="inlineStr">
        <is>
          <t>No</t>
        </is>
      </c>
      <c r="F15" s="12" t="inlineStr">
        <is>
          <t>Fictional tier held for staff review</t>
        </is>
      </c>
      <c r="G15" s="16">
        <f>IF(A15="","",IFERROR(IF(OR(D15="",E15=""),"Review - incomplete",IF(NOT(ISNUMBER(D15)),"Review - price format",IF(D15&lt;0,"Review - negative price",IF(COUNTIF($A$6:$A$105,A15)&gt;1,"Review - duplicate tier","Ready")))),"Review - formula input"))</f>
        <v/>
      </c>
    </row>
    <row r="16" ht="22" customHeight="1">
      <c r="A16" s="6">
        <f>IF(OR(B16="",C16=""),"",B16&amp;"|"&amp;C16)</f>
        <v/>
      </c>
      <c r="B16" s="12" t="n"/>
      <c r="C16" s="12" t="n"/>
      <c r="D16" s="24" t="n"/>
      <c r="E16" s="14" t="n"/>
      <c r="F16" s="12" t="n"/>
      <c r="G16" s="15">
        <f>IF(A16="","",IFERROR(IF(OR(D16="",E16=""),"Review - incomplete",IF(NOT(ISNUMBER(D16)),"Review - price format",IF(D16&lt;0,"Review - negative price",IF(COUNTIF($A$6:$A$105,A16)&gt;1,"Review - duplicate tier","Ready")))),"Review - formula input"))</f>
        <v/>
      </c>
    </row>
    <row r="17" ht="22" customHeight="1">
      <c r="A17" s="9">
        <f>IF(OR(B17="",C17=""),"",B17&amp;"|"&amp;C17)</f>
        <v/>
      </c>
      <c r="B17" s="12" t="n"/>
      <c r="C17" s="12" t="n"/>
      <c r="D17" s="24" t="n"/>
      <c r="E17" s="14" t="n"/>
      <c r="F17" s="12" t="n"/>
      <c r="G17" s="16">
        <f>IF(A17="","",IFERROR(IF(OR(D17="",E17=""),"Review - incomplete",IF(NOT(ISNUMBER(D17)),"Review - price format",IF(D17&lt;0,"Review - negative price",IF(COUNTIF($A$6:$A$105,A17)&gt;1,"Review - duplicate tier","Ready")))),"Review - formula input"))</f>
        <v/>
      </c>
    </row>
    <row r="18" ht="22" customHeight="1">
      <c r="A18" s="6">
        <f>IF(OR(B18="",C18=""),"",B18&amp;"|"&amp;C18)</f>
        <v/>
      </c>
      <c r="B18" s="12" t="n"/>
      <c r="C18" s="12" t="n"/>
      <c r="D18" s="24" t="n"/>
      <c r="E18" s="14" t="n"/>
      <c r="F18" s="12" t="n"/>
      <c r="G18" s="15">
        <f>IF(A18="","",IFERROR(IF(OR(D18="",E18=""),"Review - incomplete",IF(NOT(ISNUMBER(D18)),"Review - price format",IF(D18&lt;0,"Review - negative price",IF(COUNTIF($A$6:$A$105,A18)&gt;1,"Review - duplicate tier","Ready")))),"Review - formula input"))</f>
        <v/>
      </c>
    </row>
    <row r="19" ht="22" customHeight="1">
      <c r="A19" s="9">
        <f>IF(OR(B19="",C19=""),"",B19&amp;"|"&amp;C19)</f>
        <v/>
      </c>
      <c r="B19" s="12" t="n"/>
      <c r="C19" s="12" t="n"/>
      <c r="D19" s="24" t="n"/>
      <c r="E19" s="14" t="n"/>
      <c r="F19" s="12" t="n"/>
      <c r="G19" s="16">
        <f>IF(A19="","",IFERROR(IF(OR(D19="",E19=""),"Review - incomplete",IF(NOT(ISNUMBER(D19)),"Review - price format",IF(D19&lt;0,"Review - negative price",IF(COUNTIF($A$6:$A$105,A19)&gt;1,"Review - duplicate tier","Ready")))),"Review - formula input"))</f>
        <v/>
      </c>
    </row>
    <row r="20" ht="22" customHeight="1">
      <c r="A20" s="6">
        <f>IF(OR(B20="",C20=""),"",B20&amp;"|"&amp;C20)</f>
        <v/>
      </c>
      <c r="B20" s="12" t="n"/>
      <c r="C20" s="12" t="n"/>
      <c r="D20" s="24" t="n"/>
      <c r="E20" s="14" t="n"/>
      <c r="F20" s="12" t="n"/>
      <c r="G20" s="15">
        <f>IF(A20="","",IFERROR(IF(OR(D20="",E20=""),"Review - incomplete",IF(NOT(ISNUMBER(D20)),"Review - price format",IF(D20&lt;0,"Review - negative price",IF(COUNTIF($A$6:$A$105,A20)&gt;1,"Review - duplicate tier","Ready")))),"Review - formula input"))</f>
        <v/>
      </c>
    </row>
    <row r="21" ht="22" customHeight="1">
      <c r="A21" s="9">
        <f>IF(OR(B21="",C21=""),"",B21&amp;"|"&amp;C21)</f>
        <v/>
      </c>
      <c r="B21" s="12" t="n"/>
      <c r="C21" s="12" t="n"/>
      <c r="D21" s="24" t="n"/>
      <c r="E21" s="14" t="n"/>
      <c r="F21" s="12" t="n"/>
      <c r="G21" s="16">
        <f>IF(A21="","",IFERROR(IF(OR(D21="",E21=""),"Review - incomplete",IF(NOT(ISNUMBER(D21)),"Review - price format",IF(D21&lt;0,"Review - negative price",IF(COUNTIF($A$6:$A$105,A21)&gt;1,"Review - duplicate tier","Ready")))),"Review - formula input"))</f>
        <v/>
      </c>
    </row>
    <row r="22" ht="22" customHeight="1">
      <c r="A22" s="6">
        <f>IF(OR(B22="",C22=""),"",B22&amp;"|"&amp;C22)</f>
        <v/>
      </c>
      <c r="B22" s="12" t="n"/>
      <c r="C22" s="12" t="n"/>
      <c r="D22" s="24" t="n"/>
      <c r="E22" s="14" t="n"/>
      <c r="F22" s="12" t="n"/>
      <c r="G22" s="15">
        <f>IF(A22="","",IFERROR(IF(OR(D22="",E22=""),"Review - incomplete",IF(NOT(ISNUMBER(D22)),"Review - price format",IF(D22&lt;0,"Review - negative price",IF(COUNTIF($A$6:$A$105,A22)&gt;1,"Review - duplicate tier","Ready")))),"Review - formula input"))</f>
        <v/>
      </c>
    </row>
    <row r="23" ht="22" customHeight="1">
      <c r="A23" s="9">
        <f>IF(OR(B23="",C23=""),"",B23&amp;"|"&amp;C23)</f>
        <v/>
      </c>
      <c r="B23" s="12" t="n"/>
      <c r="C23" s="12" t="n"/>
      <c r="D23" s="24" t="n"/>
      <c r="E23" s="14" t="n"/>
      <c r="F23" s="12" t="n"/>
      <c r="G23" s="16">
        <f>IF(A23="","",IFERROR(IF(OR(D23="",E23=""),"Review - incomplete",IF(NOT(ISNUMBER(D23)),"Review - price format",IF(D23&lt;0,"Review - negative price",IF(COUNTIF($A$6:$A$105,A23)&gt;1,"Review - duplicate tier","Ready")))),"Review - formula input"))</f>
        <v/>
      </c>
    </row>
    <row r="24" ht="22" customHeight="1">
      <c r="A24" s="6">
        <f>IF(OR(B24="",C24=""),"",B24&amp;"|"&amp;C24)</f>
        <v/>
      </c>
      <c r="B24" s="12" t="n"/>
      <c r="C24" s="12" t="n"/>
      <c r="D24" s="24" t="n"/>
      <c r="E24" s="14" t="n"/>
      <c r="F24" s="12" t="n"/>
      <c r="G24" s="15">
        <f>IF(A24="","",IFERROR(IF(OR(D24="",E24=""),"Review - incomplete",IF(NOT(ISNUMBER(D24)),"Review - price format",IF(D24&lt;0,"Review - negative price",IF(COUNTIF($A$6:$A$105,A24)&gt;1,"Review - duplicate tier","Ready")))),"Review - formula input"))</f>
        <v/>
      </c>
    </row>
    <row r="25" ht="22" customHeight="1">
      <c r="A25" s="9">
        <f>IF(OR(B25="",C25=""),"",B25&amp;"|"&amp;C25)</f>
        <v/>
      </c>
      <c r="B25" s="12" t="n"/>
      <c r="C25" s="12" t="n"/>
      <c r="D25" s="24" t="n"/>
      <c r="E25" s="14" t="n"/>
      <c r="F25" s="12" t="n"/>
      <c r="G25" s="16">
        <f>IF(A25="","",IFERROR(IF(OR(D25="",E25=""),"Review - incomplete",IF(NOT(ISNUMBER(D25)),"Review - price format",IF(D25&lt;0,"Review - negative price",IF(COUNTIF($A$6:$A$105,A25)&gt;1,"Review - duplicate tier","Ready")))),"Review - formula input"))</f>
        <v/>
      </c>
    </row>
    <row r="26" ht="22" customHeight="1">
      <c r="A26" s="6">
        <f>IF(OR(B26="",C26=""),"",B26&amp;"|"&amp;C26)</f>
        <v/>
      </c>
      <c r="B26" s="12" t="n"/>
      <c r="C26" s="12" t="n"/>
      <c r="D26" s="24" t="n"/>
      <c r="E26" s="14" t="n"/>
      <c r="F26" s="12" t="n"/>
      <c r="G26" s="15">
        <f>IF(A26="","",IFERROR(IF(OR(D26="",E26=""),"Review - incomplete",IF(NOT(ISNUMBER(D26)),"Review - price format",IF(D26&lt;0,"Review - negative price",IF(COUNTIF($A$6:$A$105,A26)&gt;1,"Review - duplicate tier","Ready")))),"Review - formula input"))</f>
        <v/>
      </c>
    </row>
    <row r="27" ht="22" customHeight="1">
      <c r="A27" s="9">
        <f>IF(OR(B27="",C27=""),"",B27&amp;"|"&amp;C27)</f>
        <v/>
      </c>
      <c r="B27" s="12" t="n"/>
      <c r="C27" s="12" t="n"/>
      <c r="D27" s="24" t="n"/>
      <c r="E27" s="14" t="n"/>
      <c r="F27" s="12" t="n"/>
      <c r="G27" s="16">
        <f>IF(A27="","",IFERROR(IF(OR(D27="",E27=""),"Review - incomplete",IF(NOT(ISNUMBER(D27)),"Review - price format",IF(D27&lt;0,"Review - negative price",IF(COUNTIF($A$6:$A$105,A27)&gt;1,"Review - duplicate tier","Ready")))),"Review - formula input"))</f>
        <v/>
      </c>
    </row>
    <row r="28" ht="22" customHeight="1">
      <c r="A28" s="6">
        <f>IF(OR(B28="",C28=""),"",B28&amp;"|"&amp;C28)</f>
        <v/>
      </c>
      <c r="B28" s="12" t="n"/>
      <c r="C28" s="12" t="n"/>
      <c r="D28" s="24" t="n"/>
      <c r="E28" s="14" t="n"/>
      <c r="F28" s="12" t="n"/>
      <c r="G28" s="15">
        <f>IF(A28="","",IFERROR(IF(OR(D28="",E28=""),"Review - incomplete",IF(NOT(ISNUMBER(D28)),"Review - price format",IF(D28&lt;0,"Review - negative price",IF(COUNTIF($A$6:$A$105,A28)&gt;1,"Review - duplicate tier","Ready")))),"Review - formula input"))</f>
        <v/>
      </c>
    </row>
    <row r="29" ht="22" customHeight="1">
      <c r="A29" s="9">
        <f>IF(OR(B29="",C29=""),"",B29&amp;"|"&amp;C29)</f>
        <v/>
      </c>
      <c r="B29" s="12" t="n"/>
      <c r="C29" s="12" t="n"/>
      <c r="D29" s="24" t="n"/>
      <c r="E29" s="14" t="n"/>
      <c r="F29" s="12" t="n"/>
      <c r="G29" s="16">
        <f>IF(A29="","",IFERROR(IF(OR(D29="",E29=""),"Review - incomplete",IF(NOT(ISNUMBER(D29)),"Review - price format",IF(D29&lt;0,"Review - negative price",IF(COUNTIF($A$6:$A$105,A29)&gt;1,"Review - duplicate tier","Ready")))),"Review - formula input"))</f>
        <v/>
      </c>
    </row>
    <row r="30" ht="22" customHeight="1">
      <c r="A30" s="6">
        <f>IF(OR(B30="",C30=""),"",B30&amp;"|"&amp;C30)</f>
        <v/>
      </c>
      <c r="B30" s="12" t="n"/>
      <c r="C30" s="12" t="n"/>
      <c r="D30" s="24" t="n"/>
      <c r="E30" s="14" t="n"/>
      <c r="F30" s="12" t="n"/>
      <c r="G30" s="15">
        <f>IF(A30="","",IFERROR(IF(OR(D30="",E30=""),"Review - incomplete",IF(NOT(ISNUMBER(D30)),"Review - price format",IF(D30&lt;0,"Review - negative price",IF(COUNTIF($A$6:$A$105,A30)&gt;1,"Review - duplicate tier","Ready")))),"Review - formula input"))</f>
        <v/>
      </c>
    </row>
    <row r="31" ht="22" customHeight="1">
      <c r="A31" s="9">
        <f>IF(OR(B31="",C31=""),"",B31&amp;"|"&amp;C31)</f>
        <v/>
      </c>
      <c r="B31" s="12" t="n"/>
      <c r="C31" s="12" t="n"/>
      <c r="D31" s="24" t="n"/>
      <c r="E31" s="14" t="n"/>
      <c r="F31" s="12" t="n"/>
      <c r="G31" s="16">
        <f>IF(A31="","",IFERROR(IF(OR(D31="",E31=""),"Review - incomplete",IF(NOT(ISNUMBER(D31)),"Review - price format",IF(D31&lt;0,"Review - negative price",IF(COUNTIF($A$6:$A$105,A31)&gt;1,"Review - duplicate tier","Ready")))),"Review - formula input"))</f>
        <v/>
      </c>
    </row>
    <row r="32" ht="22" customHeight="1">
      <c r="A32" s="6">
        <f>IF(OR(B32="",C32=""),"",B32&amp;"|"&amp;C32)</f>
        <v/>
      </c>
      <c r="B32" s="12" t="n"/>
      <c r="C32" s="12" t="n"/>
      <c r="D32" s="24" t="n"/>
      <c r="E32" s="14" t="n"/>
      <c r="F32" s="12" t="n"/>
      <c r="G32" s="15">
        <f>IF(A32="","",IFERROR(IF(OR(D32="",E32=""),"Review - incomplete",IF(NOT(ISNUMBER(D32)),"Review - price format",IF(D32&lt;0,"Review - negative price",IF(COUNTIF($A$6:$A$105,A32)&gt;1,"Review - duplicate tier","Ready")))),"Review - formula input"))</f>
        <v/>
      </c>
    </row>
    <row r="33" ht="22" customHeight="1">
      <c r="A33" s="9">
        <f>IF(OR(B33="",C33=""),"",B33&amp;"|"&amp;C33)</f>
        <v/>
      </c>
      <c r="B33" s="12" t="n"/>
      <c r="C33" s="12" t="n"/>
      <c r="D33" s="24" t="n"/>
      <c r="E33" s="14" t="n"/>
      <c r="F33" s="12" t="n"/>
      <c r="G33" s="16">
        <f>IF(A33="","",IFERROR(IF(OR(D33="",E33=""),"Review - incomplete",IF(NOT(ISNUMBER(D33)),"Review - price format",IF(D33&lt;0,"Review - negative price",IF(COUNTIF($A$6:$A$105,A33)&gt;1,"Review - duplicate tier","Ready")))),"Review - formula input"))</f>
        <v/>
      </c>
    </row>
    <row r="34" ht="22" customHeight="1">
      <c r="A34" s="6">
        <f>IF(OR(B34="",C34=""),"",B34&amp;"|"&amp;C34)</f>
        <v/>
      </c>
      <c r="B34" s="12" t="n"/>
      <c r="C34" s="12" t="n"/>
      <c r="D34" s="24" t="n"/>
      <c r="E34" s="14" t="n"/>
      <c r="F34" s="12" t="n"/>
      <c r="G34" s="15">
        <f>IF(A34="","",IFERROR(IF(OR(D34="",E34=""),"Review - incomplete",IF(NOT(ISNUMBER(D34)),"Review - price format",IF(D34&lt;0,"Review - negative price",IF(COUNTIF($A$6:$A$105,A34)&gt;1,"Review - duplicate tier","Ready")))),"Review - formula input"))</f>
        <v/>
      </c>
    </row>
    <row r="35" ht="22" customHeight="1">
      <c r="A35" s="9">
        <f>IF(OR(B35="",C35=""),"",B35&amp;"|"&amp;C35)</f>
        <v/>
      </c>
      <c r="B35" s="12" t="n"/>
      <c r="C35" s="12" t="n"/>
      <c r="D35" s="24" t="n"/>
      <c r="E35" s="14" t="n"/>
      <c r="F35" s="12" t="n"/>
      <c r="G35" s="16">
        <f>IF(A35="","",IFERROR(IF(OR(D35="",E35=""),"Review - incomplete",IF(NOT(ISNUMBER(D35)),"Review - price format",IF(D35&lt;0,"Review - negative price",IF(COUNTIF($A$6:$A$105,A35)&gt;1,"Review - duplicate tier","Ready")))),"Review - formula input"))</f>
        <v/>
      </c>
    </row>
    <row r="36" ht="22" customHeight="1">
      <c r="A36" s="6">
        <f>IF(OR(B36="",C36=""),"",B36&amp;"|"&amp;C36)</f>
        <v/>
      </c>
      <c r="B36" s="12" t="n"/>
      <c r="C36" s="12" t="n"/>
      <c r="D36" s="24" t="n"/>
      <c r="E36" s="14" t="n"/>
      <c r="F36" s="12" t="n"/>
      <c r="G36" s="15">
        <f>IF(A36="","",IFERROR(IF(OR(D36="",E36=""),"Review - incomplete",IF(NOT(ISNUMBER(D36)),"Review - price format",IF(D36&lt;0,"Review - negative price",IF(COUNTIF($A$6:$A$105,A36)&gt;1,"Review - duplicate tier","Ready")))),"Review - formula input"))</f>
        <v/>
      </c>
    </row>
    <row r="37" ht="22" customHeight="1">
      <c r="A37" s="9">
        <f>IF(OR(B37="",C37=""),"",B37&amp;"|"&amp;C37)</f>
        <v/>
      </c>
      <c r="B37" s="12" t="n"/>
      <c r="C37" s="12" t="n"/>
      <c r="D37" s="24" t="n"/>
      <c r="E37" s="14" t="n"/>
      <c r="F37" s="12" t="n"/>
      <c r="G37" s="16">
        <f>IF(A37="","",IFERROR(IF(OR(D37="",E37=""),"Review - incomplete",IF(NOT(ISNUMBER(D37)),"Review - price format",IF(D37&lt;0,"Review - negative price",IF(COUNTIF($A$6:$A$105,A37)&gt;1,"Review - duplicate tier","Ready")))),"Review - formula input"))</f>
        <v/>
      </c>
    </row>
    <row r="38" ht="22" customHeight="1">
      <c r="A38" s="6">
        <f>IF(OR(B38="",C38=""),"",B38&amp;"|"&amp;C38)</f>
        <v/>
      </c>
      <c r="B38" s="12" t="n"/>
      <c r="C38" s="12" t="n"/>
      <c r="D38" s="24" t="n"/>
      <c r="E38" s="14" t="n"/>
      <c r="F38" s="12" t="n"/>
      <c r="G38" s="15">
        <f>IF(A38="","",IFERROR(IF(OR(D38="",E38=""),"Review - incomplete",IF(NOT(ISNUMBER(D38)),"Review - price format",IF(D38&lt;0,"Review - negative price",IF(COUNTIF($A$6:$A$105,A38)&gt;1,"Review - duplicate tier","Ready")))),"Review - formula input"))</f>
        <v/>
      </c>
    </row>
    <row r="39" ht="22" customHeight="1">
      <c r="A39" s="9">
        <f>IF(OR(B39="",C39=""),"",B39&amp;"|"&amp;C39)</f>
        <v/>
      </c>
      <c r="B39" s="12" t="n"/>
      <c r="C39" s="12" t="n"/>
      <c r="D39" s="24" t="n"/>
      <c r="E39" s="14" t="n"/>
      <c r="F39" s="12" t="n"/>
      <c r="G39" s="16">
        <f>IF(A39="","",IFERROR(IF(OR(D39="",E39=""),"Review - incomplete",IF(NOT(ISNUMBER(D39)),"Review - price format",IF(D39&lt;0,"Review - negative price",IF(COUNTIF($A$6:$A$105,A39)&gt;1,"Review - duplicate tier","Ready")))),"Review - formula input"))</f>
        <v/>
      </c>
    </row>
    <row r="40" ht="22" customHeight="1">
      <c r="A40" s="6">
        <f>IF(OR(B40="",C40=""),"",B40&amp;"|"&amp;C40)</f>
        <v/>
      </c>
      <c r="B40" s="12" t="n"/>
      <c r="C40" s="12" t="n"/>
      <c r="D40" s="24" t="n"/>
      <c r="E40" s="14" t="n"/>
      <c r="F40" s="12" t="n"/>
      <c r="G40" s="15">
        <f>IF(A40="","",IFERROR(IF(OR(D40="",E40=""),"Review - incomplete",IF(NOT(ISNUMBER(D40)),"Review - price format",IF(D40&lt;0,"Review - negative price",IF(COUNTIF($A$6:$A$105,A40)&gt;1,"Review - duplicate tier","Ready")))),"Review - formula input"))</f>
        <v/>
      </c>
    </row>
    <row r="41" ht="22" customHeight="1">
      <c r="A41" s="9">
        <f>IF(OR(B41="",C41=""),"",B41&amp;"|"&amp;C41)</f>
        <v/>
      </c>
      <c r="B41" s="12" t="n"/>
      <c r="C41" s="12" t="n"/>
      <c r="D41" s="24" t="n"/>
      <c r="E41" s="14" t="n"/>
      <c r="F41" s="12" t="n"/>
      <c r="G41" s="16">
        <f>IF(A41="","",IFERROR(IF(OR(D41="",E41=""),"Review - incomplete",IF(NOT(ISNUMBER(D41)),"Review - price format",IF(D41&lt;0,"Review - negative price",IF(COUNTIF($A$6:$A$105,A41)&gt;1,"Review - duplicate tier","Ready")))),"Review - formula input"))</f>
        <v/>
      </c>
    </row>
    <row r="42" ht="22" customHeight="1">
      <c r="A42" s="6">
        <f>IF(OR(B42="",C42=""),"",B42&amp;"|"&amp;C42)</f>
        <v/>
      </c>
      <c r="B42" s="12" t="n"/>
      <c r="C42" s="12" t="n"/>
      <c r="D42" s="24" t="n"/>
      <c r="E42" s="14" t="n"/>
      <c r="F42" s="12" t="n"/>
      <c r="G42" s="15">
        <f>IF(A42="","",IFERROR(IF(OR(D42="",E42=""),"Review - incomplete",IF(NOT(ISNUMBER(D42)),"Review - price format",IF(D42&lt;0,"Review - negative price",IF(COUNTIF($A$6:$A$105,A42)&gt;1,"Review - duplicate tier","Ready")))),"Review - formula input"))</f>
        <v/>
      </c>
    </row>
    <row r="43" ht="22" customHeight="1">
      <c r="A43" s="9">
        <f>IF(OR(B43="",C43=""),"",B43&amp;"|"&amp;C43)</f>
        <v/>
      </c>
      <c r="B43" s="12" t="n"/>
      <c r="C43" s="12" t="n"/>
      <c r="D43" s="24" t="n"/>
      <c r="E43" s="14" t="n"/>
      <c r="F43" s="12" t="n"/>
      <c r="G43" s="16">
        <f>IF(A43="","",IFERROR(IF(OR(D43="",E43=""),"Review - incomplete",IF(NOT(ISNUMBER(D43)),"Review - price format",IF(D43&lt;0,"Review - negative price",IF(COUNTIF($A$6:$A$105,A43)&gt;1,"Review - duplicate tier","Ready")))),"Review - formula input"))</f>
        <v/>
      </c>
    </row>
    <row r="44" ht="22" customHeight="1">
      <c r="A44" s="6">
        <f>IF(OR(B44="",C44=""),"",B44&amp;"|"&amp;C44)</f>
        <v/>
      </c>
      <c r="B44" s="12" t="n"/>
      <c r="C44" s="12" t="n"/>
      <c r="D44" s="24" t="n"/>
      <c r="E44" s="14" t="n"/>
      <c r="F44" s="12" t="n"/>
      <c r="G44" s="15">
        <f>IF(A44="","",IFERROR(IF(OR(D44="",E44=""),"Review - incomplete",IF(NOT(ISNUMBER(D44)),"Review - price format",IF(D44&lt;0,"Review - negative price",IF(COUNTIF($A$6:$A$105,A44)&gt;1,"Review - duplicate tier","Ready")))),"Review - formula input"))</f>
        <v/>
      </c>
    </row>
    <row r="45" ht="22" customHeight="1">
      <c r="A45" s="9">
        <f>IF(OR(B45="",C45=""),"",B45&amp;"|"&amp;C45)</f>
        <v/>
      </c>
      <c r="B45" s="12" t="n"/>
      <c r="C45" s="12" t="n"/>
      <c r="D45" s="24" t="n"/>
      <c r="E45" s="14" t="n"/>
      <c r="F45" s="12" t="n"/>
      <c r="G45" s="16">
        <f>IF(A45="","",IFERROR(IF(OR(D45="",E45=""),"Review - incomplete",IF(NOT(ISNUMBER(D45)),"Review - price format",IF(D45&lt;0,"Review - negative price",IF(COUNTIF($A$6:$A$105,A45)&gt;1,"Review - duplicate tier","Ready")))),"Review - formula input"))</f>
        <v/>
      </c>
    </row>
    <row r="46" ht="22" customHeight="1">
      <c r="A46" s="6">
        <f>IF(OR(B46="",C46=""),"",B46&amp;"|"&amp;C46)</f>
        <v/>
      </c>
      <c r="B46" s="12" t="n"/>
      <c r="C46" s="12" t="n"/>
      <c r="D46" s="24" t="n"/>
      <c r="E46" s="14" t="n"/>
      <c r="F46" s="12" t="n"/>
      <c r="G46" s="15">
        <f>IF(A46="","",IFERROR(IF(OR(D46="",E46=""),"Review - incomplete",IF(NOT(ISNUMBER(D46)),"Review - price format",IF(D46&lt;0,"Review - negative price",IF(COUNTIF($A$6:$A$105,A46)&gt;1,"Review - duplicate tier","Ready")))),"Review - formula input"))</f>
        <v/>
      </c>
    </row>
    <row r="47" ht="22" customHeight="1">
      <c r="A47" s="9">
        <f>IF(OR(B47="",C47=""),"",B47&amp;"|"&amp;C47)</f>
        <v/>
      </c>
      <c r="B47" s="12" t="n"/>
      <c r="C47" s="12" t="n"/>
      <c r="D47" s="24" t="n"/>
      <c r="E47" s="14" t="n"/>
      <c r="F47" s="12" t="n"/>
      <c r="G47" s="16">
        <f>IF(A47="","",IFERROR(IF(OR(D47="",E47=""),"Review - incomplete",IF(NOT(ISNUMBER(D47)),"Review - price format",IF(D47&lt;0,"Review - negative price",IF(COUNTIF($A$6:$A$105,A47)&gt;1,"Review - duplicate tier","Ready")))),"Review - formula input"))</f>
        <v/>
      </c>
    </row>
    <row r="48" ht="22" customHeight="1">
      <c r="A48" s="6">
        <f>IF(OR(B48="",C48=""),"",B48&amp;"|"&amp;C48)</f>
        <v/>
      </c>
      <c r="B48" s="12" t="n"/>
      <c r="C48" s="12" t="n"/>
      <c r="D48" s="24" t="n"/>
      <c r="E48" s="14" t="n"/>
      <c r="F48" s="12" t="n"/>
      <c r="G48" s="15">
        <f>IF(A48="","",IFERROR(IF(OR(D48="",E48=""),"Review - incomplete",IF(NOT(ISNUMBER(D48)),"Review - price format",IF(D48&lt;0,"Review - negative price",IF(COUNTIF($A$6:$A$105,A48)&gt;1,"Review - duplicate tier","Ready")))),"Review - formula input"))</f>
        <v/>
      </c>
    </row>
    <row r="49" ht="22" customHeight="1">
      <c r="A49" s="9">
        <f>IF(OR(B49="",C49=""),"",B49&amp;"|"&amp;C49)</f>
        <v/>
      </c>
      <c r="B49" s="12" t="n"/>
      <c r="C49" s="12" t="n"/>
      <c r="D49" s="24" t="n"/>
      <c r="E49" s="14" t="n"/>
      <c r="F49" s="12" t="n"/>
      <c r="G49" s="16">
        <f>IF(A49="","",IFERROR(IF(OR(D49="",E49=""),"Review - incomplete",IF(NOT(ISNUMBER(D49)),"Review - price format",IF(D49&lt;0,"Review - negative price",IF(COUNTIF($A$6:$A$105,A49)&gt;1,"Review - duplicate tier","Ready")))),"Review - formula input"))</f>
        <v/>
      </c>
    </row>
    <row r="50" ht="22" customHeight="1">
      <c r="A50" s="6">
        <f>IF(OR(B50="",C50=""),"",B50&amp;"|"&amp;C50)</f>
        <v/>
      </c>
      <c r="B50" s="12" t="n"/>
      <c r="C50" s="12" t="n"/>
      <c r="D50" s="24" t="n"/>
      <c r="E50" s="14" t="n"/>
      <c r="F50" s="12" t="n"/>
      <c r="G50" s="15">
        <f>IF(A50="","",IFERROR(IF(OR(D50="",E50=""),"Review - incomplete",IF(NOT(ISNUMBER(D50)),"Review - price format",IF(D50&lt;0,"Review - negative price",IF(COUNTIF($A$6:$A$105,A50)&gt;1,"Review - duplicate tier","Ready")))),"Review - formula input"))</f>
        <v/>
      </c>
    </row>
    <row r="51" ht="22" customHeight="1">
      <c r="A51" s="9">
        <f>IF(OR(B51="",C51=""),"",B51&amp;"|"&amp;C51)</f>
        <v/>
      </c>
      <c r="B51" s="12" t="n"/>
      <c r="C51" s="12" t="n"/>
      <c r="D51" s="24" t="n"/>
      <c r="E51" s="14" t="n"/>
      <c r="F51" s="12" t="n"/>
      <c r="G51" s="16">
        <f>IF(A51="","",IFERROR(IF(OR(D51="",E51=""),"Review - incomplete",IF(NOT(ISNUMBER(D51)),"Review - price format",IF(D51&lt;0,"Review - negative price",IF(COUNTIF($A$6:$A$105,A51)&gt;1,"Review - duplicate tier","Ready")))),"Review - formula input"))</f>
        <v/>
      </c>
    </row>
    <row r="52" ht="22" customHeight="1">
      <c r="A52" s="6">
        <f>IF(OR(B52="",C52=""),"",B52&amp;"|"&amp;C52)</f>
        <v/>
      </c>
      <c r="B52" s="12" t="n"/>
      <c r="C52" s="12" t="n"/>
      <c r="D52" s="24" t="n"/>
      <c r="E52" s="14" t="n"/>
      <c r="F52" s="12" t="n"/>
      <c r="G52" s="15">
        <f>IF(A52="","",IFERROR(IF(OR(D52="",E52=""),"Review - incomplete",IF(NOT(ISNUMBER(D52)),"Review - price format",IF(D52&lt;0,"Review - negative price",IF(COUNTIF($A$6:$A$105,A52)&gt;1,"Review - duplicate tier","Ready")))),"Review - formula input"))</f>
        <v/>
      </c>
    </row>
    <row r="53" ht="22" customHeight="1">
      <c r="A53" s="9">
        <f>IF(OR(B53="",C53=""),"",B53&amp;"|"&amp;C53)</f>
        <v/>
      </c>
      <c r="B53" s="12" t="n"/>
      <c r="C53" s="12" t="n"/>
      <c r="D53" s="24" t="n"/>
      <c r="E53" s="14" t="n"/>
      <c r="F53" s="12" t="n"/>
      <c r="G53" s="16">
        <f>IF(A53="","",IFERROR(IF(OR(D53="",E53=""),"Review - incomplete",IF(NOT(ISNUMBER(D53)),"Review - price format",IF(D53&lt;0,"Review - negative price",IF(COUNTIF($A$6:$A$105,A53)&gt;1,"Review - duplicate tier","Ready")))),"Review - formula input"))</f>
        <v/>
      </c>
    </row>
    <row r="54" ht="22" customHeight="1">
      <c r="A54" s="6">
        <f>IF(OR(B54="",C54=""),"",B54&amp;"|"&amp;C54)</f>
        <v/>
      </c>
      <c r="B54" s="12" t="n"/>
      <c r="C54" s="12" t="n"/>
      <c r="D54" s="24" t="n"/>
      <c r="E54" s="14" t="n"/>
      <c r="F54" s="12" t="n"/>
      <c r="G54" s="15">
        <f>IF(A54="","",IFERROR(IF(OR(D54="",E54=""),"Review - incomplete",IF(NOT(ISNUMBER(D54)),"Review - price format",IF(D54&lt;0,"Review - negative price",IF(COUNTIF($A$6:$A$105,A54)&gt;1,"Review - duplicate tier","Ready")))),"Review - formula input"))</f>
        <v/>
      </c>
    </row>
    <row r="55" ht="22" customHeight="1">
      <c r="A55" s="9">
        <f>IF(OR(B55="",C55=""),"",B55&amp;"|"&amp;C55)</f>
        <v/>
      </c>
      <c r="B55" s="12" t="n"/>
      <c r="C55" s="12" t="n"/>
      <c r="D55" s="24" t="n"/>
      <c r="E55" s="14" t="n"/>
      <c r="F55" s="12" t="n"/>
      <c r="G55" s="16">
        <f>IF(A55="","",IFERROR(IF(OR(D55="",E55=""),"Review - incomplete",IF(NOT(ISNUMBER(D55)),"Review - price format",IF(D55&lt;0,"Review - negative price",IF(COUNTIF($A$6:$A$105,A55)&gt;1,"Review - duplicate tier","Ready")))),"Review - formula input"))</f>
        <v/>
      </c>
    </row>
    <row r="56" ht="22" customHeight="1">
      <c r="A56" s="6">
        <f>IF(OR(B56="",C56=""),"",B56&amp;"|"&amp;C56)</f>
        <v/>
      </c>
      <c r="B56" s="12" t="n"/>
      <c r="C56" s="12" t="n"/>
      <c r="D56" s="24" t="n"/>
      <c r="E56" s="14" t="n"/>
      <c r="F56" s="12" t="n"/>
      <c r="G56" s="15">
        <f>IF(A56="","",IFERROR(IF(OR(D56="",E56=""),"Review - incomplete",IF(NOT(ISNUMBER(D56)),"Review - price format",IF(D56&lt;0,"Review - negative price",IF(COUNTIF($A$6:$A$105,A56)&gt;1,"Review - duplicate tier","Ready")))),"Review - formula input"))</f>
        <v/>
      </c>
    </row>
    <row r="57" ht="22" customHeight="1">
      <c r="A57" s="9">
        <f>IF(OR(B57="",C57=""),"",B57&amp;"|"&amp;C57)</f>
        <v/>
      </c>
      <c r="B57" s="12" t="n"/>
      <c r="C57" s="12" t="n"/>
      <c r="D57" s="24" t="n"/>
      <c r="E57" s="14" t="n"/>
      <c r="F57" s="12" t="n"/>
      <c r="G57" s="16">
        <f>IF(A57="","",IFERROR(IF(OR(D57="",E57=""),"Review - incomplete",IF(NOT(ISNUMBER(D57)),"Review - price format",IF(D57&lt;0,"Review - negative price",IF(COUNTIF($A$6:$A$105,A57)&gt;1,"Review - duplicate tier","Ready")))),"Review - formula input"))</f>
        <v/>
      </c>
    </row>
    <row r="58" ht="22" customHeight="1">
      <c r="A58" s="6">
        <f>IF(OR(B58="",C58=""),"",B58&amp;"|"&amp;C58)</f>
        <v/>
      </c>
      <c r="B58" s="12" t="n"/>
      <c r="C58" s="12" t="n"/>
      <c r="D58" s="24" t="n"/>
      <c r="E58" s="14" t="n"/>
      <c r="F58" s="12" t="n"/>
      <c r="G58" s="15">
        <f>IF(A58="","",IFERROR(IF(OR(D58="",E58=""),"Review - incomplete",IF(NOT(ISNUMBER(D58)),"Review - price format",IF(D58&lt;0,"Review - negative price",IF(COUNTIF($A$6:$A$105,A58)&gt;1,"Review - duplicate tier","Ready")))),"Review - formula input"))</f>
        <v/>
      </c>
    </row>
    <row r="59" ht="22" customHeight="1">
      <c r="A59" s="9">
        <f>IF(OR(B59="",C59=""),"",B59&amp;"|"&amp;C59)</f>
        <v/>
      </c>
      <c r="B59" s="12" t="n"/>
      <c r="C59" s="12" t="n"/>
      <c r="D59" s="24" t="n"/>
      <c r="E59" s="14" t="n"/>
      <c r="F59" s="12" t="n"/>
      <c r="G59" s="16">
        <f>IF(A59="","",IFERROR(IF(OR(D59="",E59=""),"Review - incomplete",IF(NOT(ISNUMBER(D59)),"Review - price format",IF(D59&lt;0,"Review - negative price",IF(COUNTIF($A$6:$A$105,A59)&gt;1,"Review - duplicate tier","Ready")))),"Review - formula input"))</f>
        <v/>
      </c>
    </row>
    <row r="60" ht="22" customHeight="1">
      <c r="A60" s="6">
        <f>IF(OR(B60="",C60=""),"",B60&amp;"|"&amp;C60)</f>
        <v/>
      </c>
      <c r="B60" s="12" t="n"/>
      <c r="C60" s="12" t="n"/>
      <c r="D60" s="24" t="n"/>
      <c r="E60" s="14" t="n"/>
      <c r="F60" s="12" t="n"/>
      <c r="G60" s="15">
        <f>IF(A60="","",IFERROR(IF(OR(D60="",E60=""),"Review - incomplete",IF(NOT(ISNUMBER(D60)),"Review - price format",IF(D60&lt;0,"Review - negative price",IF(COUNTIF($A$6:$A$105,A60)&gt;1,"Review - duplicate tier","Ready")))),"Review - formula input"))</f>
        <v/>
      </c>
    </row>
    <row r="61" ht="22" customHeight="1">
      <c r="A61" s="9">
        <f>IF(OR(B61="",C61=""),"",B61&amp;"|"&amp;C61)</f>
        <v/>
      </c>
      <c r="B61" s="12" t="n"/>
      <c r="C61" s="12" t="n"/>
      <c r="D61" s="24" t="n"/>
      <c r="E61" s="14" t="n"/>
      <c r="F61" s="12" t="n"/>
      <c r="G61" s="16">
        <f>IF(A61="","",IFERROR(IF(OR(D61="",E61=""),"Review - incomplete",IF(NOT(ISNUMBER(D61)),"Review - price format",IF(D61&lt;0,"Review - negative price",IF(COUNTIF($A$6:$A$105,A61)&gt;1,"Review - duplicate tier","Ready")))),"Review - formula input"))</f>
        <v/>
      </c>
    </row>
    <row r="62" ht="22" customHeight="1">
      <c r="A62" s="6">
        <f>IF(OR(B62="",C62=""),"",B62&amp;"|"&amp;C62)</f>
        <v/>
      </c>
      <c r="B62" s="12" t="n"/>
      <c r="C62" s="12" t="n"/>
      <c r="D62" s="24" t="n"/>
      <c r="E62" s="14" t="n"/>
      <c r="F62" s="12" t="n"/>
      <c r="G62" s="15">
        <f>IF(A62="","",IFERROR(IF(OR(D62="",E62=""),"Review - incomplete",IF(NOT(ISNUMBER(D62)),"Review - price format",IF(D62&lt;0,"Review - negative price",IF(COUNTIF($A$6:$A$105,A62)&gt;1,"Review - duplicate tier","Ready")))),"Review - formula input"))</f>
        <v/>
      </c>
    </row>
    <row r="63" ht="22" customHeight="1">
      <c r="A63" s="9">
        <f>IF(OR(B63="",C63=""),"",B63&amp;"|"&amp;C63)</f>
        <v/>
      </c>
      <c r="B63" s="12" t="n"/>
      <c r="C63" s="12" t="n"/>
      <c r="D63" s="24" t="n"/>
      <c r="E63" s="14" t="n"/>
      <c r="F63" s="12" t="n"/>
      <c r="G63" s="16">
        <f>IF(A63="","",IFERROR(IF(OR(D63="",E63=""),"Review - incomplete",IF(NOT(ISNUMBER(D63)),"Review - price format",IF(D63&lt;0,"Review - negative price",IF(COUNTIF($A$6:$A$105,A63)&gt;1,"Review - duplicate tier","Ready")))),"Review - formula input"))</f>
        <v/>
      </c>
    </row>
    <row r="64" ht="22" customHeight="1">
      <c r="A64" s="6">
        <f>IF(OR(B64="",C64=""),"",B64&amp;"|"&amp;C64)</f>
        <v/>
      </c>
      <c r="B64" s="12" t="n"/>
      <c r="C64" s="12" t="n"/>
      <c r="D64" s="24" t="n"/>
      <c r="E64" s="14" t="n"/>
      <c r="F64" s="12" t="n"/>
      <c r="G64" s="15">
        <f>IF(A64="","",IFERROR(IF(OR(D64="",E64=""),"Review - incomplete",IF(NOT(ISNUMBER(D64)),"Review - price format",IF(D64&lt;0,"Review - negative price",IF(COUNTIF($A$6:$A$105,A64)&gt;1,"Review - duplicate tier","Ready")))),"Review - formula input"))</f>
        <v/>
      </c>
    </row>
    <row r="65" ht="22" customHeight="1">
      <c r="A65" s="9">
        <f>IF(OR(B65="",C65=""),"",B65&amp;"|"&amp;C65)</f>
        <v/>
      </c>
      <c r="B65" s="12" t="n"/>
      <c r="C65" s="12" t="n"/>
      <c r="D65" s="24" t="n"/>
      <c r="E65" s="14" t="n"/>
      <c r="F65" s="12" t="n"/>
      <c r="G65" s="16">
        <f>IF(A65="","",IFERROR(IF(OR(D65="",E65=""),"Review - incomplete",IF(NOT(ISNUMBER(D65)),"Review - price format",IF(D65&lt;0,"Review - negative price",IF(COUNTIF($A$6:$A$105,A65)&gt;1,"Review - duplicate tier","Ready")))),"Review - formula input"))</f>
        <v/>
      </c>
    </row>
    <row r="66" ht="22" customHeight="1">
      <c r="A66" s="6">
        <f>IF(OR(B66="",C66=""),"",B66&amp;"|"&amp;C66)</f>
        <v/>
      </c>
      <c r="B66" s="12" t="n"/>
      <c r="C66" s="12" t="n"/>
      <c r="D66" s="24" t="n"/>
      <c r="E66" s="14" t="n"/>
      <c r="F66" s="12" t="n"/>
      <c r="G66" s="15">
        <f>IF(A66="","",IFERROR(IF(OR(D66="",E66=""),"Review - incomplete",IF(NOT(ISNUMBER(D66)),"Review - price format",IF(D66&lt;0,"Review - negative price",IF(COUNTIF($A$6:$A$105,A66)&gt;1,"Review - duplicate tier","Ready")))),"Review - formula input"))</f>
        <v/>
      </c>
    </row>
    <row r="67" ht="22" customHeight="1">
      <c r="A67" s="9">
        <f>IF(OR(B67="",C67=""),"",B67&amp;"|"&amp;C67)</f>
        <v/>
      </c>
      <c r="B67" s="12" t="n"/>
      <c r="C67" s="12" t="n"/>
      <c r="D67" s="24" t="n"/>
      <c r="E67" s="14" t="n"/>
      <c r="F67" s="12" t="n"/>
      <c r="G67" s="16">
        <f>IF(A67="","",IFERROR(IF(OR(D67="",E67=""),"Review - incomplete",IF(NOT(ISNUMBER(D67)),"Review - price format",IF(D67&lt;0,"Review - negative price",IF(COUNTIF($A$6:$A$105,A67)&gt;1,"Review - duplicate tier","Ready")))),"Review - formula input"))</f>
        <v/>
      </c>
    </row>
    <row r="68" ht="22" customHeight="1">
      <c r="A68" s="6">
        <f>IF(OR(B68="",C68=""),"",B68&amp;"|"&amp;C68)</f>
        <v/>
      </c>
      <c r="B68" s="12" t="n"/>
      <c r="C68" s="12" t="n"/>
      <c r="D68" s="24" t="n"/>
      <c r="E68" s="14" t="n"/>
      <c r="F68" s="12" t="n"/>
      <c r="G68" s="15">
        <f>IF(A68="","",IFERROR(IF(OR(D68="",E68=""),"Review - incomplete",IF(NOT(ISNUMBER(D68)),"Review - price format",IF(D68&lt;0,"Review - negative price",IF(COUNTIF($A$6:$A$105,A68)&gt;1,"Review - duplicate tier","Ready")))),"Review - formula input"))</f>
        <v/>
      </c>
    </row>
    <row r="69" ht="22" customHeight="1">
      <c r="A69" s="9">
        <f>IF(OR(B69="",C69=""),"",B69&amp;"|"&amp;C69)</f>
        <v/>
      </c>
      <c r="B69" s="12" t="n"/>
      <c r="C69" s="12" t="n"/>
      <c r="D69" s="24" t="n"/>
      <c r="E69" s="14" t="n"/>
      <c r="F69" s="12" t="n"/>
      <c r="G69" s="16">
        <f>IF(A69="","",IFERROR(IF(OR(D69="",E69=""),"Review - incomplete",IF(NOT(ISNUMBER(D69)),"Review - price format",IF(D69&lt;0,"Review - negative price",IF(COUNTIF($A$6:$A$105,A69)&gt;1,"Review - duplicate tier","Ready")))),"Review - formula input"))</f>
        <v/>
      </c>
    </row>
    <row r="70" ht="22" customHeight="1">
      <c r="A70" s="6">
        <f>IF(OR(B70="",C70=""),"",B70&amp;"|"&amp;C70)</f>
        <v/>
      </c>
      <c r="B70" s="12" t="n"/>
      <c r="C70" s="12" t="n"/>
      <c r="D70" s="24" t="n"/>
      <c r="E70" s="14" t="n"/>
      <c r="F70" s="12" t="n"/>
      <c r="G70" s="15">
        <f>IF(A70="","",IFERROR(IF(OR(D70="",E70=""),"Review - incomplete",IF(NOT(ISNUMBER(D70)),"Review - price format",IF(D70&lt;0,"Review - negative price",IF(COUNTIF($A$6:$A$105,A70)&gt;1,"Review - duplicate tier","Ready")))),"Review - formula input"))</f>
        <v/>
      </c>
    </row>
    <row r="71" ht="22" customHeight="1">
      <c r="A71" s="9">
        <f>IF(OR(B71="",C71=""),"",B71&amp;"|"&amp;C71)</f>
        <v/>
      </c>
      <c r="B71" s="12" t="n"/>
      <c r="C71" s="12" t="n"/>
      <c r="D71" s="24" t="n"/>
      <c r="E71" s="14" t="n"/>
      <c r="F71" s="12" t="n"/>
      <c r="G71" s="16">
        <f>IF(A71="","",IFERROR(IF(OR(D71="",E71=""),"Review - incomplete",IF(NOT(ISNUMBER(D71)),"Review - price format",IF(D71&lt;0,"Review - negative price",IF(COUNTIF($A$6:$A$105,A71)&gt;1,"Review - duplicate tier","Ready")))),"Review - formula input"))</f>
        <v/>
      </c>
    </row>
    <row r="72" ht="22" customHeight="1">
      <c r="A72" s="6">
        <f>IF(OR(B72="",C72=""),"",B72&amp;"|"&amp;C72)</f>
        <v/>
      </c>
      <c r="B72" s="12" t="n"/>
      <c r="C72" s="12" t="n"/>
      <c r="D72" s="24" t="n"/>
      <c r="E72" s="14" t="n"/>
      <c r="F72" s="12" t="n"/>
      <c r="G72" s="15">
        <f>IF(A72="","",IFERROR(IF(OR(D72="",E72=""),"Review - incomplete",IF(NOT(ISNUMBER(D72)),"Review - price format",IF(D72&lt;0,"Review - negative price",IF(COUNTIF($A$6:$A$105,A72)&gt;1,"Review - duplicate tier","Ready")))),"Review - formula input"))</f>
        <v/>
      </c>
    </row>
    <row r="73" ht="22" customHeight="1">
      <c r="A73" s="9">
        <f>IF(OR(B73="",C73=""),"",B73&amp;"|"&amp;C73)</f>
        <v/>
      </c>
      <c r="B73" s="12" t="n"/>
      <c r="C73" s="12" t="n"/>
      <c r="D73" s="24" t="n"/>
      <c r="E73" s="14" t="n"/>
      <c r="F73" s="12" t="n"/>
      <c r="G73" s="16">
        <f>IF(A73="","",IFERROR(IF(OR(D73="",E73=""),"Review - incomplete",IF(NOT(ISNUMBER(D73)),"Review - price format",IF(D73&lt;0,"Review - negative price",IF(COUNTIF($A$6:$A$105,A73)&gt;1,"Review - duplicate tier","Ready")))),"Review - formula input"))</f>
        <v/>
      </c>
    </row>
    <row r="74" ht="22" customHeight="1">
      <c r="A74" s="6">
        <f>IF(OR(B74="",C74=""),"",B74&amp;"|"&amp;C74)</f>
        <v/>
      </c>
      <c r="B74" s="12" t="n"/>
      <c r="C74" s="12" t="n"/>
      <c r="D74" s="24" t="n"/>
      <c r="E74" s="14" t="n"/>
      <c r="F74" s="12" t="n"/>
      <c r="G74" s="15">
        <f>IF(A74="","",IFERROR(IF(OR(D74="",E74=""),"Review - incomplete",IF(NOT(ISNUMBER(D74)),"Review - price format",IF(D74&lt;0,"Review - negative price",IF(COUNTIF($A$6:$A$105,A74)&gt;1,"Review - duplicate tier","Ready")))),"Review - formula input"))</f>
        <v/>
      </c>
    </row>
    <row r="75" ht="22" customHeight="1">
      <c r="A75" s="9">
        <f>IF(OR(B75="",C75=""),"",B75&amp;"|"&amp;C75)</f>
        <v/>
      </c>
      <c r="B75" s="12" t="n"/>
      <c r="C75" s="12" t="n"/>
      <c r="D75" s="24" t="n"/>
      <c r="E75" s="14" t="n"/>
      <c r="F75" s="12" t="n"/>
      <c r="G75" s="16">
        <f>IF(A75="","",IFERROR(IF(OR(D75="",E75=""),"Review - incomplete",IF(NOT(ISNUMBER(D75)),"Review - price format",IF(D75&lt;0,"Review - negative price",IF(COUNTIF($A$6:$A$105,A75)&gt;1,"Review - duplicate tier","Ready")))),"Review - formula input"))</f>
        <v/>
      </c>
    </row>
    <row r="76" ht="22" customHeight="1">
      <c r="A76" s="6">
        <f>IF(OR(B76="",C76=""),"",B76&amp;"|"&amp;C76)</f>
        <v/>
      </c>
      <c r="B76" s="12" t="n"/>
      <c r="C76" s="12" t="n"/>
      <c r="D76" s="24" t="n"/>
      <c r="E76" s="14" t="n"/>
      <c r="F76" s="12" t="n"/>
      <c r="G76" s="15">
        <f>IF(A76="","",IFERROR(IF(OR(D76="",E76=""),"Review - incomplete",IF(NOT(ISNUMBER(D76)),"Review - price format",IF(D76&lt;0,"Review - negative price",IF(COUNTIF($A$6:$A$105,A76)&gt;1,"Review - duplicate tier","Ready")))),"Review - formula input"))</f>
        <v/>
      </c>
    </row>
    <row r="77" ht="22" customHeight="1">
      <c r="A77" s="9">
        <f>IF(OR(B77="",C77=""),"",B77&amp;"|"&amp;C77)</f>
        <v/>
      </c>
      <c r="B77" s="12" t="n"/>
      <c r="C77" s="12" t="n"/>
      <c r="D77" s="24" t="n"/>
      <c r="E77" s="14" t="n"/>
      <c r="F77" s="12" t="n"/>
      <c r="G77" s="16">
        <f>IF(A77="","",IFERROR(IF(OR(D77="",E77=""),"Review - incomplete",IF(NOT(ISNUMBER(D77)),"Review - price format",IF(D77&lt;0,"Review - negative price",IF(COUNTIF($A$6:$A$105,A77)&gt;1,"Review - duplicate tier","Ready")))),"Review - formula input"))</f>
        <v/>
      </c>
    </row>
    <row r="78" ht="22" customHeight="1">
      <c r="A78" s="6">
        <f>IF(OR(B78="",C78=""),"",B78&amp;"|"&amp;C78)</f>
        <v/>
      </c>
      <c r="B78" s="12" t="n"/>
      <c r="C78" s="12" t="n"/>
      <c r="D78" s="24" t="n"/>
      <c r="E78" s="14" t="n"/>
      <c r="F78" s="12" t="n"/>
      <c r="G78" s="15">
        <f>IF(A78="","",IFERROR(IF(OR(D78="",E78=""),"Review - incomplete",IF(NOT(ISNUMBER(D78)),"Review - price format",IF(D78&lt;0,"Review - negative price",IF(COUNTIF($A$6:$A$105,A78)&gt;1,"Review - duplicate tier","Ready")))),"Review - formula input"))</f>
        <v/>
      </c>
    </row>
    <row r="79" ht="22" customHeight="1">
      <c r="A79" s="9">
        <f>IF(OR(B79="",C79=""),"",B79&amp;"|"&amp;C79)</f>
        <v/>
      </c>
      <c r="B79" s="12" t="n"/>
      <c r="C79" s="12" t="n"/>
      <c r="D79" s="24" t="n"/>
      <c r="E79" s="14" t="n"/>
      <c r="F79" s="12" t="n"/>
      <c r="G79" s="16">
        <f>IF(A79="","",IFERROR(IF(OR(D79="",E79=""),"Review - incomplete",IF(NOT(ISNUMBER(D79)),"Review - price format",IF(D79&lt;0,"Review - negative price",IF(COUNTIF($A$6:$A$105,A79)&gt;1,"Review - duplicate tier","Ready")))),"Review - formula input"))</f>
        <v/>
      </c>
    </row>
    <row r="80" ht="22" customHeight="1">
      <c r="A80" s="6">
        <f>IF(OR(B80="",C80=""),"",B80&amp;"|"&amp;C80)</f>
        <v/>
      </c>
      <c r="B80" s="12" t="n"/>
      <c r="C80" s="12" t="n"/>
      <c r="D80" s="24" t="n"/>
      <c r="E80" s="14" t="n"/>
      <c r="F80" s="12" t="n"/>
      <c r="G80" s="15">
        <f>IF(A80="","",IFERROR(IF(OR(D80="",E80=""),"Review - incomplete",IF(NOT(ISNUMBER(D80)),"Review - price format",IF(D80&lt;0,"Review - negative price",IF(COUNTIF($A$6:$A$105,A80)&gt;1,"Review - duplicate tier","Ready")))),"Review - formula input"))</f>
        <v/>
      </c>
    </row>
    <row r="81" ht="22" customHeight="1">
      <c r="A81" s="9">
        <f>IF(OR(B81="",C81=""),"",B81&amp;"|"&amp;C81)</f>
        <v/>
      </c>
      <c r="B81" s="12" t="n"/>
      <c r="C81" s="12" t="n"/>
      <c r="D81" s="24" t="n"/>
      <c r="E81" s="14" t="n"/>
      <c r="F81" s="12" t="n"/>
      <c r="G81" s="16">
        <f>IF(A81="","",IFERROR(IF(OR(D81="",E81=""),"Review - incomplete",IF(NOT(ISNUMBER(D81)),"Review - price format",IF(D81&lt;0,"Review - negative price",IF(COUNTIF($A$6:$A$105,A81)&gt;1,"Review - duplicate tier","Ready")))),"Review - formula input"))</f>
        <v/>
      </c>
    </row>
    <row r="82" ht="22" customHeight="1">
      <c r="A82" s="6">
        <f>IF(OR(B82="",C82=""),"",B82&amp;"|"&amp;C82)</f>
        <v/>
      </c>
      <c r="B82" s="12" t="n"/>
      <c r="C82" s="12" t="n"/>
      <c r="D82" s="24" t="n"/>
      <c r="E82" s="14" t="n"/>
      <c r="F82" s="12" t="n"/>
      <c r="G82" s="15">
        <f>IF(A82="","",IFERROR(IF(OR(D82="",E82=""),"Review - incomplete",IF(NOT(ISNUMBER(D82)),"Review - price format",IF(D82&lt;0,"Review - negative price",IF(COUNTIF($A$6:$A$105,A82)&gt;1,"Review - duplicate tier","Ready")))),"Review - formula input"))</f>
        <v/>
      </c>
    </row>
    <row r="83" ht="22" customHeight="1">
      <c r="A83" s="9">
        <f>IF(OR(B83="",C83=""),"",B83&amp;"|"&amp;C83)</f>
        <v/>
      </c>
      <c r="B83" s="12" t="n"/>
      <c r="C83" s="12" t="n"/>
      <c r="D83" s="24" t="n"/>
      <c r="E83" s="14" t="n"/>
      <c r="F83" s="12" t="n"/>
      <c r="G83" s="16">
        <f>IF(A83="","",IFERROR(IF(OR(D83="",E83=""),"Review - incomplete",IF(NOT(ISNUMBER(D83)),"Review - price format",IF(D83&lt;0,"Review - negative price",IF(COUNTIF($A$6:$A$105,A83)&gt;1,"Review - duplicate tier","Ready")))),"Review - formula input"))</f>
        <v/>
      </c>
    </row>
    <row r="84" ht="22" customHeight="1">
      <c r="A84" s="6">
        <f>IF(OR(B84="",C84=""),"",B84&amp;"|"&amp;C84)</f>
        <v/>
      </c>
      <c r="B84" s="12" t="n"/>
      <c r="C84" s="12" t="n"/>
      <c r="D84" s="24" t="n"/>
      <c r="E84" s="14" t="n"/>
      <c r="F84" s="12" t="n"/>
      <c r="G84" s="15">
        <f>IF(A84="","",IFERROR(IF(OR(D84="",E84=""),"Review - incomplete",IF(NOT(ISNUMBER(D84)),"Review - price format",IF(D84&lt;0,"Review - negative price",IF(COUNTIF($A$6:$A$105,A84)&gt;1,"Review - duplicate tier","Ready")))),"Review - formula input"))</f>
        <v/>
      </c>
    </row>
    <row r="85" ht="22" customHeight="1">
      <c r="A85" s="9">
        <f>IF(OR(B85="",C85=""),"",B85&amp;"|"&amp;C85)</f>
        <v/>
      </c>
      <c r="B85" s="12" t="n"/>
      <c r="C85" s="12" t="n"/>
      <c r="D85" s="24" t="n"/>
      <c r="E85" s="14" t="n"/>
      <c r="F85" s="12" t="n"/>
      <c r="G85" s="16">
        <f>IF(A85="","",IFERROR(IF(OR(D85="",E85=""),"Review - incomplete",IF(NOT(ISNUMBER(D85)),"Review - price format",IF(D85&lt;0,"Review - negative price",IF(COUNTIF($A$6:$A$105,A85)&gt;1,"Review - duplicate tier","Ready")))),"Review - formula input"))</f>
        <v/>
      </c>
    </row>
    <row r="86" ht="22" customHeight="1">
      <c r="A86" s="6">
        <f>IF(OR(B86="",C86=""),"",B86&amp;"|"&amp;C86)</f>
        <v/>
      </c>
      <c r="B86" s="12" t="n"/>
      <c r="C86" s="12" t="n"/>
      <c r="D86" s="24" t="n"/>
      <c r="E86" s="14" t="n"/>
      <c r="F86" s="12" t="n"/>
      <c r="G86" s="15">
        <f>IF(A86="","",IFERROR(IF(OR(D86="",E86=""),"Review - incomplete",IF(NOT(ISNUMBER(D86)),"Review - price format",IF(D86&lt;0,"Review - negative price",IF(COUNTIF($A$6:$A$105,A86)&gt;1,"Review - duplicate tier","Ready")))),"Review - formula input"))</f>
        <v/>
      </c>
    </row>
    <row r="87" ht="22" customHeight="1">
      <c r="A87" s="9">
        <f>IF(OR(B87="",C87=""),"",B87&amp;"|"&amp;C87)</f>
        <v/>
      </c>
      <c r="B87" s="12" t="n"/>
      <c r="C87" s="12" t="n"/>
      <c r="D87" s="24" t="n"/>
      <c r="E87" s="14" t="n"/>
      <c r="F87" s="12" t="n"/>
      <c r="G87" s="16">
        <f>IF(A87="","",IFERROR(IF(OR(D87="",E87=""),"Review - incomplete",IF(NOT(ISNUMBER(D87)),"Review - price format",IF(D87&lt;0,"Review - negative price",IF(COUNTIF($A$6:$A$105,A87)&gt;1,"Review - duplicate tier","Ready")))),"Review - formula input"))</f>
        <v/>
      </c>
    </row>
    <row r="88" ht="22" customHeight="1">
      <c r="A88" s="6">
        <f>IF(OR(B88="",C88=""),"",B88&amp;"|"&amp;C88)</f>
        <v/>
      </c>
      <c r="B88" s="12" t="n"/>
      <c r="C88" s="12" t="n"/>
      <c r="D88" s="24" t="n"/>
      <c r="E88" s="14" t="n"/>
      <c r="F88" s="12" t="n"/>
      <c r="G88" s="15">
        <f>IF(A88="","",IFERROR(IF(OR(D88="",E88=""),"Review - incomplete",IF(NOT(ISNUMBER(D88)),"Review - price format",IF(D88&lt;0,"Review - negative price",IF(COUNTIF($A$6:$A$105,A88)&gt;1,"Review - duplicate tier","Ready")))),"Review - formula input"))</f>
        <v/>
      </c>
    </row>
    <row r="89" ht="22" customHeight="1">
      <c r="A89" s="9">
        <f>IF(OR(B89="",C89=""),"",B89&amp;"|"&amp;C89)</f>
        <v/>
      </c>
      <c r="B89" s="12" t="n"/>
      <c r="C89" s="12" t="n"/>
      <c r="D89" s="24" t="n"/>
      <c r="E89" s="14" t="n"/>
      <c r="F89" s="12" t="n"/>
      <c r="G89" s="16">
        <f>IF(A89="","",IFERROR(IF(OR(D89="",E89=""),"Review - incomplete",IF(NOT(ISNUMBER(D89)),"Review - price format",IF(D89&lt;0,"Review - negative price",IF(COUNTIF($A$6:$A$105,A89)&gt;1,"Review - duplicate tier","Ready")))),"Review - formula input"))</f>
        <v/>
      </c>
    </row>
    <row r="90" ht="22" customHeight="1">
      <c r="A90" s="6">
        <f>IF(OR(B90="",C90=""),"",B90&amp;"|"&amp;C90)</f>
        <v/>
      </c>
      <c r="B90" s="12" t="n"/>
      <c r="C90" s="12" t="n"/>
      <c r="D90" s="24" t="n"/>
      <c r="E90" s="14" t="n"/>
      <c r="F90" s="12" t="n"/>
      <c r="G90" s="15">
        <f>IF(A90="","",IFERROR(IF(OR(D90="",E90=""),"Review - incomplete",IF(NOT(ISNUMBER(D90)),"Review - price format",IF(D90&lt;0,"Review - negative price",IF(COUNTIF($A$6:$A$105,A90)&gt;1,"Review - duplicate tier","Ready")))),"Review - formula input"))</f>
        <v/>
      </c>
    </row>
    <row r="91" ht="22" customHeight="1">
      <c r="A91" s="9">
        <f>IF(OR(B91="",C91=""),"",B91&amp;"|"&amp;C91)</f>
        <v/>
      </c>
      <c r="B91" s="12" t="n"/>
      <c r="C91" s="12" t="n"/>
      <c r="D91" s="24" t="n"/>
      <c r="E91" s="14" t="n"/>
      <c r="F91" s="12" t="n"/>
      <c r="G91" s="16">
        <f>IF(A91="","",IFERROR(IF(OR(D91="",E91=""),"Review - incomplete",IF(NOT(ISNUMBER(D91)),"Review - price format",IF(D91&lt;0,"Review - negative price",IF(COUNTIF($A$6:$A$105,A91)&gt;1,"Review - duplicate tier","Ready")))),"Review - formula input"))</f>
        <v/>
      </c>
    </row>
    <row r="92" ht="22" customHeight="1">
      <c r="A92" s="6">
        <f>IF(OR(B92="",C92=""),"",B92&amp;"|"&amp;C92)</f>
        <v/>
      </c>
      <c r="B92" s="12" t="n"/>
      <c r="C92" s="12" t="n"/>
      <c r="D92" s="24" t="n"/>
      <c r="E92" s="14" t="n"/>
      <c r="F92" s="12" t="n"/>
      <c r="G92" s="15">
        <f>IF(A92="","",IFERROR(IF(OR(D92="",E92=""),"Review - incomplete",IF(NOT(ISNUMBER(D92)),"Review - price format",IF(D92&lt;0,"Review - negative price",IF(COUNTIF($A$6:$A$105,A92)&gt;1,"Review - duplicate tier","Ready")))),"Review - formula input"))</f>
        <v/>
      </c>
    </row>
    <row r="93" ht="22" customHeight="1">
      <c r="A93" s="9">
        <f>IF(OR(B93="",C93=""),"",B93&amp;"|"&amp;C93)</f>
        <v/>
      </c>
      <c r="B93" s="12" t="n"/>
      <c r="C93" s="12" t="n"/>
      <c r="D93" s="24" t="n"/>
      <c r="E93" s="14" t="n"/>
      <c r="F93" s="12" t="n"/>
      <c r="G93" s="16">
        <f>IF(A93="","",IFERROR(IF(OR(D93="",E93=""),"Review - incomplete",IF(NOT(ISNUMBER(D93)),"Review - price format",IF(D93&lt;0,"Review - negative price",IF(COUNTIF($A$6:$A$105,A93)&gt;1,"Review - duplicate tier","Ready")))),"Review - formula input"))</f>
        <v/>
      </c>
    </row>
    <row r="94" ht="22" customHeight="1">
      <c r="A94" s="6">
        <f>IF(OR(B94="",C94=""),"",B94&amp;"|"&amp;C94)</f>
        <v/>
      </c>
      <c r="B94" s="12" t="n"/>
      <c r="C94" s="12" t="n"/>
      <c r="D94" s="24" t="n"/>
      <c r="E94" s="14" t="n"/>
      <c r="F94" s="12" t="n"/>
      <c r="G94" s="15">
        <f>IF(A94="","",IFERROR(IF(OR(D94="",E94=""),"Review - incomplete",IF(NOT(ISNUMBER(D94)),"Review - price format",IF(D94&lt;0,"Review - negative price",IF(COUNTIF($A$6:$A$105,A94)&gt;1,"Review - duplicate tier","Ready")))),"Review - formula input"))</f>
        <v/>
      </c>
    </row>
    <row r="95" ht="22" customHeight="1">
      <c r="A95" s="9">
        <f>IF(OR(B95="",C95=""),"",B95&amp;"|"&amp;C95)</f>
        <v/>
      </c>
      <c r="B95" s="12" t="n"/>
      <c r="C95" s="12" t="n"/>
      <c r="D95" s="24" t="n"/>
      <c r="E95" s="14" t="n"/>
      <c r="F95" s="12" t="n"/>
      <c r="G95" s="16">
        <f>IF(A95="","",IFERROR(IF(OR(D95="",E95=""),"Review - incomplete",IF(NOT(ISNUMBER(D95)),"Review - price format",IF(D95&lt;0,"Review - negative price",IF(COUNTIF($A$6:$A$105,A95)&gt;1,"Review - duplicate tier","Ready")))),"Review - formula input"))</f>
        <v/>
      </c>
    </row>
    <row r="96" ht="22" customHeight="1">
      <c r="A96" s="6">
        <f>IF(OR(B96="",C96=""),"",B96&amp;"|"&amp;C96)</f>
        <v/>
      </c>
      <c r="B96" s="12" t="n"/>
      <c r="C96" s="12" t="n"/>
      <c r="D96" s="24" t="n"/>
      <c r="E96" s="14" t="n"/>
      <c r="F96" s="12" t="n"/>
      <c r="G96" s="15">
        <f>IF(A96="","",IFERROR(IF(OR(D96="",E96=""),"Review - incomplete",IF(NOT(ISNUMBER(D96)),"Review - price format",IF(D96&lt;0,"Review - negative price",IF(COUNTIF($A$6:$A$105,A96)&gt;1,"Review - duplicate tier","Ready")))),"Review - formula input"))</f>
        <v/>
      </c>
    </row>
    <row r="97" ht="22" customHeight="1">
      <c r="A97" s="9">
        <f>IF(OR(B97="",C97=""),"",B97&amp;"|"&amp;C97)</f>
        <v/>
      </c>
      <c r="B97" s="12" t="n"/>
      <c r="C97" s="12" t="n"/>
      <c r="D97" s="24" t="n"/>
      <c r="E97" s="14" t="n"/>
      <c r="F97" s="12" t="n"/>
      <c r="G97" s="16">
        <f>IF(A97="","",IFERROR(IF(OR(D97="",E97=""),"Review - incomplete",IF(NOT(ISNUMBER(D97)),"Review - price format",IF(D97&lt;0,"Review - negative price",IF(COUNTIF($A$6:$A$105,A97)&gt;1,"Review - duplicate tier","Ready")))),"Review - formula input"))</f>
        <v/>
      </c>
    </row>
    <row r="98" ht="22" customHeight="1">
      <c r="A98" s="6">
        <f>IF(OR(B98="",C98=""),"",B98&amp;"|"&amp;C98)</f>
        <v/>
      </c>
      <c r="B98" s="12" t="n"/>
      <c r="C98" s="12" t="n"/>
      <c r="D98" s="24" t="n"/>
      <c r="E98" s="14" t="n"/>
      <c r="F98" s="12" t="n"/>
      <c r="G98" s="15">
        <f>IF(A98="","",IFERROR(IF(OR(D98="",E98=""),"Review - incomplete",IF(NOT(ISNUMBER(D98)),"Review - price format",IF(D98&lt;0,"Review - negative price",IF(COUNTIF($A$6:$A$105,A98)&gt;1,"Review - duplicate tier","Ready")))),"Review - formula input"))</f>
        <v/>
      </c>
    </row>
    <row r="99" ht="22" customHeight="1">
      <c r="A99" s="9">
        <f>IF(OR(B99="",C99=""),"",B99&amp;"|"&amp;C99)</f>
        <v/>
      </c>
      <c r="B99" s="12" t="n"/>
      <c r="C99" s="12" t="n"/>
      <c r="D99" s="24" t="n"/>
      <c r="E99" s="14" t="n"/>
      <c r="F99" s="12" t="n"/>
      <c r="G99" s="16">
        <f>IF(A99="","",IFERROR(IF(OR(D99="",E99=""),"Review - incomplete",IF(NOT(ISNUMBER(D99)),"Review - price format",IF(D99&lt;0,"Review - negative price",IF(COUNTIF($A$6:$A$105,A99)&gt;1,"Review - duplicate tier","Ready")))),"Review - formula input"))</f>
        <v/>
      </c>
    </row>
    <row r="100" ht="22" customHeight="1">
      <c r="A100" s="6">
        <f>IF(OR(B100="",C100=""),"",B100&amp;"|"&amp;C100)</f>
        <v/>
      </c>
      <c r="B100" s="12" t="n"/>
      <c r="C100" s="12" t="n"/>
      <c r="D100" s="24" t="n"/>
      <c r="E100" s="14" t="n"/>
      <c r="F100" s="12" t="n"/>
      <c r="G100" s="15">
        <f>IF(A100="","",IFERROR(IF(OR(D100="",E100=""),"Review - incomplete",IF(NOT(ISNUMBER(D100)),"Review - price format",IF(D100&lt;0,"Review - negative price",IF(COUNTIF($A$6:$A$105,A100)&gt;1,"Review - duplicate tier","Ready")))),"Review - formula input"))</f>
        <v/>
      </c>
    </row>
    <row r="101" ht="22" customHeight="1">
      <c r="A101" s="9">
        <f>IF(OR(B101="",C101=""),"",B101&amp;"|"&amp;C101)</f>
        <v/>
      </c>
      <c r="B101" s="12" t="n"/>
      <c r="C101" s="12" t="n"/>
      <c r="D101" s="24" t="n"/>
      <c r="E101" s="14" t="n"/>
      <c r="F101" s="12" t="n"/>
      <c r="G101" s="16">
        <f>IF(A101="","",IFERROR(IF(OR(D101="",E101=""),"Review - incomplete",IF(NOT(ISNUMBER(D101)),"Review - price format",IF(D101&lt;0,"Review - negative price",IF(COUNTIF($A$6:$A$105,A101)&gt;1,"Review - duplicate tier","Ready")))),"Review - formula input"))</f>
        <v/>
      </c>
    </row>
    <row r="102" ht="22" customHeight="1">
      <c r="A102" s="6">
        <f>IF(OR(B102="",C102=""),"",B102&amp;"|"&amp;C102)</f>
        <v/>
      </c>
      <c r="B102" s="12" t="n"/>
      <c r="C102" s="12" t="n"/>
      <c r="D102" s="24" t="n"/>
      <c r="E102" s="14" t="n"/>
      <c r="F102" s="12" t="n"/>
      <c r="G102" s="15">
        <f>IF(A102="","",IFERROR(IF(OR(D102="",E102=""),"Review - incomplete",IF(NOT(ISNUMBER(D102)),"Review - price format",IF(D102&lt;0,"Review - negative price",IF(COUNTIF($A$6:$A$105,A102)&gt;1,"Review - duplicate tier","Ready")))),"Review - formula input"))</f>
        <v/>
      </c>
    </row>
    <row r="103" ht="22" customHeight="1">
      <c r="A103" s="9">
        <f>IF(OR(B103="",C103=""),"",B103&amp;"|"&amp;C103)</f>
        <v/>
      </c>
      <c r="B103" s="12" t="n"/>
      <c r="C103" s="12" t="n"/>
      <c r="D103" s="24" t="n"/>
      <c r="E103" s="14" t="n"/>
      <c r="F103" s="12" t="n"/>
      <c r="G103" s="16">
        <f>IF(A103="","",IFERROR(IF(OR(D103="",E103=""),"Review - incomplete",IF(NOT(ISNUMBER(D103)),"Review - price format",IF(D103&lt;0,"Review - negative price",IF(COUNTIF($A$6:$A$105,A103)&gt;1,"Review - duplicate tier","Ready")))),"Review - formula input"))</f>
        <v/>
      </c>
    </row>
    <row r="104" ht="22" customHeight="1">
      <c r="A104" s="6">
        <f>IF(OR(B104="",C104=""),"",B104&amp;"|"&amp;C104)</f>
        <v/>
      </c>
      <c r="B104" s="12" t="n"/>
      <c r="C104" s="12" t="n"/>
      <c r="D104" s="24" t="n"/>
      <c r="E104" s="14" t="n"/>
      <c r="F104" s="12" t="n"/>
      <c r="G104" s="15">
        <f>IF(A104="","",IFERROR(IF(OR(D104="",E104=""),"Review - incomplete",IF(NOT(ISNUMBER(D104)),"Review - price format",IF(D104&lt;0,"Review - negative price",IF(COUNTIF($A$6:$A$105,A104)&gt;1,"Review - duplicate tier","Ready")))),"Review - formula input"))</f>
        <v/>
      </c>
    </row>
    <row r="105" ht="22" customHeight="1">
      <c r="A105" s="9">
        <f>IF(OR(B105="",C105=""),"",B105&amp;"|"&amp;C105)</f>
        <v/>
      </c>
      <c r="B105" s="12" t="n"/>
      <c r="C105" s="12" t="n"/>
      <c r="D105" s="24" t="n"/>
      <c r="E105" s="14" t="n"/>
      <c r="F105" s="12" t="n"/>
      <c r="G105" s="16">
        <f>IF(A105="","",IFERROR(IF(OR(D105="",E105=""),"Review - incomplete",IF(NOT(ISNUMBER(D105)),"Review - price format",IF(D105&lt;0,"Review - negative price",IF(COUNTIF($A$6:$A$105,A105)&gt;1,"Review - duplicate tier","Ready")))),"Review - formula input"))</f>
        <v/>
      </c>
    </row>
  </sheetData>
  <autoFilter ref="A5:G105"/>
  <mergeCells count="1">
    <mergeCell ref="A1:G1"/>
  </mergeCells>
  <conditionalFormatting sqref="A6:G105">
    <cfRule type="expression" priority="1" dxfId="0">
      <formula>LEFT($G6,6)="Review"</formula>
    </cfRule>
  </conditionalFormatting>
  <conditionalFormatting sqref="G6:G105">
    <cfRule type="expression" priority="2" dxfId="1">
      <formula>$G6="Ready"</formula>
    </cfRule>
  </conditionalFormatting>
  <dataValidations count="4">
    <dataValidation sqref="B6:B105" showDropDown="0" showInputMessage="1" showErrorMessage="1" allowBlank="0" errorTitle="Check size band" error="Choose a size band from the editable Assumptions list." promptTitle="Size band" prompt="Select the weight-based size band." type="list">
      <formula1>INDIRECT("'Assumptions'!$B$5:$B$9")</formula1>
    </dataValidation>
    <dataValidation sqref="C6:C105" showDropDown="0" showInputMessage="0" showErrorMessage="1" allowBlank="0" errorTitle="Check coat type" error="Choose a coat type from the Assumptions list." type="list">
      <formula1>INDIRECT("'Assumptions'!$E$8:$E$9")</formula1>
    </dataValidation>
    <dataValidation sqref="D6:D105" showDropDown="0" showInputMessage="0" showErrorMessage="1" allowBlank="0" errorTitle="Check base price" error="Enter a base price of $0.00 or more." type="decimal" operator="greaterThanOrEqual">
      <formula1>0</formula1>
    </dataValidation>
    <dataValidation sqref="E6:E105" showDropDown="0" showInputMessage="0" showErrorMessage="1" allowBlank="0" errorTitle="Check active choice" error="Choose Yes or No from the Assumptions list." type="list">
      <formula1>INDIRECT("'Assumptions'!$E$18:$E$19")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23" customWidth="1" min="4" max="4"/>
    <col width="13" customWidth="1" min="5" max="5"/>
    <col width="20" customWidth="1" min="6" max="6"/>
    <col width="13" customWidth="1" min="7" max="7"/>
    <col width="19" customWidth="1" min="8" max="8"/>
    <col width="14" customWidth="1" min="9" max="9"/>
    <col width="25" customWidth="1" min="10" max="10"/>
    <col width="14" customWidth="1" min="11" max="11"/>
    <col width="17" customWidth="1" min="12" max="12"/>
    <col width="16" customWidth="1" min="13" max="13"/>
    <col width="31" customWidth="1" min="14" max="14"/>
  </cols>
  <sheetData>
    <row r="1" ht="28" customHeight="1">
      <c r="A1" s="1" t="inlineStr">
        <is>
          <t>Grooming Quote Checks — Fictional Harbor Paws Grooming</t>
        </is>
      </c>
    </row>
    <row r="2" ht="24" customHeight="1">
      <c r="A2" s="2" t="inlineStr">
        <is>
          <t>Enter fictional or business-approved aliases, weight, coat type, adjustments, and quote status.</t>
        </is>
      </c>
    </row>
    <row r="3"/>
    <row r="4"/>
    <row r="5" ht="30" customHeight="1">
      <c r="A5" s="3" t="inlineStr">
        <is>
          <t>Quote ID</t>
        </is>
      </c>
      <c r="B5" s="3" t="inlineStr">
        <is>
          <t>Quote Date</t>
        </is>
      </c>
      <c r="C5" s="3" t="inlineStr">
        <is>
          <t>Client Alias</t>
        </is>
      </c>
      <c r="D5" s="3" t="inlineStr">
        <is>
          <t>Pet Alias</t>
        </is>
      </c>
      <c r="E5" s="3" t="inlineStr">
        <is>
          <t>Weight (lb)</t>
        </is>
      </c>
      <c r="F5" s="3" t="inlineStr">
        <is>
          <t>Coat Type</t>
        </is>
      </c>
      <c r="G5" s="3" t="inlineStr">
        <is>
          <t>Add-ons</t>
        </is>
      </c>
      <c r="H5" s="3" t="inlineStr">
        <is>
          <t>Manual Adjustment</t>
        </is>
      </c>
      <c r="I5" s="3" t="inlineStr">
        <is>
          <t>Size Band</t>
        </is>
      </c>
      <c r="J5" s="3" t="inlineStr">
        <is>
          <t>Tier Key</t>
        </is>
      </c>
      <c r="K5" s="3" t="inlineStr">
        <is>
          <t>Base Price</t>
        </is>
      </c>
      <c r="L5" s="3" t="inlineStr">
        <is>
          <t>Estimated Price</t>
        </is>
      </c>
      <c r="M5" s="3" t="inlineStr">
        <is>
          <t>Quote Status</t>
        </is>
      </c>
      <c r="N5" s="3" t="inlineStr">
        <is>
          <t>Check</t>
        </is>
      </c>
    </row>
    <row r="6" ht="22" customHeight="1">
      <c r="A6" s="12" t="inlineStr">
        <is>
          <t>FQ-1001</t>
        </is>
      </c>
      <c r="B6" s="25" t="n">
        <v>46257</v>
      </c>
      <c r="C6" s="12" t="inlineStr">
        <is>
          <t>Fictional Client A01</t>
        </is>
      </c>
      <c r="D6" s="12" t="inlineStr">
        <is>
          <t>Fictional Pet Maple</t>
        </is>
      </c>
      <c r="E6" s="26" t="n">
        <v>0.1</v>
      </c>
      <c r="F6" s="12" t="inlineStr">
        <is>
          <t>Smooth / Short</t>
        </is>
      </c>
      <c r="G6" s="24" t="n">
        <v>5</v>
      </c>
      <c r="H6" s="24" t="n">
        <v>0</v>
      </c>
      <c r="I6" s="15" t="inlineStr">
        <is>
          <t>Accepted</t>
        </is>
      </c>
      <c r="J6" s="6">
        <f>IF(OR(I6="",F6=""),"",I6&amp;"|"&amp;F6)</f>
        <v/>
      </c>
      <c r="K6" s="22">
        <f>IF(J6="","",IFERROR(IF(VLOOKUP(J6,'Pricing Matrix'!$A$6:$G$105,5,FALSE)="Yes",VLOOKUP(J6,'Pricing Matrix'!$A$6:$G$105,4,FALSE),""),""))</f>
        <v/>
      </c>
      <c r="L6" s="22">
        <f>IF(K6="","",IFERROR(K6+IF(G6="",0,G6)+IF(H6="",0,H6),""))</f>
        <v/>
      </c>
      <c r="M6" s="14" t="n"/>
      <c r="N6" s="15">
        <f>IF(A6="","",IFERROR(IF(OR(B6="",C6="",D6="",E6="",F6="",M6=""),"Review - missing input",IF(OR(NOT(ISNUMBER(B6)),NOT(ISNUMBER(E6)),AND(G6&lt;&gt;"",NOT(ISNUMBER(G6))),AND(H6&lt;&gt;"",NOT(ISNUMBER(H6)))),"Review - input format",IF(I6="","Review - weight band",IF(K6="","Review - tier missing/inactive",IF(ABS(IF(H6="",0,H6))&gt;K6*Assumptions!$F$4,"Review - adjustment","Ready"))))),"Review - formula input"))</f>
        <v/>
      </c>
    </row>
    <row r="7" ht="22" customHeight="1">
      <c r="A7" s="12" t="inlineStr">
        <is>
          <t>FQ-1002</t>
        </is>
      </c>
      <c r="B7" s="25" t="n">
        <v>46258</v>
      </c>
      <c r="C7" s="12" t="inlineStr">
        <is>
          <t>Fictional Client A02</t>
        </is>
      </c>
      <c r="D7" s="12" t="inlineStr">
        <is>
          <t>Fictional Pet Clover</t>
        </is>
      </c>
      <c r="E7" s="26" t="n">
        <v>10</v>
      </c>
      <c r="F7" s="12" t="inlineStr">
        <is>
          <t>Plush / Long</t>
        </is>
      </c>
      <c r="G7" s="24" t="n">
        <v>8</v>
      </c>
      <c r="H7" s="24" t="n">
        <v>-3</v>
      </c>
      <c r="I7" s="16" t="inlineStr">
        <is>
          <t>Reviewed</t>
        </is>
      </c>
      <c r="J7" s="9">
        <f>IF(OR(I7="",F7=""),"",I7&amp;"|"&amp;F7)</f>
        <v/>
      </c>
      <c r="K7" s="23">
        <f>IF(J7="","",IFERROR(IF(VLOOKUP(J7,'Pricing Matrix'!$A$6:$G$105,5,FALSE)="Yes",VLOOKUP(J7,'Pricing Matrix'!$A$6:$G$105,4,FALSE),""),""))</f>
        <v/>
      </c>
      <c r="L7" s="23">
        <f>IF(K7="","",IFERROR(K7+IF(G7="",0,G7)+IF(H7="",0,H7),""))</f>
        <v/>
      </c>
      <c r="M7" s="14" t="n"/>
      <c r="N7" s="16">
        <f>IF(A7="","",IFERROR(IF(OR(B7="",C7="",D7="",E7="",F7="",M7=""),"Review - missing input",IF(OR(NOT(ISNUMBER(B7)),NOT(ISNUMBER(E7)),AND(G7&lt;&gt;"",NOT(ISNUMBER(G7))),AND(H7&lt;&gt;"",NOT(ISNUMBER(H7)))),"Review - input format",IF(I7="","Review - weight band",IF(K7="","Review - tier missing/inactive",IF(ABS(IF(H7="",0,H7))&gt;K7*Assumptions!$F$4,"Review - adjustment","Ready"))))),"Review - formula input"))</f>
        <v/>
      </c>
    </row>
    <row r="8" ht="22" customHeight="1">
      <c r="A8" s="12" t="inlineStr">
        <is>
          <t>FQ-1003</t>
        </is>
      </c>
      <c r="B8" s="25" t="n">
        <v>46259</v>
      </c>
      <c r="C8" s="12" t="inlineStr">
        <is>
          <t>Fictional Client A03</t>
        </is>
      </c>
      <c r="D8" s="12" t="inlineStr">
        <is>
          <t>Fictional Pet Juniper</t>
        </is>
      </c>
      <c r="E8" s="26" t="n">
        <v>10.1</v>
      </c>
      <c r="F8" s="12" t="inlineStr">
        <is>
          <t>Smooth / Short</t>
        </is>
      </c>
      <c r="G8" s="24" t="n">
        <v>0</v>
      </c>
      <c r="H8" s="24" t="n">
        <v>0</v>
      </c>
      <c r="I8" s="15" t="inlineStr">
        <is>
          <t>Draft</t>
        </is>
      </c>
      <c r="J8" s="6">
        <f>IF(OR(I8="",F8=""),"",I8&amp;"|"&amp;F8)</f>
        <v/>
      </c>
      <c r="K8" s="22">
        <f>IF(J8="","",IFERROR(IF(VLOOKUP(J8,'Pricing Matrix'!$A$6:$G$105,5,FALSE)="Yes",VLOOKUP(J8,'Pricing Matrix'!$A$6:$G$105,4,FALSE),""),""))</f>
        <v/>
      </c>
      <c r="L8" s="22">
        <f>IF(K8="","",IFERROR(K8+IF(G8="",0,G8)+IF(H8="",0,H8),""))</f>
        <v/>
      </c>
      <c r="M8" s="14" t="n"/>
      <c r="N8" s="15">
        <f>IF(A8="","",IFERROR(IF(OR(B8="",C8="",D8="",E8="",F8="",M8=""),"Review - missing input",IF(OR(NOT(ISNUMBER(B8)),NOT(ISNUMBER(E8)),AND(G8&lt;&gt;"",NOT(ISNUMBER(G8))),AND(H8&lt;&gt;"",NOT(ISNUMBER(H8)))),"Review - input format",IF(I8="","Review - weight band",IF(K8="","Review - tier missing/inactive",IF(ABS(IF(H8="",0,H8))&gt;K8*Assumptions!$F$4,"Review - adjustment","Ready"))))),"Review - formula input"))</f>
        <v/>
      </c>
    </row>
    <row r="9" ht="22" customHeight="1">
      <c r="A9" s="12" t="inlineStr">
        <is>
          <t>FQ-1004</t>
        </is>
      </c>
      <c r="B9" s="25" t="n">
        <v>46260</v>
      </c>
      <c r="C9" s="12" t="inlineStr">
        <is>
          <t>Fictional Client A04</t>
        </is>
      </c>
      <c r="D9" s="12" t="inlineStr">
        <is>
          <t>Fictional Pet Pebble</t>
        </is>
      </c>
      <c r="E9" s="26" t="n">
        <v>25</v>
      </c>
      <c r="F9" s="12" t="inlineStr">
        <is>
          <t>Plush / Long</t>
        </is>
      </c>
      <c r="G9" s="24" t="n">
        <v>12</v>
      </c>
      <c r="H9" s="24" t="n">
        <v>5</v>
      </c>
      <c r="I9" s="16" t="inlineStr">
        <is>
          <t>Accepted</t>
        </is>
      </c>
      <c r="J9" s="9">
        <f>IF(OR(I9="",F9=""),"",I9&amp;"|"&amp;F9)</f>
        <v/>
      </c>
      <c r="K9" s="23">
        <f>IF(J9="","",IFERROR(IF(VLOOKUP(J9,'Pricing Matrix'!$A$6:$G$105,5,FALSE)="Yes",VLOOKUP(J9,'Pricing Matrix'!$A$6:$G$105,4,FALSE),""),""))</f>
        <v/>
      </c>
      <c r="L9" s="23">
        <f>IF(K9="","",IFERROR(K9+IF(G9="",0,G9)+IF(H9="",0,H9),""))</f>
        <v/>
      </c>
      <c r="M9" s="14" t="n"/>
      <c r="N9" s="16">
        <f>IF(A9="","",IFERROR(IF(OR(B9="",C9="",D9="",E9="",F9="",M9=""),"Review - missing input",IF(OR(NOT(ISNUMBER(B9)),NOT(ISNUMBER(E9)),AND(G9&lt;&gt;"",NOT(ISNUMBER(G9))),AND(H9&lt;&gt;"",NOT(ISNUMBER(H9)))),"Review - input format",IF(I9="","Review - weight band",IF(K9="","Review - tier missing/inactive",IF(ABS(IF(H9="",0,H9))&gt;K9*Assumptions!$F$4,"Review - adjustment","Ready"))))),"Review - formula input"))</f>
        <v/>
      </c>
    </row>
    <row r="10" ht="22" customHeight="1">
      <c r="A10" s="12" t="inlineStr">
        <is>
          <t>FQ-1005</t>
        </is>
      </c>
      <c r="B10" s="25" t="n">
        <v>46261</v>
      </c>
      <c r="C10" s="12" t="inlineStr">
        <is>
          <t>Fictional Client A05</t>
        </is>
      </c>
      <c r="D10" s="12" t="inlineStr">
        <is>
          <t>Fictional Pet Acorn</t>
        </is>
      </c>
      <c r="E10" s="26" t="n">
        <v>25.1</v>
      </c>
      <c r="F10" s="12" t="inlineStr">
        <is>
          <t>Smooth / Short</t>
        </is>
      </c>
      <c r="G10" s="24" t="n">
        <v>6</v>
      </c>
      <c r="H10" s="24" t="n">
        <v>0</v>
      </c>
      <c r="I10" s="15" t="inlineStr">
        <is>
          <t>Reviewed</t>
        </is>
      </c>
      <c r="J10" s="6">
        <f>IF(OR(I10="",F10=""),"",I10&amp;"|"&amp;F10)</f>
        <v/>
      </c>
      <c r="K10" s="22">
        <f>IF(J10="","",IFERROR(IF(VLOOKUP(J10,'Pricing Matrix'!$A$6:$G$105,5,FALSE)="Yes",VLOOKUP(J10,'Pricing Matrix'!$A$6:$G$105,4,FALSE),""),""))</f>
        <v/>
      </c>
      <c r="L10" s="22">
        <f>IF(K10="","",IFERROR(K10+IF(G10="",0,G10)+IF(H10="",0,H10),""))</f>
        <v/>
      </c>
      <c r="M10" s="14" t="n"/>
      <c r="N10" s="15">
        <f>IF(A10="","",IFERROR(IF(OR(B10="",C10="",D10="",E10="",F10="",M10=""),"Review - missing input",IF(OR(NOT(ISNUMBER(B10)),NOT(ISNUMBER(E10)),AND(G10&lt;&gt;"",NOT(ISNUMBER(G10))),AND(H10&lt;&gt;"",NOT(ISNUMBER(H10)))),"Review - input format",IF(I10="","Review - weight band",IF(K10="","Review - tier missing/inactive",IF(ABS(IF(H10="",0,H10))&gt;K10*Assumptions!$F$4,"Review - adjustment","Ready"))))),"Review - formula input"))</f>
        <v/>
      </c>
    </row>
    <row r="11" ht="22" customHeight="1">
      <c r="A11" s="12" t="inlineStr">
        <is>
          <t>FQ-1006</t>
        </is>
      </c>
      <c r="B11" s="25" t="n">
        <v>46262</v>
      </c>
      <c r="C11" s="12" t="inlineStr">
        <is>
          <t>Fictional Client A06</t>
        </is>
      </c>
      <c r="D11" s="12" t="inlineStr">
        <is>
          <t>Fictional Pet Marigold</t>
        </is>
      </c>
      <c r="E11" s="26" t="n">
        <v>50</v>
      </c>
      <c r="F11" s="12" t="inlineStr">
        <is>
          <t>Plush / Long</t>
        </is>
      </c>
      <c r="G11" s="24" t="n">
        <v>10</v>
      </c>
      <c r="H11" s="24" t="n">
        <v>25</v>
      </c>
      <c r="I11" s="16" t="inlineStr">
        <is>
          <t>Draft</t>
        </is>
      </c>
      <c r="J11" s="9">
        <f>IF(OR(I11="",F11=""),"",I11&amp;"|"&amp;F11)</f>
        <v/>
      </c>
      <c r="K11" s="23">
        <f>IF(J11="","",IFERROR(IF(VLOOKUP(J11,'Pricing Matrix'!$A$6:$G$105,5,FALSE)="Yes",VLOOKUP(J11,'Pricing Matrix'!$A$6:$G$105,4,FALSE),""),""))</f>
        <v/>
      </c>
      <c r="L11" s="23">
        <f>IF(K11="","",IFERROR(K11+IF(G11="",0,G11)+IF(H11="",0,H11),""))</f>
        <v/>
      </c>
      <c r="M11" s="14" t="n"/>
      <c r="N11" s="16">
        <f>IF(A11="","",IFERROR(IF(OR(B11="",C11="",D11="",E11="",F11="",M11=""),"Review - missing input",IF(OR(NOT(ISNUMBER(B11)),NOT(ISNUMBER(E11)),AND(G11&lt;&gt;"",NOT(ISNUMBER(G11))),AND(H11&lt;&gt;"",NOT(ISNUMBER(H11)))),"Review - input format",IF(I11="","Review - weight band",IF(K11="","Review - tier missing/inactive",IF(ABS(IF(H11="",0,H11))&gt;K11*Assumptions!$F$4,"Review - adjustment","Ready"))))),"Review - formula input"))</f>
        <v/>
      </c>
    </row>
    <row r="12" ht="22" customHeight="1">
      <c r="A12" s="12" t="inlineStr">
        <is>
          <t>FQ-1007</t>
        </is>
      </c>
      <c r="B12" s="25" t="n">
        <v>46263</v>
      </c>
      <c r="C12" s="12" t="inlineStr">
        <is>
          <t>Fictional Client A07</t>
        </is>
      </c>
      <c r="D12" s="12" t="inlineStr">
        <is>
          <t>Fictional Pet Riverstone</t>
        </is>
      </c>
      <c r="E12" s="26" t="n">
        <v>50.1</v>
      </c>
      <c r="F12" s="12" t="inlineStr">
        <is>
          <t>Smooth / Short</t>
        </is>
      </c>
      <c r="G12" s="24" t="n">
        <v>15</v>
      </c>
      <c r="H12" s="24" t="n">
        <v>-5</v>
      </c>
      <c r="I12" s="15" t="inlineStr">
        <is>
          <t>Accepted</t>
        </is>
      </c>
      <c r="J12" s="6">
        <f>IF(OR(I12="",F12=""),"",I12&amp;"|"&amp;F12)</f>
        <v/>
      </c>
      <c r="K12" s="22">
        <f>IF(J12="","",IFERROR(IF(VLOOKUP(J12,'Pricing Matrix'!$A$6:$G$105,5,FALSE)="Yes",VLOOKUP(J12,'Pricing Matrix'!$A$6:$G$105,4,FALSE),""),""))</f>
        <v/>
      </c>
      <c r="L12" s="22">
        <f>IF(K12="","",IFERROR(K12+IF(G12="",0,G12)+IF(H12="",0,H12),""))</f>
        <v/>
      </c>
      <c r="M12" s="14" t="n"/>
      <c r="N12" s="15">
        <f>IF(A12="","",IFERROR(IF(OR(B12="",C12="",D12="",E12="",F12="",M12=""),"Review - missing input",IF(OR(NOT(ISNUMBER(B12)),NOT(ISNUMBER(E12)),AND(G12&lt;&gt;"",NOT(ISNUMBER(G12))),AND(H12&lt;&gt;"",NOT(ISNUMBER(H12)))),"Review - input format",IF(I12="","Review - weight band",IF(K12="","Review - tier missing/inactive",IF(ABS(IF(H12="",0,H12))&gt;K12*Assumptions!$F$4,"Review - adjustment","Ready"))))),"Review - formula input"))</f>
        <v/>
      </c>
    </row>
    <row r="13" ht="22" customHeight="1">
      <c r="A13" s="12" t="inlineStr">
        <is>
          <t>FQ-1008</t>
        </is>
      </c>
      <c r="B13" s="25" t="n">
        <v>46264</v>
      </c>
      <c r="C13" s="12" t="inlineStr">
        <is>
          <t>Fictional Client A08</t>
        </is>
      </c>
      <c r="D13" s="12" t="inlineStr">
        <is>
          <t>Fictional Pet Thistle</t>
        </is>
      </c>
      <c r="E13" s="26" t="n">
        <v>80</v>
      </c>
      <c r="F13" s="12" t="inlineStr">
        <is>
          <t>Plush / Long</t>
        </is>
      </c>
      <c r="G13" s="24" t="n">
        <v>18</v>
      </c>
      <c r="H13" s="24" t="n">
        <v>0</v>
      </c>
      <c r="I13" s="16" t="inlineStr">
        <is>
          <t>Declined</t>
        </is>
      </c>
      <c r="J13" s="9">
        <f>IF(OR(I13="",F13=""),"",I13&amp;"|"&amp;F13)</f>
        <v/>
      </c>
      <c r="K13" s="23">
        <f>IF(J13="","",IFERROR(IF(VLOOKUP(J13,'Pricing Matrix'!$A$6:$G$105,5,FALSE)="Yes",VLOOKUP(J13,'Pricing Matrix'!$A$6:$G$105,4,FALSE),""),""))</f>
        <v/>
      </c>
      <c r="L13" s="23">
        <f>IF(K13="","",IFERROR(K13+IF(G13="",0,G13)+IF(H13="",0,H13),""))</f>
        <v/>
      </c>
      <c r="M13" s="14" t="n"/>
      <c r="N13" s="16">
        <f>IF(A13="","",IFERROR(IF(OR(B13="",C13="",D13="",E13="",F13="",M13=""),"Review - missing input",IF(OR(NOT(ISNUMBER(B13)),NOT(ISNUMBER(E13)),AND(G13&lt;&gt;"",NOT(ISNUMBER(G13))),AND(H13&lt;&gt;"",NOT(ISNUMBER(H13)))),"Review - input format",IF(I13="","Review - weight band",IF(K13="","Review - tier missing/inactive",IF(ABS(IF(H13="",0,H13))&gt;K13*Assumptions!$F$4,"Review - adjustment","Ready"))))),"Review - formula input"))</f>
        <v/>
      </c>
    </row>
    <row r="14" ht="22" customHeight="1">
      <c r="A14" s="12" t="inlineStr">
        <is>
          <t>FQ-1009</t>
        </is>
      </c>
      <c r="B14" s="25" t="n">
        <v>46265</v>
      </c>
      <c r="C14" s="12" t="inlineStr">
        <is>
          <t>Fictional Client A09</t>
        </is>
      </c>
      <c r="D14" s="12" t="inlineStr">
        <is>
          <t>Fictional Pet Moonbeam</t>
        </is>
      </c>
      <c r="E14" s="26" t="n">
        <v>80.09999999999999</v>
      </c>
      <c r="F14" s="12" t="inlineStr">
        <is>
          <t>Smooth / Short</t>
        </is>
      </c>
      <c r="G14" s="24" t="n">
        <v>20</v>
      </c>
      <c r="H14" s="24" t="n">
        <v>10</v>
      </c>
      <c r="I14" s="15" t="inlineStr">
        <is>
          <t>Reviewed</t>
        </is>
      </c>
      <c r="J14" s="6">
        <f>IF(OR(I14="",F14=""),"",I14&amp;"|"&amp;F14)</f>
        <v/>
      </c>
      <c r="K14" s="22">
        <f>IF(J14="","",IFERROR(IF(VLOOKUP(J14,'Pricing Matrix'!$A$6:$G$105,5,FALSE)="Yes",VLOOKUP(J14,'Pricing Matrix'!$A$6:$G$105,4,FALSE),""),""))</f>
        <v/>
      </c>
      <c r="L14" s="22">
        <f>IF(K14="","",IFERROR(K14+IF(G14="",0,G14)+IF(H14="",0,H14),""))</f>
        <v/>
      </c>
      <c r="M14" s="14" t="n"/>
      <c r="N14" s="15">
        <f>IF(A14="","",IFERROR(IF(OR(B14="",C14="",D14="",E14="",F14="",M14=""),"Review - missing input",IF(OR(NOT(ISNUMBER(B14)),NOT(ISNUMBER(E14)),AND(G14&lt;&gt;"",NOT(ISNUMBER(G14))),AND(H14&lt;&gt;"",NOT(ISNUMBER(H14)))),"Review - input format",IF(I14="","Review - weight band",IF(K14="","Review - tier missing/inactive",IF(ABS(IF(H14="",0,H14))&gt;K14*Assumptions!$F$4,"Review - adjustment","Ready"))))),"Review - formula input"))</f>
        <v/>
      </c>
    </row>
    <row r="15" ht="22" customHeight="1">
      <c r="A15" s="12" t="inlineStr">
        <is>
          <t>FQ-1010</t>
        </is>
      </c>
      <c r="B15" s="25" t="n">
        <v>46266</v>
      </c>
      <c r="C15" s="12" t="inlineStr">
        <is>
          <t>Fictional Client A10</t>
        </is>
      </c>
      <c r="D15" s="12" t="inlineStr">
        <is>
          <t>Fictional Pet Pinecone</t>
        </is>
      </c>
      <c r="E15" s="26" t="n">
        <v>150</v>
      </c>
      <c r="F15" s="12" t="inlineStr">
        <is>
          <t>Plush / Long</t>
        </is>
      </c>
      <c r="G15" s="24" t="n">
        <v>25</v>
      </c>
      <c r="H15" s="24" t="n">
        <v>0</v>
      </c>
      <c r="I15" s="16" t="inlineStr">
        <is>
          <t>Draft</t>
        </is>
      </c>
      <c r="J15" s="9">
        <f>IF(OR(I15="",F15=""),"",I15&amp;"|"&amp;F15)</f>
        <v/>
      </c>
      <c r="K15" s="23">
        <f>IF(J15="","",IFERROR(IF(VLOOKUP(J15,'Pricing Matrix'!$A$6:$G$105,5,FALSE)="Yes",VLOOKUP(J15,'Pricing Matrix'!$A$6:$G$105,4,FALSE),""),""))</f>
        <v/>
      </c>
      <c r="L15" s="23">
        <f>IF(K15="","",IFERROR(K15+IF(G15="",0,G15)+IF(H15="",0,H15),""))</f>
        <v/>
      </c>
      <c r="M15" s="14" t="n"/>
      <c r="N15" s="16">
        <f>IF(A15="","",IFERROR(IF(OR(B15="",C15="",D15="",E15="",F15="",M15=""),"Review - missing input",IF(OR(NOT(ISNUMBER(B15)),NOT(ISNUMBER(E15)),AND(G15&lt;&gt;"",NOT(ISNUMBER(G15))),AND(H15&lt;&gt;"",NOT(ISNUMBER(H15)))),"Review - input format",IF(I15="","Review - weight band",IF(K15="","Review - tier missing/inactive",IF(ABS(IF(H15="",0,H15))&gt;K15*Assumptions!$F$4,"Review - adjustment","Ready"))))),"Review - formula input"))</f>
        <v/>
      </c>
    </row>
    <row r="16" ht="22" customHeight="1">
      <c r="A16" s="12" t="n"/>
      <c r="B16" s="25" t="n"/>
      <c r="C16" s="12" t="n"/>
      <c r="D16" s="12" t="n"/>
      <c r="E16" s="26" t="n"/>
      <c r="F16" s="12" t="n"/>
      <c r="G16" s="24" t="n"/>
      <c r="H16" s="24" t="n"/>
      <c r="I16" s="15">
        <f>IF(E16="","",IF(OR(E16&lt;Assumptions!$A$5,E16&gt;Assumptions!$C$9),"",IFERROR(VLOOKUP(E16,Assumptions!$A$5:$C$9,2,TRUE),"")))</f>
        <v/>
      </c>
      <c r="J16" s="6">
        <f>IF(OR(I16="",F16=""),"",I16&amp;"|"&amp;F16)</f>
        <v/>
      </c>
      <c r="K16" s="22">
        <f>IF(J16="","",IFERROR(IF(VLOOKUP(J16,'Pricing Matrix'!$A$6:$G$105,5,FALSE)="Yes",VLOOKUP(J16,'Pricing Matrix'!$A$6:$G$105,4,FALSE),""),""))</f>
        <v/>
      </c>
      <c r="L16" s="22">
        <f>IF(K16="","",IFERROR(K16+IF(G16="",0,G16)+IF(H16="",0,H16),""))</f>
        <v/>
      </c>
      <c r="M16" s="14" t="n"/>
      <c r="N16" s="15">
        <f>IF(A16="","",IFERROR(IF(OR(B16="",C16="",D16="",E16="",F16="",M16=""),"Review - missing input",IF(OR(NOT(ISNUMBER(B16)),NOT(ISNUMBER(E16)),AND(G16&lt;&gt;"",NOT(ISNUMBER(G16))),AND(H16&lt;&gt;"",NOT(ISNUMBER(H16)))),"Review - input format",IF(I16="","Review - weight band",IF(K16="","Review - tier missing/inactive",IF(ABS(IF(H16="",0,H16))&gt;K16*Assumptions!$F$4,"Review - adjustment","Ready"))))),"Review - formula input"))</f>
        <v/>
      </c>
    </row>
    <row r="17" ht="22" customHeight="1">
      <c r="A17" s="12" t="n"/>
      <c r="B17" s="25" t="n"/>
      <c r="C17" s="12" t="n"/>
      <c r="D17" s="12" t="n"/>
      <c r="E17" s="26" t="n"/>
      <c r="F17" s="12" t="n"/>
      <c r="G17" s="24" t="n"/>
      <c r="H17" s="24" t="n"/>
      <c r="I17" s="16">
        <f>IF(E17="","",IF(OR(E17&lt;Assumptions!$A$5,E17&gt;Assumptions!$C$9),"",IFERROR(VLOOKUP(E17,Assumptions!$A$5:$C$9,2,TRUE),"")))</f>
        <v/>
      </c>
      <c r="J17" s="9">
        <f>IF(OR(I17="",F17=""),"",I17&amp;"|"&amp;F17)</f>
        <v/>
      </c>
      <c r="K17" s="23">
        <f>IF(J17="","",IFERROR(IF(VLOOKUP(J17,'Pricing Matrix'!$A$6:$G$105,5,FALSE)="Yes",VLOOKUP(J17,'Pricing Matrix'!$A$6:$G$105,4,FALSE),""),""))</f>
        <v/>
      </c>
      <c r="L17" s="23">
        <f>IF(K17="","",IFERROR(K17+IF(G17="",0,G17)+IF(H17="",0,H17),""))</f>
        <v/>
      </c>
      <c r="M17" s="14" t="n"/>
      <c r="N17" s="16">
        <f>IF(A17="","",IFERROR(IF(OR(B17="",C17="",D17="",E17="",F17="",M17=""),"Review - missing input",IF(OR(NOT(ISNUMBER(B17)),NOT(ISNUMBER(E17)),AND(G17&lt;&gt;"",NOT(ISNUMBER(G17))),AND(H17&lt;&gt;"",NOT(ISNUMBER(H17)))),"Review - input format",IF(I17="","Review - weight band",IF(K17="","Review - tier missing/inactive",IF(ABS(IF(H17="",0,H17))&gt;K17*Assumptions!$F$4,"Review - adjustment","Ready"))))),"Review - formula input"))</f>
        <v/>
      </c>
    </row>
    <row r="18" ht="22" customHeight="1">
      <c r="A18" s="12" t="n"/>
      <c r="B18" s="25" t="n"/>
      <c r="C18" s="12" t="n"/>
      <c r="D18" s="12" t="n"/>
      <c r="E18" s="26" t="n"/>
      <c r="F18" s="12" t="n"/>
      <c r="G18" s="24" t="n"/>
      <c r="H18" s="24" t="n"/>
      <c r="I18" s="15">
        <f>IF(E18="","",IF(OR(E18&lt;Assumptions!$A$5,E18&gt;Assumptions!$C$9),"",IFERROR(VLOOKUP(E18,Assumptions!$A$5:$C$9,2,TRUE),"")))</f>
        <v/>
      </c>
      <c r="J18" s="6">
        <f>IF(OR(I18="",F18=""),"",I18&amp;"|"&amp;F18)</f>
        <v/>
      </c>
      <c r="K18" s="22">
        <f>IF(J18="","",IFERROR(IF(VLOOKUP(J18,'Pricing Matrix'!$A$6:$G$105,5,FALSE)="Yes",VLOOKUP(J18,'Pricing Matrix'!$A$6:$G$105,4,FALSE),""),""))</f>
        <v/>
      </c>
      <c r="L18" s="22">
        <f>IF(K18="","",IFERROR(K18+IF(G18="",0,G18)+IF(H18="",0,H18),""))</f>
        <v/>
      </c>
      <c r="M18" s="14" t="n"/>
      <c r="N18" s="15">
        <f>IF(A18="","",IFERROR(IF(OR(B18="",C18="",D18="",E18="",F18="",M18=""),"Review - missing input",IF(OR(NOT(ISNUMBER(B18)),NOT(ISNUMBER(E18)),AND(G18&lt;&gt;"",NOT(ISNUMBER(G18))),AND(H18&lt;&gt;"",NOT(ISNUMBER(H18)))),"Review - input format",IF(I18="","Review - weight band",IF(K18="","Review - tier missing/inactive",IF(ABS(IF(H18="",0,H18))&gt;K18*Assumptions!$F$4,"Review - adjustment","Ready"))))),"Review - formula input"))</f>
        <v/>
      </c>
    </row>
    <row r="19" ht="22" customHeight="1">
      <c r="A19" s="12" t="n"/>
      <c r="B19" s="25" t="n"/>
      <c r="C19" s="12" t="n"/>
      <c r="D19" s="12" t="n"/>
      <c r="E19" s="26" t="n"/>
      <c r="F19" s="12" t="n"/>
      <c r="G19" s="24" t="n"/>
      <c r="H19" s="24" t="n"/>
      <c r="I19" s="16">
        <f>IF(E19="","",IF(OR(E19&lt;Assumptions!$A$5,E19&gt;Assumptions!$C$9),"",IFERROR(VLOOKUP(E19,Assumptions!$A$5:$C$9,2,TRUE),"")))</f>
        <v/>
      </c>
      <c r="J19" s="9">
        <f>IF(OR(I19="",F19=""),"",I19&amp;"|"&amp;F19)</f>
        <v/>
      </c>
      <c r="K19" s="23">
        <f>IF(J19="","",IFERROR(IF(VLOOKUP(J19,'Pricing Matrix'!$A$6:$G$105,5,FALSE)="Yes",VLOOKUP(J19,'Pricing Matrix'!$A$6:$G$105,4,FALSE),""),""))</f>
        <v/>
      </c>
      <c r="L19" s="23">
        <f>IF(K19="","",IFERROR(K19+IF(G19="",0,G19)+IF(H19="",0,H19),""))</f>
        <v/>
      </c>
      <c r="M19" s="14" t="n"/>
      <c r="N19" s="16">
        <f>IF(A19="","",IFERROR(IF(OR(B19="",C19="",D19="",E19="",F19="",M19=""),"Review - missing input",IF(OR(NOT(ISNUMBER(B19)),NOT(ISNUMBER(E19)),AND(G19&lt;&gt;"",NOT(ISNUMBER(G19))),AND(H19&lt;&gt;"",NOT(ISNUMBER(H19)))),"Review - input format",IF(I19="","Review - weight band",IF(K19="","Review - tier missing/inactive",IF(ABS(IF(H19="",0,H19))&gt;K19*Assumptions!$F$4,"Review - adjustment","Ready"))))),"Review - formula input"))</f>
        <v/>
      </c>
    </row>
    <row r="20" ht="22" customHeight="1">
      <c r="A20" s="12" t="n"/>
      <c r="B20" s="25" t="n"/>
      <c r="C20" s="12" t="n"/>
      <c r="D20" s="12" t="n"/>
      <c r="E20" s="26" t="n"/>
      <c r="F20" s="12" t="n"/>
      <c r="G20" s="24" t="n"/>
      <c r="H20" s="24" t="n"/>
      <c r="I20" s="15">
        <f>IF(E20="","",IF(OR(E20&lt;Assumptions!$A$5,E20&gt;Assumptions!$C$9),"",IFERROR(VLOOKUP(E20,Assumptions!$A$5:$C$9,2,TRUE),"")))</f>
        <v/>
      </c>
      <c r="J20" s="6">
        <f>IF(OR(I20="",F20=""),"",I20&amp;"|"&amp;F20)</f>
        <v/>
      </c>
      <c r="K20" s="22">
        <f>IF(J20="","",IFERROR(IF(VLOOKUP(J20,'Pricing Matrix'!$A$6:$G$105,5,FALSE)="Yes",VLOOKUP(J20,'Pricing Matrix'!$A$6:$G$105,4,FALSE),""),""))</f>
        <v/>
      </c>
      <c r="L20" s="22">
        <f>IF(K20="","",IFERROR(K20+IF(G20="",0,G20)+IF(H20="",0,H20),""))</f>
        <v/>
      </c>
      <c r="M20" s="14" t="n"/>
      <c r="N20" s="15">
        <f>IF(A20="","",IFERROR(IF(OR(B20="",C20="",D20="",E20="",F20="",M20=""),"Review - missing input",IF(OR(NOT(ISNUMBER(B20)),NOT(ISNUMBER(E20)),AND(G20&lt;&gt;"",NOT(ISNUMBER(G20))),AND(H20&lt;&gt;"",NOT(ISNUMBER(H20)))),"Review - input format",IF(I20="","Review - weight band",IF(K20="","Review - tier missing/inactive",IF(ABS(IF(H20="",0,H20))&gt;K20*Assumptions!$F$4,"Review - adjustment","Ready"))))),"Review - formula input"))</f>
        <v/>
      </c>
    </row>
    <row r="21" ht="22" customHeight="1">
      <c r="A21" s="12" t="n"/>
      <c r="B21" s="25" t="n"/>
      <c r="C21" s="12" t="n"/>
      <c r="D21" s="12" t="n"/>
      <c r="E21" s="26" t="n"/>
      <c r="F21" s="12" t="n"/>
      <c r="G21" s="24" t="n"/>
      <c r="H21" s="24" t="n"/>
      <c r="I21" s="16">
        <f>IF(E21="","",IF(OR(E21&lt;Assumptions!$A$5,E21&gt;Assumptions!$C$9),"",IFERROR(VLOOKUP(E21,Assumptions!$A$5:$C$9,2,TRUE),"")))</f>
        <v/>
      </c>
      <c r="J21" s="9">
        <f>IF(OR(I21="",F21=""),"",I21&amp;"|"&amp;F21)</f>
        <v/>
      </c>
      <c r="K21" s="23">
        <f>IF(J21="","",IFERROR(IF(VLOOKUP(J21,'Pricing Matrix'!$A$6:$G$105,5,FALSE)="Yes",VLOOKUP(J21,'Pricing Matrix'!$A$6:$G$105,4,FALSE),""),""))</f>
        <v/>
      </c>
      <c r="L21" s="23">
        <f>IF(K21="","",IFERROR(K21+IF(G21="",0,G21)+IF(H21="",0,H21),""))</f>
        <v/>
      </c>
      <c r="M21" s="14" t="n"/>
      <c r="N21" s="16">
        <f>IF(A21="","",IFERROR(IF(OR(B21="",C21="",D21="",E21="",F21="",M21=""),"Review - missing input",IF(OR(NOT(ISNUMBER(B21)),NOT(ISNUMBER(E21)),AND(G21&lt;&gt;"",NOT(ISNUMBER(G21))),AND(H21&lt;&gt;"",NOT(ISNUMBER(H21)))),"Review - input format",IF(I21="","Review - weight band",IF(K21="","Review - tier missing/inactive",IF(ABS(IF(H21="",0,H21))&gt;K21*Assumptions!$F$4,"Review - adjustment","Ready"))))),"Review - formula input"))</f>
        <v/>
      </c>
    </row>
    <row r="22" ht="22" customHeight="1">
      <c r="A22" s="12" t="n"/>
      <c r="B22" s="25" t="n"/>
      <c r="C22" s="12" t="n"/>
      <c r="D22" s="12" t="n"/>
      <c r="E22" s="26" t="n"/>
      <c r="F22" s="12" t="n"/>
      <c r="G22" s="24" t="n"/>
      <c r="H22" s="24" t="n"/>
      <c r="I22" s="15">
        <f>IF(E22="","",IF(OR(E22&lt;Assumptions!$A$5,E22&gt;Assumptions!$C$9),"",IFERROR(VLOOKUP(E22,Assumptions!$A$5:$C$9,2,TRUE),"")))</f>
        <v/>
      </c>
      <c r="J22" s="6">
        <f>IF(OR(I22="",F22=""),"",I22&amp;"|"&amp;F22)</f>
        <v/>
      </c>
      <c r="K22" s="22">
        <f>IF(J22="","",IFERROR(IF(VLOOKUP(J22,'Pricing Matrix'!$A$6:$G$105,5,FALSE)="Yes",VLOOKUP(J22,'Pricing Matrix'!$A$6:$G$105,4,FALSE),""),""))</f>
        <v/>
      </c>
      <c r="L22" s="22">
        <f>IF(K22="","",IFERROR(K22+IF(G22="",0,G22)+IF(H22="",0,H22),""))</f>
        <v/>
      </c>
      <c r="M22" s="14" t="n"/>
      <c r="N22" s="15">
        <f>IF(A22="","",IFERROR(IF(OR(B22="",C22="",D22="",E22="",F22="",M22=""),"Review - missing input",IF(OR(NOT(ISNUMBER(B22)),NOT(ISNUMBER(E22)),AND(G22&lt;&gt;"",NOT(ISNUMBER(G22))),AND(H22&lt;&gt;"",NOT(ISNUMBER(H22)))),"Review - input format",IF(I22="","Review - weight band",IF(K22="","Review - tier missing/inactive",IF(ABS(IF(H22="",0,H22))&gt;K22*Assumptions!$F$4,"Review - adjustment","Ready"))))),"Review - formula input"))</f>
        <v/>
      </c>
    </row>
    <row r="23" ht="22" customHeight="1">
      <c r="A23" s="12" t="n"/>
      <c r="B23" s="25" t="n"/>
      <c r="C23" s="12" t="n"/>
      <c r="D23" s="12" t="n"/>
      <c r="E23" s="26" t="n"/>
      <c r="F23" s="12" t="n"/>
      <c r="G23" s="24" t="n"/>
      <c r="H23" s="24" t="n"/>
      <c r="I23" s="16">
        <f>IF(E23="","",IF(OR(E23&lt;Assumptions!$A$5,E23&gt;Assumptions!$C$9),"",IFERROR(VLOOKUP(E23,Assumptions!$A$5:$C$9,2,TRUE),"")))</f>
        <v/>
      </c>
      <c r="J23" s="9">
        <f>IF(OR(I23="",F23=""),"",I23&amp;"|"&amp;F23)</f>
        <v/>
      </c>
      <c r="K23" s="23">
        <f>IF(J23="","",IFERROR(IF(VLOOKUP(J23,'Pricing Matrix'!$A$6:$G$105,5,FALSE)="Yes",VLOOKUP(J23,'Pricing Matrix'!$A$6:$G$105,4,FALSE),""),""))</f>
        <v/>
      </c>
      <c r="L23" s="23">
        <f>IF(K23="","",IFERROR(K23+IF(G23="",0,G23)+IF(H23="",0,H23),""))</f>
        <v/>
      </c>
      <c r="M23" s="14" t="n"/>
      <c r="N23" s="16">
        <f>IF(A23="","",IFERROR(IF(OR(B23="",C23="",D23="",E23="",F23="",M23=""),"Review - missing input",IF(OR(NOT(ISNUMBER(B23)),NOT(ISNUMBER(E23)),AND(G23&lt;&gt;"",NOT(ISNUMBER(G23))),AND(H23&lt;&gt;"",NOT(ISNUMBER(H23)))),"Review - input format",IF(I23="","Review - weight band",IF(K23="","Review - tier missing/inactive",IF(ABS(IF(H23="",0,H23))&gt;K23*Assumptions!$F$4,"Review - adjustment","Ready"))))),"Review - formula input"))</f>
        <v/>
      </c>
    </row>
    <row r="24" ht="22" customHeight="1">
      <c r="A24" s="12" t="n"/>
      <c r="B24" s="25" t="n"/>
      <c r="C24" s="12" t="n"/>
      <c r="D24" s="12" t="n"/>
      <c r="E24" s="26" t="n"/>
      <c r="F24" s="12" t="n"/>
      <c r="G24" s="24" t="n"/>
      <c r="H24" s="24" t="n"/>
      <c r="I24" s="15">
        <f>IF(E24="","",IF(OR(E24&lt;Assumptions!$A$5,E24&gt;Assumptions!$C$9),"",IFERROR(VLOOKUP(E24,Assumptions!$A$5:$C$9,2,TRUE),"")))</f>
        <v/>
      </c>
      <c r="J24" s="6">
        <f>IF(OR(I24="",F24=""),"",I24&amp;"|"&amp;F24)</f>
        <v/>
      </c>
      <c r="K24" s="22">
        <f>IF(J24="","",IFERROR(IF(VLOOKUP(J24,'Pricing Matrix'!$A$6:$G$105,5,FALSE)="Yes",VLOOKUP(J24,'Pricing Matrix'!$A$6:$G$105,4,FALSE),""),""))</f>
        <v/>
      </c>
      <c r="L24" s="22">
        <f>IF(K24="","",IFERROR(K24+IF(G24="",0,G24)+IF(H24="",0,H24),""))</f>
        <v/>
      </c>
      <c r="M24" s="14" t="n"/>
      <c r="N24" s="15">
        <f>IF(A24="","",IFERROR(IF(OR(B24="",C24="",D24="",E24="",F24="",M24=""),"Review - missing input",IF(OR(NOT(ISNUMBER(B24)),NOT(ISNUMBER(E24)),AND(G24&lt;&gt;"",NOT(ISNUMBER(G24))),AND(H24&lt;&gt;"",NOT(ISNUMBER(H24)))),"Review - input format",IF(I24="","Review - weight band",IF(K24="","Review - tier missing/inactive",IF(ABS(IF(H24="",0,H24))&gt;K24*Assumptions!$F$4,"Review - adjustment","Ready"))))),"Review - formula input"))</f>
        <v/>
      </c>
    </row>
    <row r="25" ht="22" customHeight="1">
      <c r="A25" s="12" t="n"/>
      <c r="B25" s="25" t="n"/>
      <c r="C25" s="12" t="n"/>
      <c r="D25" s="12" t="n"/>
      <c r="E25" s="26" t="n"/>
      <c r="F25" s="12" t="n"/>
      <c r="G25" s="24" t="n"/>
      <c r="H25" s="24" t="n"/>
      <c r="I25" s="16">
        <f>IF(E25="","",IF(OR(E25&lt;Assumptions!$A$5,E25&gt;Assumptions!$C$9),"",IFERROR(VLOOKUP(E25,Assumptions!$A$5:$C$9,2,TRUE),"")))</f>
        <v/>
      </c>
      <c r="J25" s="9">
        <f>IF(OR(I25="",F25=""),"",I25&amp;"|"&amp;F25)</f>
        <v/>
      </c>
      <c r="K25" s="23">
        <f>IF(J25="","",IFERROR(IF(VLOOKUP(J25,'Pricing Matrix'!$A$6:$G$105,5,FALSE)="Yes",VLOOKUP(J25,'Pricing Matrix'!$A$6:$G$105,4,FALSE),""),""))</f>
        <v/>
      </c>
      <c r="L25" s="23">
        <f>IF(K25="","",IFERROR(K25+IF(G25="",0,G25)+IF(H25="",0,H25),""))</f>
        <v/>
      </c>
      <c r="M25" s="14" t="n"/>
      <c r="N25" s="16">
        <f>IF(A25="","",IFERROR(IF(OR(B25="",C25="",D25="",E25="",F25="",M25=""),"Review - missing input",IF(OR(NOT(ISNUMBER(B25)),NOT(ISNUMBER(E25)),AND(G25&lt;&gt;"",NOT(ISNUMBER(G25))),AND(H25&lt;&gt;"",NOT(ISNUMBER(H25)))),"Review - input format",IF(I25="","Review - weight band",IF(K25="","Review - tier missing/inactive",IF(ABS(IF(H25="",0,H25))&gt;K25*Assumptions!$F$4,"Review - adjustment","Ready"))))),"Review - formula input"))</f>
        <v/>
      </c>
    </row>
    <row r="26" ht="22" customHeight="1">
      <c r="A26" s="12" t="n"/>
      <c r="B26" s="25" t="n"/>
      <c r="C26" s="12" t="n"/>
      <c r="D26" s="12" t="n"/>
      <c r="E26" s="26" t="n"/>
      <c r="F26" s="12" t="n"/>
      <c r="G26" s="24" t="n"/>
      <c r="H26" s="24" t="n"/>
      <c r="I26" s="15">
        <f>IF(E26="","",IF(OR(E26&lt;Assumptions!$A$5,E26&gt;Assumptions!$C$9),"",IFERROR(VLOOKUP(E26,Assumptions!$A$5:$C$9,2,TRUE),"")))</f>
        <v/>
      </c>
      <c r="J26" s="6">
        <f>IF(OR(I26="",F26=""),"",I26&amp;"|"&amp;F26)</f>
        <v/>
      </c>
      <c r="K26" s="22">
        <f>IF(J26="","",IFERROR(IF(VLOOKUP(J26,'Pricing Matrix'!$A$6:$G$105,5,FALSE)="Yes",VLOOKUP(J26,'Pricing Matrix'!$A$6:$G$105,4,FALSE),""),""))</f>
        <v/>
      </c>
      <c r="L26" s="22">
        <f>IF(K26="","",IFERROR(K26+IF(G26="",0,G26)+IF(H26="",0,H26),""))</f>
        <v/>
      </c>
      <c r="M26" s="14" t="n"/>
      <c r="N26" s="15">
        <f>IF(A26="","",IFERROR(IF(OR(B26="",C26="",D26="",E26="",F26="",M26=""),"Review - missing input",IF(OR(NOT(ISNUMBER(B26)),NOT(ISNUMBER(E26)),AND(G26&lt;&gt;"",NOT(ISNUMBER(G26))),AND(H26&lt;&gt;"",NOT(ISNUMBER(H26)))),"Review - input format",IF(I26="","Review - weight band",IF(K26="","Review - tier missing/inactive",IF(ABS(IF(H26="",0,H26))&gt;K26*Assumptions!$F$4,"Review - adjustment","Ready"))))),"Review - formula input"))</f>
        <v/>
      </c>
    </row>
    <row r="27" ht="22" customHeight="1">
      <c r="A27" s="12" t="n"/>
      <c r="B27" s="25" t="n"/>
      <c r="C27" s="12" t="n"/>
      <c r="D27" s="12" t="n"/>
      <c r="E27" s="26" t="n"/>
      <c r="F27" s="12" t="n"/>
      <c r="G27" s="24" t="n"/>
      <c r="H27" s="24" t="n"/>
      <c r="I27" s="16">
        <f>IF(E27="","",IF(OR(E27&lt;Assumptions!$A$5,E27&gt;Assumptions!$C$9),"",IFERROR(VLOOKUP(E27,Assumptions!$A$5:$C$9,2,TRUE),"")))</f>
        <v/>
      </c>
      <c r="J27" s="9">
        <f>IF(OR(I27="",F27=""),"",I27&amp;"|"&amp;F27)</f>
        <v/>
      </c>
      <c r="K27" s="23">
        <f>IF(J27="","",IFERROR(IF(VLOOKUP(J27,'Pricing Matrix'!$A$6:$G$105,5,FALSE)="Yes",VLOOKUP(J27,'Pricing Matrix'!$A$6:$G$105,4,FALSE),""),""))</f>
        <v/>
      </c>
      <c r="L27" s="23">
        <f>IF(K27="","",IFERROR(K27+IF(G27="",0,G27)+IF(H27="",0,H27),""))</f>
        <v/>
      </c>
      <c r="M27" s="14" t="n"/>
      <c r="N27" s="16">
        <f>IF(A27="","",IFERROR(IF(OR(B27="",C27="",D27="",E27="",F27="",M27=""),"Review - missing input",IF(OR(NOT(ISNUMBER(B27)),NOT(ISNUMBER(E27)),AND(G27&lt;&gt;"",NOT(ISNUMBER(G27))),AND(H27&lt;&gt;"",NOT(ISNUMBER(H27)))),"Review - input format",IF(I27="","Review - weight band",IF(K27="","Review - tier missing/inactive",IF(ABS(IF(H27="",0,H27))&gt;K27*Assumptions!$F$4,"Review - adjustment","Ready"))))),"Review - formula input"))</f>
        <v/>
      </c>
    </row>
    <row r="28" ht="22" customHeight="1">
      <c r="A28" s="12" t="n"/>
      <c r="B28" s="25" t="n"/>
      <c r="C28" s="12" t="n"/>
      <c r="D28" s="12" t="n"/>
      <c r="E28" s="26" t="n"/>
      <c r="F28" s="12" t="n"/>
      <c r="G28" s="24" t="n"/>
      <c r="H28" s="24" t="n"/>
      <c r="I28" s="15">
        <f>IF(E28="","",IF(OR(E28&lt;Assumptions!$A$5,E28&gt;Assumptions!$C$9),"",IFERROR(VLOOKUP(E28,Assumptions!$A$5:$C$9,2,TRUE),"")))</f>
        <v/>
      </c>
      <c r="J28" s="6">
        <f>IF(OR(I28="",F28=""),"",I28&amp;"|"&amp;F28)</f>
        <v/>
      </c>
      <c r="K28" s="22">
        <f>IF(J28="","",IFERROR(IF(VLOOKUP(J28,'Pricing Matrix'!$A$6:$G$105,5,FALSE)="Yes",VLOOKUP(J28,'Pricing Matrix'!$A$6:$G$105,4,FALSE),""),""))</f>
        <v/>
      </c>
      <c r="L28" s="22">
        <f>IF(K28="","",IFERROR(K28+IF(G28="",0,G28)+IF(H28="",0,H28),""))</f>
        <v/>
      </c>
      <c r="M28" s="14" t="n"/>
      <c r="N28" s="15">
        <f>IF(A28="","",IFERROR(IF(OR(B28="",C28="",D28="",E28="",F28="",M28=""),"Review - missing input",IF(OR(NOT(ISNUMBER(B28)),NOT(ISNUMBER(E28)),AND(G28&lt;&gt;"",NOT(ISNUMBER(G28))),AND(H28&lt;&gt;"",NOT(ISNUMBER(H28)))),"Review - input format",IF(I28="","Review - weight band",IF(K28="","Review - tier missing/inactive",IF(ABS(IF(H28="",0,H28))&gt;K28*Assumptions!$F$4,"Review - adjustment","Ready"))))),"Review - formula input"))</f>
        <v/>
      </c>
    </row>
    <row r="29" ht="22" customHeight="1">
      <c r="A29" s="12" t="n"/>
      <c r="B29" s="25" t="n"/>
      <c r="C29" s="12" t="n"/>
      <c r="D29" s="12" t="n"/>
      <c r="E29" s="26" t="n"/>
      <c r="F29" s="12" t="n"/>
      <c r="G29" s="24" t="n"/>
      <c r="H29" s="24" t="n"/>
      <c r="I29" s="16">
        <f>IF(E29="","",IF(OR(E29&lt;Assumptions!$A$5,E29&gt;Assumptions!$C$9),"",IFERROR(VLOOKUP(E29,Assumptions!$A$5:$C$9,2,TRUE),"")))</f>
        <v/>
      </c>
      <c r="J29" s="9">
        <f>IF(OR(I29="",F29=""),"",I29&amp;"|"&amp;F29)</f>
        <v/>
      </c>
      <c r="K29" s="23">
        <f>IF(J29="","",IFERROR(IF(VLOOKUP(J29,'Pricing Matrix'!$A$6:$G$105,5,FALSE)="Yes",VLOOKUP(J29,'Pricing Matrix'!$A$6:$G$105,4,FALSE),""),""))</f>
        <v/>
      </c>
      <c r="L29" s="23">
        <f>IF(K29="","",IFERROR(K29+IF(G29="",0,G29)+IF(H29="",0,H29),""))</f>
        <v/>
      </c>
      <c r="M29" s="14" t="n"/>
      <c r="N29" s="16">
        <f>IF(A29="","",IFERROR(IF(OR(B29="",C29="",D29="",E29="",F29="",M29=""),"Review - missing input",IF(OR(NOT(ISNUMBER(B29)),NOT(ISNUMBER(E29)),AND(G29&lt;&gt;"",NOT(ISNUMBER(G29))),AND(H29&lt;&gt;"",NOT(ISNUMBER(H29)))),"Review - input format",IF(I29="","Review - weight band",IF(K29="","Review - tier missing/inactive",IF(ABS(IF(H29="",0,H29))&gt;K29*Assumptions!$F$4,"Review - adjustment","Ready"))))),"Review - formula input"))</f>
        <v/>
      </c>
    </row>
    <row r="30" ht="22" customHeight="1">
      <c r="A30" s="12" t="n"/>
      <c r="B30" s="25" t="n"/>
      <c r="C30" s="12" t="n"/>
      <c r="D30" s="12" t="n"/>
      <c r="E30" s="26" t="n"/>
      <c r="F30" s="12" t="n"/>
      <c r="G30" s="24" t="n"/>
      <c r="H30" s="24" t="n"/>
      <c r="I30" s="15">
        <f>IF(E30="","",IF(OR(E30&lt;Assumptions!$A$5,E30&gt;Assumptions!$C$9),"",IFERROR(VLOOKUP(E30,Assumptions!$A$5:$C$9,2,TRUE),"")))</f>
        <v/>
      </c>
      <c r="J30" s="6">
        <f>IF(OR(I30="",F30=""),"",I30&amp;"|"&amp;F30)</f>
        <v/>
      </c>
      <c r="K30" s="22">
        <f>IF(J30="","",IFERROR(IF(VLOOKUP(J30,'Pricing Matrix'!$A$6:$G$105,5,FALSE)="Yes",VLOOKUP(J30,'Pricing Matrix'!$A$6:$G$105,4,FALSE),""),""))</f>
        <v/>
      </c>
      <c r="L30" s="22">
        <f>IF(K30="","",IFERROR(K30+IF(G30="",0,G30)+IF(H30="",0,H30),""))</f>
        <v/>
      </c>
      <c r="M30" s="14" t="n"/>
      <c r="N30" s="15">
        <f>IF(A30="","",IFERROR(IF(OR(B30="",C30="",D30="",E30="",F30="",M30=""),"Review - missing input",IF(OR(NOT(ISNUMBER(B30)),NOT(ISNUMBER(E30)),AND(G30&lt;&gt;"",NOT(ISNUMBER(G30))),AND(H30&lt;&gt;"",NOT(ISNUMBER(H30)))),"Review - input format",IF(I30="","Review - weight band",IF(K30="","Review - tier missing/inactive",IF(ABS(IF(H30="",0,H30))&gt;K30*Assumptions!$F$4,"Review - adjustment","Ready"))))),"Review - formula input"))</f>
        <v/>
      </c>
    </row>
    <row r="31" ht="22" customHeight="1">
      <c r="A31" s="12" t="n"/>
      <c r="B31" s="25" t="n"/>
      <c r="C31" s="12" t="n"/>
      <c r="D31" s="12" t="n"/>
      <c r="E31" s="26" t="n"/>
      <c r="F31" s="12" t="n"/>
      <c r="G31" s="24" t="n"/>
      <c r="H31" s="24" t="n"/>
      <c r="I31" s="16">
        <f>IF(E31="","",IF(OR(E31&lt;Assumptions!$A$5,E31&gt;Assumptions!$C$9),"",IFERROR(VLOOKUP(E31,Assumptions!$A$5:$C$9,2,TRUE),"")))</f>
        <v/>
      </c>
      <c r="J31" s="9">
        <f>IF(OR(I31="",F31=""),"",I31&amp;"|"&amp;F31)</f>
        <v/>
      </c>
      <c r="K31" s="23">
        <f>IF(J31="","",IFERROR(IF(VLOOKUP(J31,'Pricing Matrix'!$A$6:$G$105,5,FALSE)="Yes",VLOOKUP(J31,'Pricing Matrix'!$A$6:$G$105,4,FALSE),""),""))</f>
        <v/>
      </c>
      <c r="L31" s="23">
        <f>IF(K31="","",IFERROR(K31+IF(G31="",0,G31)+IF(H31="",0,H31),""))</f>
        <v/>
      </c>
      <c r="M31" s="14" t="n"/>
      <c r="N31" s="16">
        <f>IF(A31="","",IFERROR(IF(OR(B31="",C31="",D31="",E31="",F31="",M31=""),"Review - missing input",IF(OR(NOT(ISNUMBER(B31)),NOT(ISNUMBER(E31)),AND(G31&lt;&gt;"",NOT(ISNUMBER(G31))),AND(H31&lt;&gt;"",NOT(ISNUMBER(H31)))),"Review - input format",IF(I31="","Review - weight band",IF(K31="","Review - tier missing/inactive",IF(ABS(IF(H31="",0,H31))&gt;K31*Assumptions!$F$4,"Review - adjustment","Ready"))))),"Review - formula input"))</f>
        <v/>
      </c>
    </row>
    <row r="32" ht="22" customHeight="1">
      <c r="A32" s="12" t="n"/>
      <c r="B32" s="25" t="n"/>
      <c r="C32" s="12" t="n"/>
      <c r="D32" s="12" t="n"/>
      <c r="E32" s="26" t="n"/>
      <c r="F32" s="12" t="n"/>
      <c r="G32" s="24" t="n"/>
      <c r="H32" s="24" t="n"/>
      <c r="I32" s="15">
        <f>IF(E32="","",IF(OR(E32&lt;Assumptions!$A$5,E32&gt;Assumptions!$C$9),"",IFERROR(VLOOKUP(E32,Assumptions!$A$5:$C$9,2,TRUE),"")))</f>
        <v/>
      </c>
      <c r="J32" s="6">
        <f>IF(OR(I32="",F32=""),"",I32&amp;"|"&amp;F32)</f>
        <v/>
      </c>
      <c r="K32" s="22">
        <f>IF(J32="","",IFERROR(IF(VLOOKUP(J32,'Pricing Matrix'!$A$6:$G$105,5,FALSE)="Yes",VLOOKUP(J32,'Pricing Matrix'!$A$6:$G$105,4,FALSE),""),""))</f>
        <v/>
      </c>
      <c r="L32" s="22">
        <f>IF(K32="","",IFERROR(K32+IF(G32="",0,G32)+IF(H32="",0,H32),""))</f>
        <v/>
      </c>
      <c r="M32" s="14" t="n"/>
      <c r="N32" s="15">
        <f>IF(A32="","",IFERROR(IF(OR(B32="",C32="",D32="",E32="",F32="",M32=""),"Review - missing input",IF(OR(NOT(ISNUMBER(B32)),NOT(ISNUMBER(E32)),AND(G32&lt;&gt;"",NOT(ISNUMBER(G32))),AND(H32&lt;&gt;"",NOT(ISNUMBER(H32)))),"Review - input format",IF(I32="","Review - weight band",IF(K32="","Review - tier missing/inactive",IF(ABS(IF(H32="",0,H32))&gt;K32*Assumptions!$F$4,"Review - adjustment","Ready"))))),"Review - formula input"))</f>
        <v/>
      </c>
    </row>
    <row r="33" ht="22" customHeight="1">
      <c r="A33" s="12" t="n"/>
      <c r="B33" s="25" t="n"/>
      <c r="C33" s="12" t="n"/>
      <c r="D33" s="12" t="n"/>
      <c r="E33" s="26" t="n"/>
      <c r="F33" s="12" t="n"/>
      <c r="G33" s="24" t="n"/>
      <c r="H33" s="24" t="n"/>
      <c r="I33" s="16">
        <f>IF(E33="","",IF(OR(E33&lt;Assumptions!$A$5,E33&gt;Assumptions!$C$9),"",IFERROR(VLOOKUP(E33,Assumptions!$A$5:$C$9,2,TRUE),"")))</f>
        <v/>
      </c>
      <c r="J33" s="9">
        <f>IF(OR(I33="",F33=""),"",I33&amp;"|"&amp;F33)</f>
        <v/>
      </c>
      <c r="K33" s="23">
        <f>IF(J33="","",IFERROR(IF(VLOOKUP(J33,'Pricing Matrix'!$A$6:$G$105,5,FALSE)="Yes",VLOOKUP(J33,'Pricing Matrix'!$A$6:$G$105,4,FALSE),""),""))</f>
        <v/>
      </c>
      <c r="L33" s="23">
        <f>IF(K33="","",IFERROR(K33+IF(G33="",0,G33)+IF(H33="",0,H33),""))</f>
        <v/>
      </c>
      <c r="M33" s="14" t="n"/>
      <c r="N33" s="16">
        <f>IF(A33="","",IFERROR(IF(OR(B33="",C33="",D33="",E33="",F33="",M33=""),"Review - missing input",IF(OR(NOT(ISNUMBER(B33)),NOT(ISNUMBER(E33)),AND(G33&lt;&gt;"",NOT(ISNUMBER(G33))),AND(H33&lt;&gt;"",NOT(ISNUMBER(H33)))),"Review - input format",IF(I33="","Review - weight band",IF(K33="","Review - tier missing/inactive",IF(ABS(IF(H33="",0,H33))&gt;K33*Assumptions!$F$4,"Review - adjustment","Ready"))))),"Review - formula input"))</f>
        <v/>
      </c>
    </row>
    <row r="34" ht="22" customHeight="1">
      <c r="A34" s="12" t="n"/>
      <c r="B34" s="25" t="n"/>
      <c r="C34" s="12" t="n"/>
      <c r="D34" s="12" t="n"/>
      <c r="E34" s="26" t="n"/>
      <c r="F34" s="12" t="n"/>
      <c r="G34" s="24" t="n"/>
      <c r="H34" s="24" t="n"/>
      <c r="I34" s="15">
        <f>IF(E34="","",IF(OR(E34&lt;Assumptions!$A$5,E34&gt;Assumptions!$C$9),"",IFERROR(VLOOKUP(E34,Assumptions!$A$5:$C$9,2,TRUE),"")))</f>
        <v/>
      </c>
      <c r="J34" s="6">
        <f>IF(OR(I34="",F34=""),"",I34&amp;"|"&amp;F34)</f>
        <v/>
      </c>
      <c r="K34" s="22">
        <f>IF(J34="","",IFERROR(IF(VLOOKUP(J34,'Pricing Matrix'!$A$6:$G$105,5,FALSE)="Yes",VLOOKUP(J34,'Pricing Matrix'!$A$6:$G$105,4,FALSE),""),""))</f>
        <v/>
      </c>
      <c r="L34" s="22">
        <f>IF(K34="","",IFERROR(K34+IF(G34="",0,G34)+IF(H34="",0,H34),""))</f>
        <v/>
      </c>
      <c r="M34" s="14" t="n"/>
      <c r="N34" s="15">
        <f>IF(A34="","",IFERROR(IF(OR(B34="",C34="",D34="",E34="",F34="",M34=""),"Review - missing input",IF(OR(NOT(ISNUMBER(B34)),NOT(ISNUMBER(E34)),AND(G34&lt;&gt;"",NOT(ISNUMBER(G34))),AND(H34&lt;&gt;"",NOT(ISNUMBER(H34)))),"Review - input format",IF(I34="","Review - weight band",IF(K34="","Review - tier missing/inactive",IF(ABS(IF(H34="",0,H34))&gt;K34*Assumptions!$F$4,"Review - adjustment","Ready"))))),"Review - formula input"))</f>
        <v/>
      </c>
    </row>
    <row r="35" ht="22" customHeight="1">
      <c r="A35" s="12" t="n"/>
      <c r="B35" s="25" t="n"/>
      <c r="C35" s="12" t="n"/>
      <c r="D35" s="12" t="n"/>
      <c r="E35" s="26" t="n"/>
      <c r="F35" s="12" t="n"/>
      <c r="G35" s="24" t="n"/>
      <c r="H35" s="24" t="n"/>
      <c r="I35" s="16">
        <f>IF(E35="","",IF(OR(E35&lt;Assumptions!$A$5,E35&gt;Assumptions!$C$9),"",IFERROR(VLOOKUP(E35,Assumptions!$A$5:$C$9,2,TRUE),"")))</f>
        <v/>
      </c>
      <c r="J35" s="9">
        <f>IF(OR(I35="",F35=""),"",I35&amp;"|"&amp;F35)</f>
        <v/>
      </c>
      <c r="K35" s="23">
        <f>IF(J35="","",IFERROR(IF(VLOOKUP(J35,'Pricing Matrix'!$A$6:$G$105,5,FALSE)="Yes",VLOOKUP(J35,'Pricing Matrix'!$A$6:$G$105,4,FALSE),""),""))</f>
        <v/>
      </c>
      <c r="L35" s="23">
        <f>IF(K35="","",IFERROR(K35+IF(G35="",0,G35)+IF(H35="",0,H35),""))</f>
        <v/>
      </c>
      <c r="M35" s="14" t="n"/>
      <c r="N35" s="16">
        <f>IF(A35="","",IFERROR(IF(OR(B35="",C35="",D35="",E35="",F35="",M35=""),"Review - missing input",IF(OR(NOT(ISNUMBER(B35)),NOT(ISNUMBER(E35)),AND(G35&lt;&gt;"",NOT(ISNUMBER(G35))),AND(H35&lt;&gt;"",NOT(ISNUMBER(H35)))),"Review - input format",IF(I35="","Review - weight band",IF(K35="","Review - tier missing/inactive",IF(ABS(IF(H35="",0,H35))&gt;K35*Assumptions!$F$4,"Review - adjustment","Ready"))))),"Review - formula input"))</f>
        <v/>
      </c>
    </row>
    <row r="36" ht="22" customHeight="1">
      <c r="A36" s="12" t="n"/>
      <c r="B36" s="25" t="n"/>
      <c r="C36" s="12" t="n"/>
      <c r="D36" s="12" t="n"/>
      <c r="E36" s="26" t="n"/>
      <c r="F36" s="12" t="n"/>
      <c r="G36" s="24" t="n"/>
      <c r="H36" s="24" t="n"/>
      <c r="I36" s="15">
        <f>IF(E36="","",IF(OR(E36&lt;Assumptions!$A$5,E36&gt;Assumptions!$C$9),"",IFERROR(VLOOKUP(E36,Assumptions!$A$5:$C$9,2,TRUE),"")))</f>
        <v/>
      </c>
      <c r="J36" s="6">
        <f>IF(OR(I36="",F36=""),"",I36&amp;"|"&amp;F36)</f>
        <v/>
      </c>
      <c r="K36" s="22">
        <f>IF(J36="","",IFERROR(IF(VLOOKUP(J36,'Pricing Matrix'!$A$6:$G$105,5,FALSE)="Yes",VLOOKUP(J36,'Pricing Matrix'!$A$6:$G$105,4,FALSE),""),""))</f>
        <v/>
      </c>
      <c r="L36" s="22">
        <f>IF(K36="","",IFERROR(K36+IF(G36="",0,G36)+IF(H36="",0,H36),""))</f>
        <v/>
      </c>
      <c r="M36" s="14" t="n"/>
      <c r="N36" s="15">
        <f>IF(A36="","",IFERROR(IF(OR(B36="",C36="",D36="",E36="",F36="",M36=""),"Review - missing input",IF(OR(NOT(ISNUMBER(B36)),NOT(ISNUMBER(E36)),AND(G36&lt;&gt;"",NOT(ISNUMBER(G36))),AND(H36&lt;&gt;"",NOT(ISNUMBER(H36)))),"Review - input format",IF(I36="","Review - weight band",IF(K36="","Review - tier missing/inactive",IF(ABS(IF(H36="",0,H36))&gt;K36*Assumptions!$F$4,"Review - adjustment","Ready"))))),"Review - formula input"))</f>
        <v/>
      </c>
    </row>
    <row r="37" ht="22" customHeight="1">
      <c r="A37" s="12" t="n"/>
      <c r="B37" s="25" t="n"/>
      <c r="C37" s="12" t="n"/>
      <c r="D37" s="12" t="n"/>
      <c r="E37" s="26" t="n"/>
      <c r="F37" s="12" t="n"/>
      <c r="G37" s="24" t="n"/>
      <c r="H37" s="24" t="n"/>
      <c r="I37" s="16">
        <f>IF(E37="","",IF(OR(E37&lt;Assumptions!$A$5,E37&gt;Assumptions!$C$9),"",IFERROR(VLOOKUP(E37,Assumptions!$A$5:$C$9,2,TRUE),"")))</f>
        <v/>
      </c>
      <c r="J37" s="9">
        <f>IF(OR(I37="",F37=""),"",I37&amp;"|"&amp;F37)</f>
        <v/>
      </c>
      <c r="K37" s="23">
        <f>IF(J37="","",IFERROR(IF(VLOOKUP(J37,'Pricing Matrix'!$A$6:$G$105,5,FALSE)="Yes",VLOOKUP(J37,'Pricing Matrix'!$A$6:$G$105,4,FALSE),""),""))</f>
        <v/>
      </c>
      <c r="L37" s="23">
        <f>IF(K37="","",IFERROR(K37+IF(G37="",0,G37)+IF(H37="",0,H37),""))</f>
        <v/>
      </c>
      <c r="M37" s="14" t="n"/>
      <c r="N37" s="16">
        <f>IF(A37="","",IFERROR(IF(OR(B37="",C37="",D37="",E37="",F37="",M37=""),"Review - missing input",IF(OR(NOT(ISNUMBER(B37)),NOT(ISNUMBER(E37)),AND(G37&lt;&gt;"",NOT(ISNUMBER(G37))),AND(H37&lt;&gt;"",NOT(ISNUMBER(H37)))),"Review - input format",IF(I37="","Review - weight band",IF(K37="","Review - tier missing/inactive",IF(ABS(IF(H37="",0,H37))&gt;K37*Assumptions!$F$4,"Review - adjustment","Ready"))))),"Review - formula input"))</f>
        <v/>
      </c>
    </row>
    <row r="38" ht="22" customHeight="1">
      <c r="A38" s="12" t="n"/>
      <c r="B38" s="25" t="n"/>
      <c r="C38" s="12" t="n"/>
      <c r="D38" s="12" t="n"/>
      <c r="E38" s="26" t="n"/>
      <c r="F38" s="12" t="n"/>
      <c r="G38" s="24" t="n"/>
      <c r="H38" s="24" t="n"/>
      <c r="I38" s="15">
        <f>IF(E38="","",IF(OR(E38&lt;Assumptions!$A$5,E38&gt;Assumptions!$C$9),"",IFERROR(VLOOKUP(E38,Assumptions!$A$5:$C$9,2,TRUE),"")))</f>
        <v/>
      </c>
      <c r="J38" s="6">
        <f>IF(OR(I38="",F38=""),"",I38&amp;"|"&amp;F38)</f>
        <v/>
      </c>
      <c r="K38" s="22">
        <f>IF(J38="","",IFERROR(IF(VLOOKUP(J38,'Pricing Matrix'!$A$6:$G$105,5,FALSE)="Yes",VLOOKUP(J38,'Pricing Matrix'!$A$6:$G$105,4,FALSE),""),""))</f>
        <v/>
      </c>
      <c r="L38" s="22">
        <f>IF(K38="","",IFERROR(K38+IF(G38="",0,G38)+IF(H38="",0,H38),""))</f>
        <v/>
      </c>
      <c r="M38" s="14" t="n"/>
      <c r="N38" s="15">
        <f>IF(A38="","",IFERROR(IF(OR(B38="",C38="",D38="",E38="",F38="",M38=""),"Review - missing input",IF(OR(NOT(ISNUMBER(B38)),NOT(ISNUMBER(E38)),AND(G38&lt;&gt;"",NOT(ISNUMBER(G38))),AND(H38&lt;&gt;"",NOT(ISNUMBER(H38)))),"Review - input format",IF(I38="","Review - weight band",IF(K38="","Review - tier missing/inactive",IF(ABS(IF(H38="",0,H38))&gt;K38*Assumptions!$F$4,"Review - adjustment","Ready"))))),"Review - formula input"))</f>
        <v/>
      </c>
    </row>
    <row r="39" ht="22" customHeight="1">
      <c r="A39" s="12" t="n"/>
      <c r="B39" s="25" t="n"/>
      <c r="C39" s="12" t="n"/>
      <c r="D39" s="12" t="n"/>
      <c r="E39" s="26" t="n"/>
      <c r="F39" s="12" t="n"/>
      <c r="G39" s="24" t="n"/>
      <c r="H39" s="24" t="n"/>
      <c r="I39" s="16">
        <f>IF(E39="","",IF(OR(E39&lt;Assumptions!$A$5,E39&gt;Assumptions!$C$9),"",IFERROR(VLOOKUP(E39,Assumptions!$A$5:$C$9,2,TRUE),"")))</f>
        <v/>
      </c>
      <c r="J39" s="9">
        <f>IF(OR(I39="",F39=""),"",I39&amp;"|"&amp;F39)</f>
        <v/>
      </c>
      <c r="K39" s="23">
        <f>IF(J39="","",IFERROR(IF(VLOOKUP(J39,'Pricing Matrix'!$A$6:$G$105,5,FALSE)="Yes",VLOOKUP(J39,'Pricing Matrix'!$A$6:$G$105,4,FALSE),""),""))</f>
        <v/>
      </c>
      <c r="L39" s="23">
        <f>IF(K39="","",IFERROR(K39+IF(G39="",0,G39)+IF(H39="",0,H39),""))</f>
        <v/>
      </c>
      <c r="M39" s="14" t="n"/>
      <c r="N39" s="16">
        <f>IF(A39="","",IFERROR(IF(OR(B39="",C39="",D39="",E39="",F39="",M39=""),"Review - missing input",IF(OR(NOT(ISNUMBER(B39)),NOT(ISNUMBER(E39)),AND(G39&lt;&gt;"",NOT(ISNUMBER(G39))),AND(H39&lt;&gt;"",NOT(ISNUMBER(H39)))),"Review - input format",IF(I39="","Review - weight band",IF(K39="","Review - tier missing/inactive",IF(ABS(IF(H39="",0,H39))&gt;K39*Assumptions!$F$4,"Review - adjustment","Ready"))))),"Review - formula input"))</f>
        <v/>
      </c>
    </row>
    <row r="40" ht="22" customHeight="1">
      <c r="A40" s="12" t="n"/>
      <c r="B40" s="25" t="n"/>
      <c r="C40" s="12" t="n"/>
      <c r="D40" s="12" t="n"/>
      <c r="E40" s="26" t="n"/>
      <c r="F40" s="12" t="n"/>
      <c r="G40" s="24" t="n"/>
      <c r="H40" s="24" t="n"/>
      <c r="I40" s="15">
        <f>IF(E40="","",IF(OR(E40&lt;Assumptions!$A$5,E40&gt;Assumptions!$C$9),"",IFERROR(VLOOKUP(E40,Assumptions!$A$5:$C$9,2,TRUE),"")))</f>
        <v/>
      </c>
      <c r="J40" s="6">
        <f>IF(OR(I40="",F40=""),"",I40&amp;"|"&amp;F40)</f>
        <v/>
      </c>
      <c r="K40" s="22">
        <f>IF(J40="","",IFERROR(IF(VLOOKUP(J40,'Pricing Matrix'!$A$6:$G$105,5,FALSE)="Yes",VLOOKUP(J40,'Pricing Matrix'!$A$6:$G$105,4,FALSE),""),""))</f>
        <v/>
      </c>
      <c r="L40" s="22">
        <f>IF(K40="","",IFERROR(K40+IF(G40="",0,G40)+IF(H40="",0,H40),""))</f>
        <v/>
      </c>
      <c r="M40" s="14" t="n"/>
      <c r="N40" s="15">
        <f>IF(A40="","",IFERROR(IF(OR(B40="",C40="",D40="",E40="",F40="",M40=""),"Review - missing input",IF(OR(NOT(ISNUMBER(B40)),NOT(ISNUMBER(E40)),AND(G40&lt;&gt;"",NOT(ISNUMBER(G40))),AND(H40&lt;&gt;"",NOT(ISNUMBER(H40)))),"Review - input format",IF(I40="","Review - weight band",IF(K40="","Review - tier missing/inactive",IF(ABS(IF(H40="",0,H40))&gt;K40*Assumptions!$F$4,"Review - adjustment","Ready"))))),"Review - formula input"))</f>
        <v/>
      </c>
    </row>
    <row r="41" ht="22" customHeight="1">
      <c r="A41" s="12" t="n"/>
      <c r="B41" s="25" t="n"/>
      <c r="C41" s="12" t="n"/>
      <c r="D41" s="12" t="n"/>
      <c r="E41" s="26" t="n"/>
      <c r="F41" s="12" t="n"/>
      <c r="G41" s="24" t="n"/>
      <c r="H41" s="24" t="n"/>
      <c r="I41" s="16">
        <f>IF(E41="","",IF(OR(E41&lt;Assumptions!$A$5,E41&gt;Assumptions!$C$9),"",IFERROR(VLOOKUP(E41,Assumptions!$A$5:$C$9,2,TRUE),"")))</f>
        <v/>
      </c>
      <c r="J41" s="9">
        <f>IF(OR(I41="",F41=""),"",I41&amp;"|"&amp;F41)</f>
        <v/>
      </c>
      <c r="K41" s="23">
        <f>IF(J41="","",IFERROR(IF(VLOOKUP(J41,'Pricing Matrix'!$A$6:$G$105,5,FALSE)="Yes",VLOOKUP(J41,'Pricing Matrix'!$A$6:$G$105,4,FALSE),""),""))</f>
        <v/>
      </c>
      <c r="L41" s="23">
        <f>IF(K41="","",IFERROR(K41+IF(G41="",0,G41)+IF(H41="",0,H41),""))</f>
        <v/>
      </c>
      <c r="M41" s="14" t="n"/>
      <c r="N41" s="16">
        <f>IF(A41="","",IFERROR(IF(OR(B41="",C41="",D41="",E41="",F41="",M41=""),"Review - missing input",IF(OR(NOT(ISNUMBER(B41)),NOT(ISNUMBER(E41)),AND(G41&lt;&gt;"",NOT(ISNUMBER(G41))),AND(H41&lt;&gt;"",NOT(ISNUMBER(H41)))),"Review - input format",IF(I41="","Review - weight band",IF(K41="","Review - tier missing/inactive",IF(ABS(IF(H41="",0,H41))&gt;K41*Assumptions!$F$4,"Review - adjustment","Ready"))))),"Review - formula input"))</f>
        <v/>
      </c>
    </row>
    <row r="42" ht="22" customHeight="1">
      <c r="A42" s="12" t="n"/>
      <c r="B42" s="25" t="n"/>
      <c r="C42" s="12" t="n"/>
      <c r="D42" s="12" t="n"/>
      <c r="E42" s="26" t="n"/>
      <c r="F42" s="12" t="n"/>
      <c r="G42" s="24" t="n"/>
      <c r="H42" s="24" t="n"/>
      <c r="I42" s="15">
        <f>IF(E42="","",IF(OR(E42&lt;Assumptions!$A$5,E42&gt;Assumptions!$C$9),"",IFERROR(VLOOKUP(E42,Assumptions!$A$5:$C$9,2,TRUE),"")))</f>
        <v/>
      </c>
      <c r="J42" s="6">
        <f>IF(OR(I42="",F42=""),"",I42&amp;"|"&amp;F42)</f>
        <v/>
      </c>
      <c r="K42" s="22">
        <f>IF(J42="","",IFERROR(IF(VLOOKUP(J42,'Pricing Matrix'!$A$6:$G$105,5,FALSE)="Yes",VLOOKUP(J42,'Pricing Matrix'!$A$6:$G$105,4,FALSE),""),""))</f>
        <v/>
      </c>
      <c r="L42" s="22">
        <f>IF(K42="","",IFERROR(K42+IF(G42="",0,G42)+IF(H42="",0,H42),""))</f>
        <v/>
      </c>
      <c r="M42" s="14" t="n"/>
      <c r="N42" s="15">
        <f>IF(A42="","",IFERROR(IF(OR(B42="",C42="",D42="",E42="",F42="",M42=""),"Review - missing input",IF(OR(NOT(ISNUMBER(B42)),NOT(ISNUMBER(E42)),AND(G42&lt;&gt;"",NOT(ISNUMBER(G42))),AND(H42&lt;&gt;"",NOT(ISNUMBER(H42)))),"Review - input format",IF(I42="","Review - weight band",IF(K42="","Review - tier missing/inactive",IF(ABS(IF(H42="",0,H42))&gt;K42*Assumptions!$F$4,"Review - adjustment","Ready"))))),"Review - formula input"))</f>
        <v/>
      </c>
    </row>
    <row r="43" ht="22" customHeight="1">
      <c r="A43" s="12" t="n"/>
      <c r="B43" s="25" t="n"/>
      <c r="C43" s="12" t="n"/>
      <c r="D43" s="12" t="n"/>
      <c r="E43" s="26" t="n"/>
      <c r="F43" s="12" t="n"/>
      <c r="G43" s="24" t="n"/>
      <c r="H43" s="24" t="n"/>
      <c r="I43" s="16">
        <f>IF(E43="","",IF(OR(E43&lt;Assumptions!$A$5,E43&gt;Assumptions!$C$9),"",IFERROR(VLOOKUP(E43,Assumptions!$A$5:$C$9,2,TRUE),"")))</f>
        <v/>
      </c>
      <c r="J43" s="9">
        <f>IF(OR(I43="",F43=""),"",I43&amp;"|"&amp;F43)</f>
        <v/>
      </c>
      <c r="K43" s="23">
        <f>IF(J43="","",IFERROR(IF(VLOOKUP(J43,'Pricing Matrix'!$A$6:$G$105,5,FALSE)="Yes",VLOOKUP(J43,'Pricing Matrix'!$A$6:$G$105,4,FALSE),""),""))</f>
        <v/>
      </c>
      <c r="L43" s="23">
        <f>IF(K43="","",IFERROR(K43+IF(G43="",0,G43)+IF(H43="",0,H43),""))</f>
        <v/>
      </c>
      <c r="M43" s="14" t="n"/>
      <c r="N43" s="16">
        <f>IF(A43="","",IFERROR(IF(OR(B43="",C43="",D43="",E43="",F43="",M43=""),"Review - missing input",IF(OR(NOT(ISNUMBER(B43)),NOT(ISNUMBER(E43)),AND(G43&lt;&gt;"",NOT(ISNUMBER(G43))),AND(H43&lt;&gt;"",NOT(ISNUMBER(H43)))),"Review - input format",IF(I43="","Review - weight band",IF(K43="","Review - tier missing/inactive",IF(ABS(IF(H43="",0,H43))&gt;K43*Assumptions!$F$4,"Review - adjustment","Ready"))))),"Review - formula input"))</f>
        <v/>
      </c>
    </row>
    <row r="44" ht="22" customHeight="1">
      <c r="A44" s="12" t="n"/>
      <c r="B44" s="25" t="n"/>
      <c r="C44" s="12" t="n"/>
      <c r="D44" s="12" t="n"/>
      <c r="E44" s="26" t="n"/>
      <c r="F44" s="12" t="n"/>
      <c r="G44" s="24" t="n"/>
      <c r="H44" s="24" t="n"/>
      <c r="I44" s="15">
        <f>IF(E44="","",IF(OR(E44&lt;Assumptions!$A$5,E44&gt;Assumptions!$C$9),"",IFERROR(VLOOKUP(E44,Assumptions!$A$5:$C$9,2,TRUE),"")))</f>
        <v/>
      </c>
      <c r="J44" s="6">
        <f>IF(OR(I44="",F44=""),"",I44&amp;"|"&amp;F44)</f>
        <v/>
      </c>
      <c r="K44" s="22">
        <f>IF(J44="","",IFERROR(IF(VLOOKUP(J44,'Pricing Matrix'!$A$6:$G$105,5,FALSE)="Yes",VLOOKUP(J44,'Pricing Matrix'!$A$6:$G$105,4,FALSE),""),""))</f>
        <v/>
      </c>
      <c r="L44" s="22">
        <f>IF(K44="","",IFERROR(K44+IF(G44="",0,G44)+IF(H44="",0,H44),""))</f>
        <v/>
      </c>
      <c r="M44" s="14" t="n"/>
      <c r="N44" s="15">
        <f>IF(A44="","",IFERROR(IF(OR(B44="",C44="",D44="",E44="",F44="",M44=""),"Review - missing input",IF(OR(NOT(ISNUMBER(B44)),NOT(ISNUMBER(E44)),AND(G44&lt;&gt;"",NOT(ISNUMBER(G44))),AND(H44&lt;&gt;"",NOT(ISNUMBER(H44)))),"Review - input format",IF(I44="","Review - weight band",IF(K44="","Review - tier missing/inactive",IF(ABS(IF(H44="",0,H44))&gt;K44*Assumptions!$F$4,"Review - adjustment","Ready"))))),"Review - formula input"))</f>
        <v/>
      </c>
    </row>
    <row r="45" ht="22" customHeight="1">
      <c r="A45" s="12" t="n"/>
      <c r="B45" s="25" t="n"/>
      <c r="C45" s="12" t="n"/>
      <c r="D45" s="12" t="n"/>
      <c r="E45" s="26" t="n"/>
      <c r="F45" s="12" t="n"/>
      <c r="G45" s="24" t="n"/>
      <c r="H45" s="24" t="n"/>
      <c r="I45" s="16">
        <f>IF(E45="","",IF(OR(E45&lt;Assumptions!$A$5,E45&gt;Assumptions!$C$9),"",IFERROR(VLOOKUP(E45,Assumptions!$A$5:$C$9,2,TRUE),"")))</f>
        <v/>
      </c>
      <c r="J45" s="9">
        <f>IF(OR(I45="",F45=""),"",I45&amp;"|"&amp;F45)</f>
        <v/>
      </c>
      <c r="K45" s="23">
        <f>IF(J45="","",IFERROR(IF(VLOOKUP(J45,'Pricing Matrix'!$A$6:$G$105,5,FALSE)="Yes",VLOOKUP(J45,'Pricing Matrix'!$A$6:$G$105,4,FALSE),""),""))</f>
        <v/>
      </c>
      <c r="L45" s="23">
        <f>IF(K45="","",IFERROR(K45+IF(G45="",0,G45)+IF(H45="",0,H45),""))</f>
        <v/>
      </c>
      <c r="M45" s="14" t="n"/>
      <c r="N45" s="16">
        <f>IF(A45="","",IFERROR(IF(OR(B45="",C45="",D45="",E45="",F45="",M45=""),"Review - missing input",IF(OR(NOT(ISNUMBER(B45)),NOT(ISNUMBER(E45)),AND(G45&lt;&gt;"",NOT(ISNUMBER(G45))),AND(H45&lt;&gt;"",NOT(ISNUMBER(H45)))),"Review - input format",IF(I45="","Review - weight band",IF(K45="","Review - tier missing/inactive",IF(ABS(IF(H45="",0,H45))&gt;K45*Assumptions!$F$4,"Review - adjustment","Ready"))))),"Review - formula input"))</f>
        <v/>
      </c>
    </row>
    <row r="46" ht="22" customHeight="1">
      <c r="A46" s="12" t="n"/>
      <c r="B46" s="25" t="n"/>
      <c r="C46" s="12" t="n"/>
      <c r="D46" s="12" t="n"/>
      <c r="E46" s="26" t="n"/>
      <c r="F46" s="12" t="n"/>
      <c r="G46" s="24" t="n"/>
      <c r="H46" s="24" t="n"/>
      <c r="I46" s="15">
        <f>IF(E46="","",IF(OR(E46&lt;Assumptions!$A$5,E46&gt;Assumptions!$C$9),"",IFERROR(VLOOKUP(E46,Assumptions!$A$5:$C$9,2,TRUE),"")))</f>
        <v/>
      </c>
      <c r="J46" s="6">
        <f>IF(OR(I46="",F46=""),"",I46&amp;"|"&amp;F46)</f>
        <v/>
      </c>
      <c r="K46" s="22">
        <f>IF(J46="","",IFERROR(IF(VLOOKUP(J46,'Pricing Matrix'!$A$6:$G$105,5,FALSE)="Yes",VLOOKUP(J46,'Pricing Matrix'!$A$6:$G$105,4,FALSE),""),""))</f>
        <v/>
      </c>
      <c r="L46" s="22">
        <f>IF(K46="","",IFERROR(K46+IF(G46="",0,G46)+IF(H46="",0,H46),""))</f>
        <v/>
      </c>
      <c r="M46" s="14" t="n"/>
      <c r="N46" s="15">
        <f>IF(A46="","",IFERROR(IF(OR(B46="",C46="",D46="",E46="",F46="",M46=""),"Review - missing input",IF(OR(NOT(ISNUMBER(B46)),NOT(ISNUMBER(E46)),AND(G46&lt;&gt;"",NOT(ISNUMBER(G46))),AND(H46&lt;&gt;"",NOT(ISNUMBER(H46)))),"Review - input format",IF(I46="","Review - weight band",IF(K46="","Review - tier missing/inactive",IF(ABS(IF(H46="",0,H46))&gt;K46*Assumptions!$F$4,"Review - adjustment","Ready"))))),"Review - formula input"))</f>
        <v/>
      </c>
    </row>
    <row r="47" ht="22" customHeight="1">
      <c r="A47" s="12" t="n"/>
      <c r="B47" s="25" t="n"/>
      <c r="C47" s="12" t="n"/>
      <c r="D47" s="12" t="n"/>
      <c r="E47" s="26" t="n"/>
      <c r="F47" s="12" t="n"/>
      <c r="G47" s="24" t="n"/>
      <c r="H47" s="24" t="n"/>
      <c r="I47" s="16">
        <f>IF(E47="","",IF(OR(E47&lt;Assumptions!$A$5,E47&gt;Assumptions!$C$9),"",IFERROR(VLOOKUP(E47,Assumptions!$A$5:$C$9,2,TRUE),"")))</f>
        <v/>
      </c>
      <c r="J47" s="9">
        <f>IF(OR(I47="",F47=""),"",I47&amp;"|"&amp;F47)</f>
        <v/>
      </c>
      <c r="K47" s="23">
        <f>IF(J47="","",IFERROR(IF(VLOOKUP(J47,'Pricing Matrix'!$A$6:$G$105,5,FALSE)="Yes",VLOOKUP(J47,'Pricing Matrix'!$A$6:$G$105,4,FALSE),""),""))</f>
        <v/>
      </c>
      <c r="L47" s="23">
        <f>IF(K47="","",IFERROR(K47+IF(G47="",0,G47)+IF(H47="",0,H47),""))</f>
        <v/>
      </c>
      <c r="M47" s="14" t="n"/>
      <c r="N47" s="16">
        <f>IF(A47="","",IFERROR(IF(OR(B47="",C47="",D47="",E47="",F47="",M47=""),"Review - missing input",IF(OR(NOT(ISNUMBER(B47)),NOT(ISNUMBER(E47)),AND(G47&lt;&gt;"",NOT(ISNUMBER(G47))),AND(H47&lt;&gt;"",NOT(ISNUMBER(H47)))),"Review - input format",IF(I47="","Review - weight band",IF(K47="","Review - tier missing/inactive",IF(ABS(IF(H47="",0,H47))&gt;K47*Assumptions!$F$4,"Review - adjustment","Ready"))))),"Review - formula input"))</f>
        <v/>
      </c>
    </row>
    <row r="48" ht="22" customHeight="1">
      <c r="A48" s="12" t="n"/>
      <c r="B48" s="25" t="n"/>
      <c r="C48" s="12" t="n"/>
      <c r="D48" s="12" t="n"/>
      <c r="E48" s="26" t="n"/>
      <c r="F48" s="12" t="n"/>
      <c r="G48" s="24" t="n"/>
      <c r="H48" s="24" t="n"/>
      <c r="I48" s="15">
        <f>IF(E48="","",IF(OR(E48&lt;Assumptions!$A$5,E48&gt;Assumptions!$C$9),"",IFERROR(VLOOKUP(E48,Assumptions!$A$5:$C$9,2,TRUE),"")))</f>
        <v/>
      </c>
      <c r="J48" s="6">
        <f>IF(OR(I48="",F48=""),"",I48&amp;"|"&amp;F48)</f>
        <v/>
      </c>
      <c r="K48" s="22">
        <f>IF(J48="","",IFERROR(IF(VLOOKUP(J48,'Pricing Matrix'!$A$6:$G$105,5,FALSE)="Yes",VLOOKUP(J48,'Pricing Matrix'!$A$6:$G$105,4,FALSE),""),""))</f>
        <v/>
      </c>
      <c r="L48" s="22">
        <f>IF(K48="","",IFERROR(K48+IF(G48="",0,G48)+IF(H48="",0,H48),""))</f>
        <v/>
      </c>
      <c r="M48" s="14" t="n"/>
      <c r="N48" s="15">
        <f>IF(A48="","",IFERROR(IF(OR(B48="",C48="",D48="",E48="",F48="",M48=""),"Review - missing input",IF(OR(NOT(ISNUMBER(B48)),NOT(ISNUMBER(E48)),AND(G48&lt;&gt;"",NOT(ISNUMBER(G48))),AND(H48&lt;&gt;"",NOT(ISNUMBER(H48)))),"Review - input format",IF(I48="","Review - weight band",IF(K48="","Review - tier missing/inactive",IF(ABS(IF(H48="",0,H48))&gt;K48*Assumptions!$F$4,"Review - adjustment","Ready"))))),"Review - formula input"))</f>
        <v/>
      </c>
    </row>
    <row r="49" ht="22" customHeight="1">
      <c r="A49" s="12" t="n"/>
      <c r="B49" s="25" t="n"/>
      <c r="C49" s="12" t="n"/>
      <c r="D49" s="12" t="n"/>
      <c r="E49" s="26" t="n"/>
      <c r="F49" s="12" t="n"/>
      <c r="G49" s="24" t="n"/>
      <c r="H49" s="24" t="n"/>
      <c r="I49" s="16">
        <f>IF(E49="","",IF(OR(E49&lt;Assumptions!$A$5,E49&gt;Assumptions!$C$9),"",IFERROR(VLOOKUP(E49,Assumptions!$A$5:$C$9,2,TRUE),"")))</f>
        <v/>
      </c>
      <c r="J49" s="9">
        <f>IF(OR(I49="",F49=""),"",I49&amp;"|"&amp;F49)</f>
        <v/>
      </c>
      <c r="K49" s="23">
        <f>IF(J49="","",IFERROR(IF(VLOOKUP(J49,'Pricing Matrix'!$A$6:$G$105,5,FALSE)="Yes",VLOOKUP(J49,'Pricing Matrix'!$A$6:$G$105,4,FALSE),""),""))</f>
        <v/>
      </c>
      <c r="L49" s="23">
        <f>IF(K49="","",IFERROR(K49+IF(G49="",0,G49)+IF(H49="",0,H49),""))</f>
        <v/>
      </c>
      <c r="M49" s="14" t="n"/>
      <c r="N49" s="16">
        <f>IF(A49="","",IFERROR(IF(OR(B49="",C49="",D49="",E49="",F49="",M49=""),"Review - missing input",IF(OR(NOT(ISNUMBER(B49)),NOT(ISNUMBER(E49)),AND(G49&lt;&gt;"",NOT(ISNUMBER(G49))),AND(H49&lt;&gt;"",NOT(ISNUMBER(H49)))),"Review - input format",IF(I49="","Review - weight band",IF(K49="","Review - tier missing/inactive",IF(ABS(IF(H49="",0,H49))&gt;K49*Assumptions!$F$4,"Review - adjustment","Ready"))))),"Review - formula input"))</f>
        <v/>
      </c>
    </row>
    <row r="50" ht="22" customHeight="1">
      <c r="A50" s="12" t="n"/>
      <c r="B50" s="25" t="n"/>
      <c r="C50" s="12" t="n"/>
      <c r="D50" s="12" t="n"/>
      <c r="E50" s="26" t="n"/>
      <c r="F50" s="12" t="n"/>
      <c r="G50" s="24" t="n"/>
      <c r="H50" s="24" t="n"/>
      <c r="I50" s="15">
        <f>IF(E50="","",IF(OR(E50&lt;Assumptions!$A$5,E50&gt;Assumptions!$C$9),"",IFERROR(VLOOKUP(E50,Assumptions!$A$5:$C$9,2,TRUE),"")))</f>
        <v/>
      </c>
      <c r="J50" s="6">
        <f>IF(OR(I50="",F50=""),"",I50&amp;"|"&amp;F50)</f>
        <v/>
      </c>
      <c r="K50" s="22">
        <f>IF(J50="","",IFERROR(IF(VLOOKUP(J50,'Pricing Matrix'!$A$6:$G$105,5,FALSE)="Yes",VLOOKUP(J50,'Pricing Matrix'!$A$6:$G$105,4,FALSE),""),""))</f>
        <v/>
      </c>
      <c r="L50" s="22">
        <f>IF(K50="","",IFERROR(K50+IF(G50="",0,G50)+IF(H50="",0,H50),""))</f>
        <v/>
      </c>
      <c r="M50" s="14" t="n"/>
      <c r="N50" s="15">
        <f>IF(A50="","",IFERROR(IF(OR(B50="",C50="",D50="",E50="",F50="",M50=""),"Review - missing input",IF(OR(NOT(ISNUMBER(B50)),NOT(ISNUMBER(E50)),AND(G50&lt;&gt;"",NOT(ISNUMBER(G50))),AND(H50&lt;&gt;"",NOT(ISNUMBER(H50)))),"Review - input format",IF(I50="","Review - weight band",IF(K50="","Review - tier missing/inactive",IF(ABS(IF(H50="",0,H50))&gt;K50*Assumptions!$F$4,"Review - adjustment","Ready"))))),"Review - formula input"))</f>
        <v/>
      </c>
    </row>
    <row r="51" ht="22" customHeight="1">
      <c r="A51" s="12" t="n"/>
      <c r="B51" s="25" t="n"/>
      <c r="C51" s="12" t="n"/>
      <c r="D51" s="12" t="n"/>
      <c r="E51" s="26" t="n"/>
      <c r="F51" s="12" t="n"/>
      <c r="G51" s="24" t="n"/>
      <c r="H51" s="24" t="n"/>
      <c r="I51" s="16">
        <f>IF(E51="","",IF(OR(E51&lt;Assumptions!$A$5,E51&gt;Assumptions!$C$9),"",IFERROR(VLOOKUP(E51,Assumptions!$A$5:$C$9,2,TRUE),"")))</f>
        <v/>
      </c>
      <c r="J51" s="9">
        <f>IF(OR(I51="",F51=""),"",I51&amp;"|"&amp;F51)</f>
        <v/>
      </c>
      <c r="K51" s="23">
        <f>IF(J51="","",IFERROR(IF(VLOOKUP(J51,'Pricing Matrix'!$A$6:$G$105,5,FALSE)="Yes",VLOOKUP(J51,'Pricing Matrix'!$A$6:$G$105,4,FALSE),""),""))</f>
        <v/>
      </c>
      <c r="L51" s="23">
        <f>IF(K51="","",IFERROR(K51+IF(G51="",0,G51)+IF(H51="",0,H51),""))</f>
        <v/>
      </c>
      <c r="M51" s="14" t="n"/>
      <c r="N51" s="16">
        <f>IF(A51="","",IFERROR(IF(OR(B51="",C51="",D51="",E51="",F51="",M51=""),"Review - missing input",IF(OR(NOT(ISNUMBER(B51)),NOT(ISNUMBER(E51)),AND(G51&lt;&gt;"",NOT(ISNUMBER(G51))),AND(H51&lt;&gt;"",NOT(ISNUMBER(H51)))),"Review - input format",IF(I51="","Review - weight band",IF(K51="","Review - tier missing/inactive",IF(ABS(IF(H51="",0,H51))&gt;K51*Assumptions!$F$4,"Review - adjustment","Ready"))))),"Review - formula input"))</f>
        <v/>
      </c>
    </row>
    <row r="52" ht="22" customHeight="1">
      <c r="A52" s="12" t="n"/>
      <c r="B52" s="25" t="n"/>
      <c r="C52" s="12" t="n"/>
      <c r="D52" s="12" t="n"/>
      <c r="E52" s="26" t="n"/>
      <c r="F52" s="12" t="n"/>
      <c r="G52" s="24" t="n"/>
      <c r="H52" s="24" t="n"/>
      <c r="I52" s="15">
        <f>IF(E52="","",IF(OR(E52&lt;Assumptions!$A$5,E52&gt;Assumptions!$C$9),"",IFERROR(VLOOKUP(E52,Assumptions!$A$5:$C$9,2,TRUE),"")))</f>
        <v/>
      </c>
      <c r="J52" s="6">
        <f>IF(OR(I52="",F52=""),"",I52&amp;"|"&amp;F52)</f>
        <v/>
      </c>
      <c r="K52" s="22">
        <f>IF(J52="","",IFERROR(IF(VLOOKUP(J52,'Pricing Matrix'!$A$6:$G$105,5,FALSE)="Yes",VLOOKUP(J52,'Pricing Matrix'!$A$6:$G$105,4,FALSE),""),""))</f>
        <v/>
      </c>
      <c r="L52" s="22">
        <f>IF(K52="","",IFERROR(K52+IF(G52="",0,G52)+IF(H52="",0,H52),""))</f>
        <v/>
      </c>
      <c r="M52" s="14" t="n"/>
      <c r="N52" s="15">
        <f>IF(A52="","",IFERROR(IF(OR(B52="",C52="",D52="",E52="",F52="",M52=""),"Review - missing input",IF(OR(NOT(ISNUMBER(B52)),NOT(ISNUMBER(E52)),AND(G52&lt;&gt;"",NOT(ISNUMBER(G52))),AND(H52&lt;&gt;"",NOT(ISNUMBER(H52)))),"Review - input format",IF(I52="","Review - weight band",IF(K52="","Review - tier missing/inactive",IF(ABS(IF(H52="",0,H52))&gt;K52*Assumptions!$F$4,"Review - adjustment","Ready"))))),"Review - formula input"))</f>
        <v/>
      </c>
    </row>
    <row r="53" ht="22" customHeight="1">
      <c r="A53" s="12" t="n"/>
      <c r="B53" s="25" t="n"/>
      <c r="C53" s="12" t="n"/>
      <c r="D53" s="12" t="n"/>
      <c r="E53" s="26" t="n"/>
      <c r="F53" s="12" t="n"/>
      <c r="G53" s="24" t="n"/>
      <c r="H53" s="24" t="n"/>
      <c r="I53" s="16">
        <f>IF(E53="","",IF(OR(E53&lt;Assumptions!$A$5,E53&gt;Assumptions!$C$9),"",IFERROR(VLOOKUP(E53,Assumptions!$A$5:$C$9,2,TRUE),"")))</f>
        <v/>
      </c>
      <c r="J53" s="9">
        <f>IF(OR(I53="",F53=""),"",I53&amp;"|"&amp;F53)</f>
        <v/>
      </c>
      <c r="K53" s="23">
        <f>IF(J53="","",IFERROR(IF(VLOOKUP(J53,'Pricing Matrix'!$A$6:$G$105,5,FALSE)="Yes",VLOOKUP(J53,'Pricing Matrix'!$A$6:$G$105,4,FALSE),""),""))</f>
        <v/>
      </c>
      <c r="L53" s="23">
        <f>IF(K53="","",IFERROR(K53+IF(G53="",0,G53)+IF(H53="",0,H53),""))</f>
        <v/>
      </c>
      <c r="M53" s="14" t="n"/>
      <c r="N53" s="16">
        <f>IF(A53="","",IFERROR(IF(OR(B53="",C53="",D53="",E53="",F53="",M53=""),"Review - missing input",IF(OR(NOT(ISNUMBER(B53)),NOT(ISNUMBER(E53)),AND(G53&lt;&gt;"",NOT(ISNUMBER(G53))),AND(H53&lt;&gt;"",NOT(ISNUMBER(H53)))),"Review - input format",IF(I53="","Review - weight band",IF(K53="","Review - tier missing/inactive",IF(ABS(IF(H53="",0,H53))&gt;K53*Assumptions!$F$4,"Review - adjustment","Ready"))))),"Review - formula input"))</f>
        <v/>
      </c>
    </row>
    <row r="54" ht="22" customHeight="1">
      <c r="A54" s="12" t="n"/>
      <c r="B54" s="25" t="n"/>
      <c r="C54" s="12" t="n"/>
      <c r="D54" s="12" t="n"/>
      <c r="E54" s="26" t="n"/>
      <c r="F54" s="12" t="n"/>
      <c r="G54" s="24" t="n"/>
      <c r="H54" s="24" t="n"/>
      <c r="I54" s="15">
        <f>IF(E54="","",IF(OR(E54&lt;Assumptions!$A$5,E54&gt;Assumptions!$C$9),"",IFERROR(VLOOKUP(E54,Assumptions!$A$5:$C$9,2,TRUE),"")))</f>
        <v/>
      </c>
      <c r="J54" s="6">
        <f>IF(OR(I54="",F54=""),"",I54&amp;"|"&amp;F54)</f>
        <v/>
      </c>
      <c r="K54" s="22">
        <f>IF(J54="","",IFERROR(IF(VLOOKUP(J54,'Pricing Matrix'!$A$6:$G$105,5,FALSE)="Yes",VLOOKUP(J54,'Pricing Matrix'!$A$6:$G$105,4,FALSE),""),""))</f>
        <v/>
      </c>
      <c r="L54" s="22">
        <f>IF(K54="","",IFERROR(K54+IF(G54="",0,G54)+IF(H54="",0,H54),""))</f>
        <v/>
      </c>
      <c r="M54" s="14" t="n"/>
      <c r="N54" s="15">
        <f>IF(A54="","",IFERROR(IF(OR(B54="",C54="",D54="",E54="",F54="",M54=""),"Review - missing input",IF(OR(NOT(ISNUMBER(B54)),NOT(ISNUMBER(E54)),AND(G54&lt;&gt;"",NOT(ISNUMBER(G54))),AND(H54&lt;&gt;"",NOT(ISNUMBER(H54)))),"Review - input format",IF(I54="","Review - weight band",IF(K54="","Review - tier missing/inactive",IF(ABS(IF(H54="",0,H54))&gt;K54*Assumptions!$F$4,"Review - adjustment","Ready"))))),"Review - formula input"))</f>
        <v/>
      </c>
    </row>
    <row r="55" ht="22" customHeight="1">
      <c r="A55" s="12" t="n"/>
      <c r="B55" s="25" t="n"/>
      <c r="C55" s="12" t="n"/>
      <c r="D55" s="12" t="n"/>
      <c r="E55" s="26" t="n"/>
      <c r="F55" s="12" t="n"/>
      <c r="G55" s="24" t="n"/>
      <c r="H55" s="24" t="n"/>
      <c r="I55" s="16">
        <f>IF(E55="","",IF(OR(E55&lt;Assumptions!$A$5,E55&gt;Assumptions!$C$9),"",IFERROR(VLOOKUP(E55,Assumptions!$A$5:$C$9,2,TRUE),"")))</f>
        <v/>
      </c>
      <c r="J55" s="9">
        <f>IF(OR(I55="",F55=""),"",I55&amp;"|"&amp;F55)</f>
        <v/>
      </c>
      <c r="K55" s="23">
        <f>IF(J55="","",IFERROR(IF(VLOOKUP(J55,'Pricing Matrix'!$A$6:$G$105,5,FALSE)="Yes",VLOOKUP(J55,'Pricing Matrix'!$A$6:$G$105,4,FALSE),""),""))</f>
        <v/>
      </c>
      <c r="L55" s="23">
        <f>IF(K55="","",IFERROR(K55+IF(G55="",0,G55)+IF(H55="",0,H55),""))</f>
        <v/>
      </c>
      <c r="M55" s="14" t="n"/>
      <c r="N55" s="16">
        <f>IF(A55="","",IFERROR(IF(OR(B55="",C55="",D55="",E55="",F55="",M55=""),"Review - missing input",IF(OR(NOT(ISNUMBER(B55)),NOT(ISNUMBER(E55)),AND(G55&lt;&gt;"",NOT(ISNUMBER(G55))),AND(H55&lt;&gt;"",NOT(ISNUMBER(H55)))),"Review - input format",IF(I55="","Review - weight band",IF(K55="","Review - tier missing/inactive",IF(ABS(IF(H55="",0,H55))&gt;K55*Assumptions!$F$4,"Review - adjustment","Ready"))))),"Review - formula input"))</f>
        <v/>
      </c>
    </row>
    <row r="56" ht="22" customHeight="1">
      <c r="A56" s="12" t="n"/>
      <c r="B56" s="25" t="n"/>
      <c r="C56" s="12" t="n"/>
      <c r="D56" s="12" t="n"/>
      <c r="E56" s="26" t="n"/>
      <c r="F56" s="12" t="n"/>
      <c r="G56" s="24" t="n"/>
      <c r="H56" s="24" t="n"/>
      <c r="I56" s="15">
        <f>IF(E56="","",IF(OR(E56&lt;Assumptions!$A$5,E56&gt;Assumptions!$C$9),"",IFERROR(VLOOKUP(E56,Assumptions!$A$5:$C$9,2,TRUE),"")))</f>
        <v/>
      </c>
      <c r="J56" s="6">
        <f>IF(OR(I56="",F56=""),"",I56&amp;"|"&amp;F56)</f>
        <v/>
      </c>
      <c r="K56" s="22">
        <f>IF(J56="","",IFERROR(IF(VLOOKUP(J56,'Pricing Matrix'!$A$6:$G$105,5,FALSE)="Yes",VLOOKUP(J56,'Pricing Matrix'!$A$6:$G$105,4,FALSE),""),""))</f>
        <v/>
      </c>
      <c r="L56" s="22">
        <f>IF(K56="","",IFERROR(K56+IF(G56="",0,G56)+IF(H56="",0,H56),""))</f>
        <v/>
      </c>
      <c r="M56" s="14" t="n"/>
      <c r="N56" s="15">
        <f>IF(A56="","",IFERROR(IF(OR(B56="",C56="",D56="",E56="",F56="",M56=""),"Review - missing input",IF(OR(NOT(ISNUMBER(B56)),NOT(ISNUMBER(E56)),AND(G56&lt;&gt;"",NOT(ISNUMBER(G56))),AND(H56&lt;&gt;"",NOT(ISNUMBER(H56)))),"Review - input format",IF(I56="","Review - weight band",IF(K56="","Review - tier missing/inactive",IF(ABS(IF(H56="",0,H56))&gt;K56*Assumptions!$F$4,"Review - adjustment","Ready"))))),"Review - formula input"))</f>
        <v/>
      </c>
    </row>
    <row r="57" ht="22" customHeight="1">
      <c r="A57" s="12" t="n"/>
      <c r="B57" s="25" t="n"/>
      <c r="C57" s="12" t="n"/>
      <c r="D57" s="12" t="n"/>
      <c r="E57" s="26" t="n"/>
      <c r="F57" s="12" t="n"/>
      <c r="G57" s="24" t="n"/>
      <c r="H57" s="24" t="n"/>
      <c r="I57" s="16">
        <f>IF(E57="","",IF(OR(E57&lt;Assumptions!$A$5,E57&gt;Assumptions!$C$9),"",IFERROR(VLOOKUP(E57,Assumptions!$A$5:$C$9,2,TRUE),"")))</f>
        <v/>
      </c>
      <c r="J57" s="9">
        <f>IF(OR(I57="",F57=""),"",I57&amp;"|"&amp;F57)</f>
        <v/>
      </c>
      <c r="K57" s="23">
        <f>IF(J57="","",IFERROR(IF(VLOOKUP(J57,'Pricing Matrix'!$A$6:$G$105,5,FALSE)="Yes",VLOOKUP(J57,'Pricing Matrix'!$A$6:$G$105,4,FALSE),""),""))</f>
        <v/>
      </c>
      <c r="L57" s="23">
        <f>IF(K57="","",IFERROR(K57+IF(G57="",0,G57)+IF(H57="",0,H57),""))</f>
        <v/>
      </c>
      <c r="M57" s="14" t="n"/>
      <c r="N57" s="16">
        <f>IF(A57="","",IFERROR(IF(OR(B57="",C57="",D57="",E57="",F57="",M57=""),"Review - missing input",IF(OR(NOT(ISNUMBER(B57)),NOT(ISNUMBER(E57)),AND(G57&lt;&gt;"",NOT(ISNUMBER(G57))),AND(H57&lt;&gt;"",NOT(ISNUMBER(H57)))),"Review - input format",IF(I57="","Review - weight band",IF(K57="","Review - tier missing/inactive",IF(ABS(IF(H57="",0,H57))&gt;K57*Assumptions!$F$4,"Review - adjustment","Ready"))))),"Review - formula input"))</f>
        <v/>
      </c>
    </row>
    <row r="58" ht="22" customHeight="1">
      <c r="A58" s="12" t="n"/>
      <c r="B58" s="25" t="n"/>
      <c r="C58" s="12" t="n"/>
      <c r="D58" s="12" t="n"/>
      <c r="E58" s="26" t="n"/>
      <c r="F58" s="12" t="n"/>
      <c r="G58" s="24" t="n"/>
      <c r="H58" s="24" t="n"/>
      <c r="I58" s="15">
        <f>IF(E58="","",IF(OR(E58&lt;Assumptions!$A$5,E58&gt;Assumptions!$C$9),"",IFERROR(VLOOKUP(E58,Assumptions!$A$5:$C$9,2,TRUE),"")))</f>
        <v/>
      </c>
      <c r="J58" s="6">
        <f>IF(OR(I58="",F58=""),"",I58&amp;"|"&amp;F58)</f>
        <v/>
      </c>
      <c r="K58" s="22">
        <f>IF(J58="","",IFERROR(IF(VLOOKUP(J58,'Pricing Matrix'!$A$6:$G$105,5,FALSE)="Yes",VLOOKUP(J58,'Pricing Matrix'!$A$6:$G$105,4,FALSE),""),""))</f>
        <v/>
      </c>
      <c r="L58" s="22">
        <f>IF(K58="","",IFERROR(K58+IF(G58="",0,G58)+IF(H58="",0,H58),""))</f>
        <v/>
      </c>
      <c r="M58" s="14" t="n"/>
      <c r="N58" s="15">
        <f>IF(A58="","",IFERROR(IF(OR(B58="",C58="",D58="",E58="",F58="",M58=""),"Review - missing input",IF(OR(NOT(ISNUMBER(B58)),NOT(ISNUMBER(E58)),AND(G58&lt;&gt;"",NOT(ISNUMBER(G58))),AND(H58&lt;&gt;"",NOT(ISNUMBER(H58)))),"Review - input format",IF(I58="","Review - weight band",IF(K58="","Review - tier missing/inactive",IF(ABS(IF(H58="",0,H58))&gt;K58*Assumptions!$F$4,"Review - adjustment","Ready"))))),"Review - formula input"))</f>
        <v/>
      </c>
    </row>
    <row r="59" ht="22" customHeight="1">
      <c r="A59" s="12" t="n"/>
      <c r="B59" s="25" t="n"/>
      <c r="C59" s="12" t="n"/>
      <c r="D59" s="12" t="n"/>
      <c r="E59" s="26" t="n"/>
      <c r="F59" s="12" t="n"/>
      <c r="G59" s="24" t="n"/>
      <c r="H59" s="24" t="n"/>
      <c r="I59" s="16">
        <f>IF(E59="","",IF(OR(E59&lt;Assumptions!$A$5,E59&gt;Assumptions!$C$9),"",IFERROR(VLOOKUP(E59,Assumptions!$A$5:$C$9,2,TRUE),"")))</f>
        <v/>
      </c>
      <c r="J59" s="9">
        <f>IF(OR(I59="",F59=""),"",I59&amp;"|"&amp;F59)</f>
        <v/>
      </c>
      <c r="K59" s="23">
        <f>IF(J59="","",IFERROR(IF(VLOOKUP(J59,'Pricing Matrix'!$A$6:$G$105,5,FALSE)="Yes",VLOOKUP(J59,'Pricing Matrix'!$A$6:$G$105,4,FALSE),""),""))</f>
        <v/>
      </c>
      <c r="L59" s="23">
        <f>IF(K59="","",IFERROR(K59+IF(G59="",0,G59)+IF(H59="",0,H59),""))</f>
        <v/>
      </c>
      <c r="M59" s="14" t="n"/>
      <c r="N59" s="16">
        <f>IF(A59="","",IFERROR(IF(OR(B59="",C59="",D59="",E59="",F59="",M59=""),"Review - missing input",IF(OR(NOT(ISNUMBER(B59)),NOT(ISNUMBER(E59)),AND(G59&lt;&gt;"",NOT(ISNUMBER(G59))),AND(H59&lt;&gt;"",NOT(ISNUMBER(H59)))),"Review - input format",IF(I59="","Review - weight band",IF(K59="","Review - tier missing/inactive",IF(ABS(IF(H59="",0,H59))&gt;K59*Assumptions!$F$4,"Review - adjustment","Ready"))))),"Review - formula input"))</f>
        <v/>
      </c>
    </row>
    <row r="60" ht="22" customHeight="1">
      <c r="A60" s="12" t="n"/>
      <c r="B60" s="25" t="n"/>
      <c r="C60" s="12" t="n"/>
      <c r="D60" s="12" t="n"/>
      <c r="E60" s="26" t="n"/>
      <c r="F60" s="12" t="n"/>
      <c r="G60" s="24" t="n"/>
      <c r="H60" s="24" t="n"/>
      <c r="I60" s="15">
        <f>IF(E60="","",IF(OR(E60&lt;Assumptions!$A$5,E60&gt;Assumptions!$C$9),"",IFERROR(VLOOKUP(E60,Assumptions!$A$5:$C$9,2,TRUE),"")))</f>
        <v/>
      </c>
      <c r="J60" s="6">
        <f>IF(OR(I60="",F60=""),"",I60&amp;"|"&amp;F60)</f>
        <v/>
      </c>
      <c r="K60" s="22">
        <f>IF(J60="","",IFERROR(IF(VLOOKUP(J60,'Pricing Matrix'!$A$6:$G$105,5,FALSE)="Yes",VLOOKUP(J60,'Pricing Matrix'!$A$6:$G$105,4,FALSE),""),""))</f>
        <v/>
      </c>
      <c r="L60" s="22">
        <f>IF(K60="","",IFERROR(K60+IF(G60="",0,G60)+IF(H60="",0,H60),""))</f>
        <v/>
      </c>
      <c r="M60" s="14" t="n"/>
      <c r="N60" s="15">
        <f>IF(A60="","",IFERROR(IF(OR(B60="",C60="",D60="",E60="",F60="",M60=""),"Review - missing input",IF(OR(NOT(ISNUMBER(B60)),NOT(ISNUMBER(E60)),AND(G60&lt;&gt;"",NOT(ISNUMBER(G60))),AND(H60&lt;&gt;"",NOT(ISNUMBER(H60)))),"Review - input format",IF(I60="","Review - weight band",IF(K60="","Review - tier missing/inactive",IF(ABS(IF(H60="",0,H60))&gt;K60*Assumptions!$F$4,"Review - adjustment","Ready"))))),"Review - formula input"))</f>
        <v/>
      </c>
    </row>
    <row r="61" ht="22" customHeight="1">
      <c r="A61" s="12" t="n"/>
      <c r="B61" s="25" t="n"/>
      <c r="C61" s="12" t="n"/>
      <c r="D61" s="12" t="n"/>
      <c r="E61" s="26" t="n"/>
      <c r="F61" s="12" t="n"/>
      <c r="G61" s="24" t="n"/>
      <c r="H61" s="24" t="n"/>
      <c r="I61" s="16">
        <f>IF(E61="","",IF(OR(E61&lt;Assumptions!$A$5,E61&gt;Assumptions!$C$9),"",IFERROR(VLOOKUP(E61,Assumptions!$A$5:$C$9,2,TRUE),"")))</f>
        <v/>
      </c>
      <c r="J61" s="9">
        <f>IF(OR(I61="",F61=""),"",I61&amp;"|"&amp;F61)</f>
        <v/>
      </c>
      <c r="K61" s="23">
        <f>IF(J61="","",IFERROR(IF(VLOOKUP(J61,'Pricing Matrix'!$A$6:$G$105,5,FALSE)="Yes",VLOOKUP(J61,'Pricing Matrix'!$A$6:$G$105,4,FALSE),""),""))</f>
        <v/>
      </c>
      <c r="L61" s="23">
        <f>IF(K61="","",IFERROR(K61+IF(G61="",0,G61)+IF(H61="",0,H61),""))</f>
        <v/>
      </c>
      <c r="M61" s="14" t="n"/>
      <c r="N61" s="16">
        <f>IF(A61="","",IFERROR(IF(OR(B61="",C61="",D61="",E61="",F61="",M61=""),"Review - missing input",IF(OR(NOT(ISNUMBER(B61)),NOT(ISNUMBER(E61)),AND(G61&lt;&gt;"",NOT(ISNUMBER(G61))),AND(H61&lt;&gt;"",NOT(ISNUMBER(H61)))),"Review - input format",IF(I61="","Review - weight band",IF(K61="","Review - tier missing/inactive",IF(ABS(IF(H61="",0,H61))&gt;K61*Assumptions!$F$4,"Review - adjustment","Ready"))))),"Review - formula input"))</f>
        <v/>
      </c>
    </row>
    <row r="62" ht="22" customHeight="1">
      <c r="A62" s="12" t="n"/>
      <c r="B62" s="25" t="n"/>
      <c r="C62" s="12" t="n"/>
      <c r="D62" s="12" t="n"/>
      <c r="E62" s="26" t="n"/>
      <c r="F62" s="12" t="n"/>
      <c r="G62" s="24" t="n"/>
      <c r="H62" s="24" t="n"/>
      <c r="I62" s="15">
        <f>IF(E62="","",IF(OR(E62&lt;Assumptions!$A$5,E62&gt;Assumptions!$C$9),"",IFERROR(VLOOKUP(E62,Assumptions!$A$5:$C$9,2,TRUE),"")))</f>
        <v/>
      </c>
      <c r="J62" s="6">
        <f>IF(OR(I62="",F62=""),"",I62&amp;"|"&amp;F62)</f>
        <v/>
      </c>
      <c r="K62" s="22">
        <f>IF(J62="","",IFERROR(IF(VLOOKUP(J62,'Pricing Matrix'!$A$6:$G$105,5,FALSE)="Yes",VLOOKUP(J62,'Pricing Matrix'!$A$6:$G$105,4,FALSE),""),""))</f>
        <v/>
      </c>
      <c r="L62" s="22">
        <f>IF(K62="","",IFERROR(K62+IF(G62="",0,G62)+IF(H62="",0,H62),""))</f>
        <v/>
      </c>
      <c r="M62" s="14" t="n"/>
      <c r="N62" s="15">
        <f>IF(A62="","",IFERROR(IF(OR(B62="",C62="",D62="",E62="",F62="",M62=""),"Review - missing input",IF(OR(NOT(ISNUMBER(B62)),NOT(ISNUMBER(E62)),AND(G62&lt;&gt;"",NOT(ISNUMBER(G62))),AND(H62&lt;&gt;"",NOT(ISNUMBER(H62)))),"Review - input format",IF(I62="","Review - weight band",IF(K62="","Review - tier missing/inactive",IF(ABS(IF(H62="",0,H62))&gt;K62*Assumptions!$F$4,"Review - adjustment","Ready"))))),"Review - formula input"))</f>
        <v/>
      </c>
    </row>
    <row r="63" ht="22" customHeight="1">
      <c r="A63" s="12" t="n"/>
      <c r="B63" s="25" t="n"/>
      <c r="C63" s="12" t="n"/>
      <c r="D63" s="12" t="n"/>
      <c r="E63" s="26" t="n"/>
      <c r="F63" s="12" t="n"/>
      <c r="G63" s="24" t="n"/>
      <c r="H63" s="24" t="n"/>
      <c r="I63" s="16">
        <f>IF(E63="","",IF(OR(E63&lt;Assumptions!$A$5,E63&gt;Assumptions!$C$9),"",IFERROR(VLOOKUP(E63,Assumptions!$A$5:$C$9,2,TRUE),"")))</f>
        <v/>
      </c>
      <c r="J63" s="9">
        <f>IF(OR(I63="",F63=""),"",I63&amp;"|"&amp;F63)</f>
        <v/>
      </c>
      <c r="K63" s="23">
        <f>IF(J63="","",IFERROR(IF(VLOOKUP(J63,'Pricing Matrix'!$A$6:$G$105,5,FALSE)="Yes",VLOOKUP(J63,'Pricing Matrix'!$A$6:$G$105,4,FALSE),""),""))</f>
        <v/>
      </c>
      <c r="L63" s="23">
        <f>IF(K63="","",IFERROR(K63+IF(G63="",0,G63)+IF(H63="",0,H63),""))</f>
        <v/>
      </c>
      <c r="M63" s="14" t="n"/>
      <c r="N63" s="16">
        <f>IF(A63="","",IFERROR(IF(OR(B63="",C63="",D63="",E63="",F63="",M63=""),"Review - missing input",IF(OR(NOT(ISNUMBER(B63)),NOT(ISNUMBER(E63)),AND(G63&lt;&gt;"",NOT(ISNUMBER(G63))),AND(H63&lt;&gt;"",NOT(ISNUMBER(H63)))),"Review - input format",IF(I63="","Review - weight band",IF(K63="","Review - tier missing/inactive",IF(ABS(IF(H63="",0,H63))&gt;K63*Assumptions!$F$4,"Review - adjustment","Ready"))))),"Review - formula input"))</f>
        <v/>
      </c>
    </row>
    <row r="64" ht="22" customHeight="1">
      <c r="A64" s="12" t="n"/>
      <c r="B64" s="25" t="n"/>
      <c r="C64" s="12" t="n"/>
      <c r="D64" s="12" t="n"/>
      <c r="E64" s="26" t="n"/>
      <c r="F64" s="12" t="n"/>
      <c r="G64" s="24" t="n"/>
      <c r="H64" s="24" t="n"/>
      <c r="I64" s="15">
        <f>IF(E64="","",IF(OR(E64&lt;Assumptions!$A$5,E64&gt;Assumptions!$C$9),"",IFERROR(VLOOKUP(E64,Assumptions!$A$5:$C$9,2,TRUE),"")))</f>
        <v/>
      </c>
      <c r="J64" s="6">
        <f>IF(OR(I64="",F64=""),"",I64&amp;"|"&amp;F64)</f>
        <v/>
      </c>
      <c r="K64" s="22">
        <f>IF(J64="","",IFERROR(IF(VLOOKUP(J64,'Pricing Matrix'!$A$6:$G$105,5,FALSE)="Yes",VLOOKUP(J64,'Pricing Matrix'!$A$6:$G$105,4,FALSE),""),""))</f>
        <v/>
      </c>
      <c r="L64" s="22">
        <f>IF(K64="","",IFERROR(K64+IF(G64="",0,G64)+IF(H64="",0,H64),""))</f>
        <v/>
      </c>
      <c r="M64" s="14" t="n"/>
      <c r="N64" s="15">
        <f>IF(A64="","",IFERROR(IF(OR(B64="",C64="",D64="",E64="",F64="",M64=""),"Review - missing input",IF(OR(NOT(ISNUMBER(B64)),NOT(ISNUMBER(E64)),AND(G64&lt;&gt;"",NOT(ISNUMBER(G64))),AND(H64&lt;&gt;"",NOT(ISNUMBER(H64)))),"Review - input format",IF(I64="","Review - weight band",IF(K64="","Review - tier missing/inactive",IF(ABS(IF(H64="",0,H64))&gt;K64*Assumptions!$F$4,"Review - adjustment","Ready"))))),"Review - formula input"))</f>
        <v/>
      </c>
    </row>
    <row r="65" ht="22" customHeight="1">
      <c r="A65" s="12" t="n"/>
      <c r="B65" s="25" t="n"/>
      <c r="C65" s="12" t="n"/>
      <c r="D65" s="12" t="n"/>
      <c r="E65" s="26" t="n"/>
      <c r="F65" s="12" t="n"/>
      <c r="G65" s="24" t="n"/>
      <c r="H65" s="24" t="n"/>
      <c r="I65" s="16">
        <f>IF(E65="","",IF(OR(E65&lt;Assumptions!$A$5,E65&gt;Assumptions!$C$9),"",IFERROR(VLOOKUP(E65,Assumptions!$A$5:$C$9,2,TRUE),"")))</f>
        <v/>
      </c>
      <c r="J65" s="9">
        <f>IF(OR(I65="",F65=""),"",I65&amp;"|"&amp;F65)</f>
        <v/>
      </c>
      <c r="K65" s="23">
        <f>IF(J65="","",IFERROR(IF(VLOOKUP(J65,'Pricing Matrix'!$A$6:$G$105,5,FALSE)="Yes",VLOOKUP(J65,'Pricing Matrix'!$A$6:$G$105,4,FALSE),""),""))</f>
        <v/>
      </c>
      <c r="L65" s="23">
        <f>IF(K65="","",IFERROR(K65+IF(G65="",0,G65)+IF(H65="",0,H65),""))</f>
        <v/>
      </c>
      <c r="M65" s="14" t="n"/>
      <c r="N65" s="16">
        <f>IF(A65="","",IFERROR(IF(OR(B65="",C65="",D65="",E65="",F65="",M65=""),"Review - missing input",IF(OR(NOT(ISNUMBER(B65)),NOT(ISNUMBER(E65)),AND(G65&lt;&gt;"",NOT(ISNUMBER(G65))),AND(H65&lt;&gt;"",NOT(ISNUMBER(H65)))),"Review - input format",IF(I65="","Review - weight band",IF(K65="","Review - tier missing/inactive",IF(ABS(IF(H65="",0,H65))&gt;K65*Assumptions!$F$4,"Review - adjustment","Ready"))))),"Review - formula input"))</f>
        <v/>
      </c>
    </row>
    <row r="66" ht="22" customHeight="1">
      <c r="A66" s="12" t="n"/>
      <c r="B66" s="25" t="n"/>
      <c r="C66" s="12" t="n"/>
      <c r="D66" s="12" t="n"/>
      <c r="E66" s="26" t="n"/>
      <c r="F66" s="12" t="n"/>
      <c r="G66" s="24" t="n"/>
      <c r="H66" s="24" t="n"/>
      <c r="I66" s="15">
        <f>IF(E66="","",IF(OR(E66&lt;Assumptions!$A$5,E66&gt;Assumptions!$C$9),"",IFERROR(VLOOKUP(E66,Assumptions!$A$5:$C$9,2,TRUE),"")))</f>
        <v/>
      </c>
      <c r="J66" s="6">
        <f>IF(OR(I66="",F66=""),"",I66&amp;"|"&amp;F66)</f>
        <v/>
      </c>
      <c r="K66" s="22">
        <f>IF(J66="","",IFERROR(IF(VLOOKUP(J66,'Pricing Matrix'!$A$6:$G$105,5,FALSE)="Yes",VLOOKUP(J66,'Pricing Matrix'!$A$6:$G$105,4,FALSE),""),""))</f>
        <v/>
      </c>
      <c r="L66" s="22">
        <f>IF(K66="","",IFERROR(K66+IF(G66="",0,G66)+IF(H66="",0,H66),""))</f>
        <v/>
      </c>
      <c r="M66" s="14" t="n"/>
      <c r="N66" s="15">
        <f>IF(A66="","",IFERROR(IF(OR(B66="",C66="",D66="",E66="",F66="",M66=""),"Review - missing input",IF(OR(NOT(ISNUMBER(B66)),NOT(ISNUMBER(E66)),AND(G66&lt;&gt;"",NOT(ISNUMBER(G66))),AND(H66&lt;&gt;"",NOT(ISNUMBER(H66)))),"Review - input format",IF(I66="","Review - weight band",IF(K66="","Review - tier missing/inactive",IF(ABS(IF(H66="",0,H66))&gt;K66*Assumptions!$F$4,"Review - adjustment","Ready"))))),"Review - formula input"))</f>
        <v/>
      </c>
    </row>
    <row r="67" ht="22" customHeight="1">
      <c r="A67" s="12" t="n"/>
      <c r="B67" s="25" t="n"/>
      <c r="C67" s="12" t="n"/>
      <c r="D67" s="12" t="n"/>
      <c r="E67" s="26" t="n"/>
      <c r="F67" s="12" t="n"/>
      <c r="G67" s="24" t="n"/>
      <c r="H67" s="24" t="n"/>
      <c r="I67" s="16">
        <f>IF(E67="","",IF(OR(E67&lt;Assumptions!$A$5,E67&gt;Assumptions!$C$9),"",IFERROR(VLOOKUP(E67,Assumptions!$A$5:$C$9,2,TRUE),"")))</f>
        <v/>
      </c>
      <c r="J67" s="9">
        <f>IF(OR(I67="",F67=""),"",I67&amp;"|"&amp;F67)</f>
        <v/>
      </c>
      <c r="K67" s="23">
        <f>IF(J67="","",IFERROR(IF(VLOOKUP(J67,'Pricing Matrix'!$A$6:$G$105,5,FALSE)="Yes",VLOOKUP(J67,'Pricing Matrix'!$A$6:$G$105,4,FALSE),""),""))</f>
        <v/>
      </c>
      <c r="L67" s="23">
        <f>IF(K67="","",IFERROR(K67+IF(G67="",0,G67)+IF(H67="",0,H67),""))</f>
        <v/>
      </c>
      <c r="M67" s="14" t="n"/>
      <c r="N67" s="16">
        <f>IF(A67="","",IFERROR(IF(OR(B67="",C67="",D67="",E67="",F67="",M67=""),"Review - missing input",IF(OR(NOT(ISNUMBER(B67)),NOT(ISNUMBER(E67)),AND(G67&lt;&gt;"",NOT(ISNUMBER(G67))),AND(H67&lt;&gt;"",NOT(ISNUMBER(H67)))),"Review - input format",IF(I67="","Review - weight band",IF(K67="","Review - tier missing/inactive",IF(ABS(IF(H67="",0,H67))&gt;K67*Assumptions!$F$4,"Review - adjustment","Ready"))))),"Review - formula input"))</f>
        <v/>
      </c>
    </row>
    <row r="68" ht="22" customHeight="1">
      <c r="A68" s="12" t="n"/>
      <c r="B68" s="25" t="n"/>
      <c r="C68" s="12" t="n"/>
      <c r="D68" s="12" t="n"/>
      <c r="E68" s="26" t="n"/>
      <c r="F68" s="12" t="n"/>
      <c r="G68" s="24" t="n"/>
      <c r="H68" s="24" t="n"/>
      <c r="I68" s="15">
        <f>IF(E68="","",IF(OR(E68&lt;Assumptions!$A$5,E68&gt;Assumptions!$C$9),"",IFERROR(VLOOKUP(E68,Assumptions!$A$5:$C$9,2,TRUE),"")))</f>
        <v/>
      </c>
      <c r="J68" s="6">
        <f>IF(OR(I68="",F68=""),"",I68&amp;"|"&amp;F68)</f>
        <v/>
      </c>
      <c r="K68" s="22">
        <f>IF(J68="","",IFERROR(IF(VLOOKUP(J68,'Pricing Matrix'!$A$6:$G$105,5,FALSE)="Yes",VLOOKUP(J68,'Pricing Matrix'!$A$6:$G$105,4,FALSE),""),""))</f>
        <v/>
      </c>
      <c r="L68" s="22">
        <f>IF(K68="","",IFERROR(K68+IF(G68="",0,G68)+IF(H68="",0,H68),""))</f>
        <v/>
      </c>
      <c r="M68" s="14" t="n"/>
      <c r="N68" s="15">
        <f>IF(A68="","",IFERROR(IF(OR(B68="",C68="",D68="",E68="",F68="",M68=""),"Review - missing input",IF(OR(NOT(ISNUMBER(B68)),NOT(ISNUMBER(E68)),AND(G68&lt;&gt;"",NOT(ISNUMBER(G68))),AND(H68&lt;&gt;"",NOT(ISNUMBER(H68)))),"Review - input format",IF(I68="","Review - weight band",IF(K68="","Review - tier missing/inactive",IF(ABS(IF(H68="",0,H68))&gt;K68*Assumptions!$F$4,"Review - adjustment","Ready"))))),"Review - formula input"))</f>
        <v/>
      </c>
    </row>
    <row r="69" ht="22" customHeight="1">
      <c r="A69" s="12" t="n"/>
      <c r="B69" s="25" t="n"/>
      <c r="C69" s="12" t="n"/>
      <c r="D69" s="12" t="n"/>
      <c r="E69" s="26" t="n"/>
      <c r="F69" s="12" t="n"/>
      <c r="G69" s="24" t="n"/>
      <c r="H69" s="24" t="n"/>
      <c r="I69" s="16">
        <f>IF(E69="","",IF(OR(E69&lt;Assumptions!$A$5,E69&gt;Assumptions!$C$9),"",IFERROR(VLOOKUP(E69,Assumptions!$A$5:$C$9,2,TRUE),"")))</f>
        <v/>
      </c>
      <c r="J69" s="9">
        <f>IF(OR(I69="",F69=""),"",I69&amp;"|"&amp;F69)</f>
        <v/>
      </c>
      <c r="K69" s="23">
        <f>IF(J69="","",IFERROR(IF(VLOOKUP(J69,'Pricing Matrix'!$A$6:$G$105,5,FALSE)="Yes",VLOOKUP(J69,'Pricing Matrix'!$A$6:$G$105,4,FALSE),""),""))</f>
        <v/>
      </c>
      <c r="L69" s="23">
        <f>IF(K69="","",IFERROR(K69+IF(G69="",0,G69)+IF(H69="",0,H69),""))</f>
        <v/>
      </c>
      <c r="M69" s="14" t="n"/>
      <c r="N69" s="16">
        <f>IF(A69="","",IFERROR(IF(OR(B69="",C69="",D69="",E69="",F69="",M69=""),"Review - missing input",IF(OR(NOT(ISNUMBER(B69)),NOT(ISNUMBER(E69)),AND(G69&lt;&gt;"",NOT(ISNUMBER(G69))),AND(H69&lt;&gt;"",NOT(ISNUMBER(H69)))),"Review - input format",IF(I69="","Review - weight band",IF(K69="","Review - tier missing/inactive",IF(ABS(IF(H69="",0,H69))&gt;K69*Assumptions!$F$4,"Review - adjustment","Ready"))))),"Review - formula input"))</f>
        <v/>
      </c>
    </row>
    <row r="70" ht="22" customHeight="1">
      <c r="A70" s="12" t="n"/>
      <c r="B70" s="25" t="n"/>
      <c r="C70" s="12" t="n"/>
      <c r="D70" s="12" t="n"/>
      <c r="E70" s="26" t="n"/>
      <c r="F70" s="12" t="n"/>
      <c r="G70" s="24" t="n"/>
      <c r="H70" s="24" t="n"/>
      <c r="I70" s="15">
        <f>IF(E70="","",IF(OR(E70&lt;Assumptions!$A$5,E70&gt;Assumptions!$C$9),"",IFERROR(VLOOKUP(E70,Assumptions!$A$5:$C$9,2,TRUE),"")))</f>
        <v/>
      </c>
      <c r="J70" s="6">
        <f>IF(OR(I70="",F70=""),"",I70&amp;"|"&amp;F70)</f>
        <v/>
      </c>
      <c r="K70" s="22">
        <f>IF(J70="","",IFERROR(IF(VLOOKUP(J70,'Pricing Matrix'!$A$6:$G$105,5,FALSE)="Yes",VLOOKUP(J70,'Pricing Matrix'!$A$6:$G$105,4,FALSE),""),""))</f>
        <v/>
      </c>
      <c r="L70" s="22">
        <f>IF(K70="","",IFERROR(K70+IF(G70="",0,G70)+IF(H70="",0,H70),""))</f>
        <v/>
      </c>
      <c r="M70" s="14" t="n"/>
      <c r="N70" s="15">
        <f>IF(A70="","",IFERROR(IF(OR(B70="",C70="",D70="",E70="",F70="",M70=""),"Review - missing input",IF(OR(NOT(ISNUMBER(B70)),NOT(ISNUMBER(E70)),AND(G70&lt;&gt;"",NOT(ISNUMBER(G70))),AND(H70&lt;&gt;"",NOT(ISNUMBER(H70)))),"Review - input format",IF(I70="","Review - weight band",IF(K70="","Review - tier missing/inactive",IF(ABS(IF(H70="",0,H70))&gt;K70*Assumptions!$F$4,"Review - adjustment","Ready"))))),"Review - formula input"))</f>
        <v/>
      </c>
    </row>
    <row r="71" ht="22" customHeight="1">
      <c r="A71" s="12" t="n"/>
      <c r="B71" s="25" t="n"/>
      <c r="C71" s="12" t="n"/>
      <c r="D71" s="12" t="n"/>
      <c r="E71" s="26" t="n"/>
      <c r="F71" s="12" t="n"/>
      <c r="G71" s="24" t="n"/>
      <c r="H71" s="24" t="n"/>
      <c r="I71" s="16">
        <f>IF(E71="","",IF(OR(E71&lt;Assumptions!$A$5,E71&gt;Assumptions!$C$9),"",IFERROR(VLOOKUP(E71,Assumptions!$A$5:$C$9,2,TRUE),"")))</f>
        <v/>
      </c>
      <c r="J71" s="9">
        <f>IF(OR(I71="",F71=""),"",I71&amp;"|"&amp;F71)</f>
        <v/>
      </c>
      <c r="K71" s="23">
        <f>IF(J71="","",IFERROR(IF(VLOOKUP(J71,'Pricing Matrix'!$A$6:$G$105,5,FALSE)="Yes",VLOOKUP(J71,'Pricing Matrix'!$A$6:$G$105,4,FALSE),""),""))</f>
        <v/>
      </c>
      <c r="L71" s="23">
        <f>IF(K71="","",IFERROR(K71+IF(G71="",0,G71)+IF(H71="",0,H71),""))</f>
        <v/>
      </c>
      <c r="M71" s="14" t="n"/>
      <c r="N71" s="16">
        <f>IF(A71="","",IFERROR(IF(OR(B71="",C71="",D71="",E71="",F71="",M71=""),"Review - missing input",IF(OR(NOT(ISNUMBER(B71)),NOT(ISNUMBER(E71)),AND(G71&lt;&gt;"",NOT(ISNUMBER(G71))),AND(H71&lt;&gt;"",NOT(ISNUMBER(H71)))),"Review - input format",IF(I71="","Review - weight band",IF(K71="","Review - tier missing/inactive",IF(ABS(IF(H71="",0,H71))&gt;K71*Assumptions!$F$4,"Review - adjustment","Ready"))))),"Review - formula input"))</f>
        <v/>
      </c>
    </row>
    <row r="72" ht="22" customHeight="1">
      <c r="A72" s="12" t="n"/>
      <c r="B72" s="25" t="n"/>
      <c r="C72" s="12" t="n"/>
      <c r="D72" s="12" t="n"/>
      <c r="E72" s="26" t="n"/>
      <c r="F72" s="12" t="n"/>
      <c r="G72" s="24" t="n"/>
      <c r="H72" s="24" t="n"/>
      <c r="I72" s="15">
        <f>IF(E72="","",IF(OR(E72&lt;Assumptions!$A$5,E72&gt;Assumptions!$C$9),"",IFERROR(VLOOKUP(E72,Assumptions!$A$5:$C$9,2,TRUE),"")))</f>
        <v/>
      </c>
      <c r="J72" s="6">
        <f>IF(OR(I72="",F72=""),"",I72&amp;"|"&amp;F72)</f>
        <v/>
      </c>
      <c r="K72" s="22">
        <f>IF(J72="","",IFERROR(IF(VLOOKUP(J72,'Pricing Matrix'!$A$6:$G$105,5,FALSE)="Yes",VLOOKUP(J72,'Pricing Matrix'!$A$6:$G$105,4,FALSE),""),""))</f>
        <v/>
      </c>
      <c r="L72" s="22">
        <f>IF(K72="","",IFERROR(K72+IF(G72="",0,G72)+IF(H72="",0,H72),""))</f>
        <v/>
      </c>
      <c r="M72" s="14" t="n"/>
      <c r="N72" s="15">
        <f>IF(A72="","",IFERROR(IF(OR(B72="",C72="",D72="",E72="",F72="",M72=""),"Review - missing input",IF(OR(NOT(ISNUMBER(B72)),NOT(ISNUMBER(E72)),AND(G72&lt;&gt;"",NOT(ISNUMBER(G72))),AND(H72&lt;&gt;"",NOT(ISNUMBER(H72)))),"Review - input format",IF(I72="","Review - weight band",IF(K72="","Review - tier missing/inactive",IF(ABS(IF(H72="",0,H72))&gt;K72*Assumptions!$F$4,"Review - adjustment","Ready"))))),"Review - formula input"))</f>
        <v/>
      </c>
    </row>
    <row r="73" ht="22" customHeight="1">
      <c r="A73" s="12" t="n"/>
      <c r="B73" s="25" t="n"/>
      <c r="C73" s="12" t="n"/>
      <c r="D73" s="12" t="n"/>
      <c r="E73" s="26" t="n"/>
      <c r="F73" s="12" t="n"/>
      <c r="G73" s="24" t="n"/>
      <c r="H73" s="24" t="n"/>
      <c r="I73" s="16">
        <f>IF(E73="","",IF(OR(E73&lt;Assumptions!$A$5,E73&gt;Assumptions!$C$9),"",IFERROR(VLOOKUP(E73,Assumptions!$A$5:$C$9,2,TRUE),"")))</f>
        <v/>
      </c>
      <c r="J73" s="9">
        <f>IF(OR(I73="",F73=""),"",I73&amp;"|"&amp;F73)</f>
        <v/>
      </c>
      <c r="K73" s="23">
        <f>IF(J73="","",IFERROR(IF(VLOOKUP(J73,'Pricing Matrix'!$A$6:$G$105,5,FALSE)="Yes",VLOOKUP(J73,'Pricing Matrix'!$A$6:$G$105,4,FALSE),""),""))</f>
        <v/>
      </c>
      <c r="L73" s="23">
        <f>IF(K73="","",IFERROR(K73+IF(G73="",0,G73)+IF(H73="",0,H73),""))</f>
        <v/>
      </c>
      <c r="M73" s="14" t="n"/>
      <c r="N73" s="16">
        <f>IF(A73="","",IFERROR(IF(OR(B73="",C73="",D73="",E73="",F73="",M73=""),"Review - missing input",IF(OR(NOT(ISNUMBER(B73)),NOT(ISNUMBER(E73)),AND(G73&lt;&gt;"",NOT(ISNUMBER(G73))),AND(H73&lt;&gt;"",NOT(ISNUMBER(H73)))),"Review - input format",IF(I73="","Review - weight band",IF(K73="","Review - tier missing/inactive",IF(ABS(IF(H73="",0,H73))&gt;K73*Assumptions!$F$4,"Review - adjustment","Ready"))))),"Review - formula input"))</f>
        <v/>
      </c>
    </row>
    <row r="74" ht="22" customHeight="1">
      <c r="A74" s="12" t="n"/>
      <c r="B74" s="25" t="n"/>
      <c r="C74" s="12" t="n"/>
      <c r="D74" s="12" t="n"/>
      <c r="E74" s="26" t="n"/>
      <c r="F74" s="12" t="n"/>
      <c r="G74" s="24" t="n"/>
      <c r="H74" s="24" t="n"/>
      <c r="I74" s="15">
        <f>IF(E74="","",IF(OR(E74&lt;Assumptions!$A$5,E74&gt;Assumptions!$C$9),"",IFERROR(VLOOKUP(E74,Assumptions!$A$5:$C$9,2,TRUE),"")))</f>
        <v/>
      </c>
      <c r="J74" s="6">
        <f>IF(OR(I74="",F74=""),"",I74&amp;"|"&amp;F74)</f>
        <v/>
      </c>
      <c r="K74" s="22">
        <f>IF(J74="","",IFERROR(IF(VLOOKUP(J74,'Pricing Matrix'!$A$6:$G$105,5,FALSE)="Yes",VLOOKUP(J74,'Pricing Matrix'!$A$6:$G$105,4,FALSE),""),""))</f>
        <v/>
      </c>
      <c r="L74" s="22">
        <f>IF(K74="","",IFERROR(K74+IF(G74="",0,G74)+IF(H74="",0,H74),""))</f>
        <v/>
      </c>
      <c r="M74" s="14" t="n"/>
      <c r="N74" s="15">
        <f>IF(A74="","",IFERROR(IF(OR(B74="",C74="",D74="",E74="",F74="",M74=""),"Review - missing input",IF(OR(NOT(ISNUMBER(B74)),NOT(ISNUMBER(E74)),AND(G74&lt;&gt;"",NOT(ISNUMBER(G74))),AND(H74&lt;&gt;"",NOT(ISNUMBER(H74)))),"Review - input format",IF(I74="","Review - weight band",IF(K74="","Review - tier missing/inactive",IF(ABS(IF(H74="",0,H74))&gt;K74*Assumptions!$F$4,"Review - adjustment","Ready"))))),"Review - formula input"))</f>
        <v/>
      </c>
    </row>
    <row r="75" ht="22" customHeight="1">
      <c r="A75" s="12" t="n"/>
      <c r="B75" s="25" t="n"/>
      <c r="C75" s="12" t="n"/>
      <c r="D75" s="12" t="n"/>
      <c r="E75" s="26" t="n"/>
      <c r="F75" s="12" t="n"/>
      <c r="G75" s="24" t="n"/>
      <c r="H75" s="24" t="n"/>
      <c r="I75" s="16">
        <f>IF(E75="","",IF(OR(E75&lt;Assumptions!$A$5,E75&gt;Assumptions!$C$9),"",IFERROR(VLOOKUP(E75,Assumptions!$A$5:$C$9,2,TRUE),"")))</f>
        <v/>
      </c>
      <c r="J75" s="9">
        <f>IF(OR(I75="",F75=""),"",I75&amp;"|"&amp;F75)</f>
        <v/>
      </c>
      <c r="K75" s="23">
        <f>IF(J75="","",IFERROR(IF(VLOOKUP(J75,'Pricing Matrix'!$A$6:$G$105,5,FALSE)="Yes",VLOOKUP(J75,'Pricing Matrix'!$A$6:$G$105,4,FALSE),""),""))</f>
        <v/>
      </c>
      <c r="L75" s="23">
        <f>IF(K75="","",IFERROR(K75+IF(G75="",0,G75)+IF(H75="",0,H75),""))</f>
        <v/>
      </c>
      <c r="M75" s="14" t="n"/>
      <c r="N75" s="16">
        <f>IF(A75="","",IFERROR(IF(OR(B75="",C75="",D75="",E75="",F75="",M75=""),"Review - missing input",IF(OR(NOT(ISNUMBER(B75)),NOT(ISNUMBER(E75)),AND(G75&lt;&gt;"",NOT(ISNUMBER(G75))),AND(H75&lt;&gt;"",NOT(ISNUMBER(H75)))),"Review - input format",IF(I75="","Review - weight band",IF(K75="","Review - tier missing/inactive",IF(ABS(IF(H75="",0,H75))&gt;K75*Assumptions!$F$4,"Review - adjustment","Ready"))))),"Review - formula input"))</f>
        <v/>
      </c>
    </row>
    <row r="76" ht="22" customHeight="1">
      <c r="A76" s="12" t="n"/>
      <c r="B76" s="25" t="n"/>
      <c r="C76" s="12" t="n"/>
      <c r="D76" s="12" t="n"/>
      <c r="E76" s="26" t="n"/>
      <c r="F76" s="12" t="n"/>
      <c r="G76" s="24" t="n"/>
      <c r="H76" s="24" t="n"/>
      <c r="I76" s="15">
        <f>IF(E76="","",IF(OR(E76&lt;Assumptions!$A$5,E76&gt;Assumptions!$C$9),"",IFERROR(VLOOKUP(E76,Assumptions!$A$5:$C$9,2,TRUE),"")))</f>
        <v/>
      </c>
      <c r="J76" s="6">
        <f>IF(OR(I76="",F76=""),"",I76&amp;"|"&amp;F76)</f>
        <v/>
      </c>
      <c r="K76" s="22">
        <f>IF(J76="","",IFERROR(IF(VLOOKUP(J76,'Pricing Matrix'!$A$6:$G$105,5,FALSE)="Yes",VLOOKUP(J76,'Pricing Matrix'!$A$6:$G$105,4,FALSE),""),""))</f>
        <v/>
      </c>
      <c r="L76" s="22">
        <f>IF(K76="","",IFERROR(K76+IF(G76="",0,G76)+IF(H76="",0,H76),""))</f>
        <v/>
      </c>
      <c r="M76" s="14" t="n"/>
      <c r="N76" s="15">
        <f>IF(A76="","",IFERROR(IF(OR(B76="",C76="",D76="",E76="",F76="",M76=""),"Review - missing input",IF(OR(NOT(ISNUMBER(B76)),NOT(ISNUMBER(E76)),AND(G76&lt;&gt;"",NOT(ISNUMBER(G76))),AND(H76&lt;&gt;"",NOT(ISNUMBER(H76)))),"Review - input format",IF(I76="","Review - weight band",IF(K76="","Review - tier missing/inactive",IF(ABS(IF(H76="",0,H76))&gt;K76*Assumptions!$F$4,"Review - adjustment","Ready"))))),"Review - formula input"))</f>
        <v/>
      </c>
    </row>
    <row r="77" ht="22" customHeight="1">
      <c r="A77" s="12" t="n"/>
      <c r="B77" s="25" t="n"/>
      <c r="C77" s="12" t="n"/>
      <c r="D77" s="12" t="n"/>
      <c r="E77" s="26" t="n"/>
      <c r="F77" s="12" t="n"/>
      <c r="G77" s="24" t="n"/>
      <c r="H77" s="24" t="n"/>
      <c r="I77" s="16">
        <f>IF(E77="","",IF(OR(E77&lt;Assumptions!$A$5,E77&gt;Assumptions!$C$9),"",IFERROR(VLOOKUP(E77,Assumptions!$A$5:$C$9,2,TRUE),"")))</f>
        <v/>
      </c>
      <c r="J77" s="9">
        <f>IF(OR(I77="",F77=""),"",I77&amp;"|"&amp;F77)</f>
        <v/>
      </c>
      <c r="K77" s="23">
        <f>IF(J77="","",IFERROR(IF(VLOOKUP(J77,'Pricing Matrix'!$A$6:$G$105,5,FALSE)="Yes",VLOOKUP(J77,'Pricing Matrix'!$A$6:$G$105,4,FALSE),""),""))</f>
        <v/>
      </c>
      <c r="L77" s="23">
        <f>IF(K77="","",IFERROR(K77+IF(G77="",0,G77)+IF(H77="",0,H77),""))</f>
        <v/>
      </c>
      <c r="M77" s="14" t="n"/>
      <c r="N77" s="16">
        <f>IF(A77="","",IFERROR(IF(OR(B77="",C77="",D77="",E77="",F77="",M77=""),"Review - missing input",IF(OR(NOT(ISNUMBER(B77)),NOT(ISNUMBER(E77)),AND(G77&lt;&gt;"",NOT(ISNUMBER(G77))),AND(H77&lt;&gt;"",NOT(ISNUMBER(H77)))),"Review - input format",IF(I77="","Review - weight band",IF(K77="","Review - tier missing/inactive",IF(ABS(IF(H77="",0,H77))&gt;K77*Assumptions!$F$4,"Review - adjustment","Ready"))))),"Review - formula input"))</f>
        <v/>
      </c>
    </row>
    <row r="78" ht="22" customHeight="1">
      <c r="A78" s="12" t="n"/>
      <c r="B78" s="25" t="n"/>
      <c r="C78" s="12" t="n"/>
      <c r="D78" s="12" t="n"/>
      <c r="E78" s="26" t="n"/>
      <c r="F78" s="12" t="n"/>
      <c r="G78" s="24" t="n"/>
      <c r="H78" s="24" t="n"/>
      <c r="I78" s="15">
        <f>IF(E78="","",IF(OR(E78&lt;Assumptions!$A$5,E78&gt;Assumptions!$C$9),"",IFERROR(VLOOKUP(E78,Assumptions!$A$5:$C$9,2,TRUE),"")))</f>
        <v/>
      </c>
      <c r="J78" s="6">
        <f>IF(OR(I78="",F78=""),"",I78&amp;"|"&amp;F78)</f>
        <v/>
      </c>
      <c r="K78" s="22">
        <f>IF(J78="","",IFERROR(IF(VLOOKUP(J78,'Pricing Matrix'!$A$6:$G$105,5,FALSE)="Yes",VLOOKUP(J78,'Pricing Matrix'!$A$6:$G$105,4,FALSE),""),""))</f>
        <v/>
      </c>
      <c r="L78" s="22">
        <f>IF(K78="","",IFERROR(K78+IF(G78="",0,G78)+IF(H78="",0,H78),""))</f>
        <v/>
      </c>
      <c r="M78" s="14" t="n"/>
      <c r="N78" s="15">
        <f>IF(A78="","",IFERROR(IF(OR(B78="",C78="",D78="",E78="",F78="",M78=""),"Review - missing input",IF(OR(NOT(ISNUMBER(B78)),NOT(ISNUMBER(E78)),AND(G78&lt;&gt;"",NOT(ISNUMBER(G78))),AND(H78&lt;&gt;"",NOT(ISNUMBER(H78)))),"Review - input format",IF(I78="","Review - weight band",IF(K78="","Review - tier missing/inactive",IF(ABS(IF(H78="",0,H78))&gt;K78*Assumptions!$F$4,"Review - adjustment","Ready"))))),"Review - formula input"))</f>
        <v/>
      </c>
    </row>
    <row r="79" ht="22" customHeight="1">
      <c r="A79" s="12" t="n"/>
      <c r="B79" s="25" t="n"/>
      <c r="C79" s="12" t="n"/>
      <c r="D79" s="12" t="n"/>
      <c r="E79" s="26" t="n"/>
      <c r="F79" s="12" t="n"/>
      <c r="G79" s="24" t="n"/>
      <c r="H79" s="24" t="n"/>
      <c r="I79" s="16">
        <f>IF(E79="","",IF(OR(E79&lt;Assumptions!$A$5,E79&gt;Assumptions!$C$9),"",IFERROR(VLOOKUP(E79,Assumptions!$A$5:$C$9,2,TRUE),"")))</f>
        <v/>
      </c>
      <c r="J79" s="9">
        <f>IF(OR(I79="",F79=""),"",I79&amp;"|"&amp;F79)</f>
        <v/>
      </c>
      <c r="K79" s="23">
        <f>IF(J79="","",IFERROR(IF(VLOOKUP(J79,'Pricing Matrix'!$A$6:$G$105,5,FALSE)="Yes",VLOOKUP(J79,'Pricing Matrix'!$A$6:$G$105,4,FALSE),""),""))</f>
        <v/>
      </c>
      <c r="L79" s="23">
        <f>IF(K79="","",IFERROR(K79+IF(G79="",0,G79)+IF(H79="",0,H79),""))</f>
        <v/>
      </c>
      <c r="M79" s="14" t="n"/>
      <c r="N79" s="16">
        <f>IF(A79="","",IFERROR(IF(OR(B79="",C79="",D79="",E79="",F79="",M79=""),"Review - missing input",IF(OR(NOT(ISNUMBER(B79)),NOT(ISNUMBER(E79)),AND(G79&lt;&gt;"",NOT(ISNUMBER(G79))),AND(H79&lt;&gt;"",NOT(ISNUMBER(H79)))),"Review - input format",IF(I79="","Review - weight band",IF(K79="","Review - tier missing/inactive",IF(ABS(IF(H79="",0,H79))&gt;K79*Assumptions!$F$4,"Review - adjustment","Ready"))))),"Review - formula input"))</f>
        <v/>
      </c>
    </row>
    <row r="80" ht="22" customHeight="1">
      <c r="A80" s="12" t="n"/>
      <c r="B80" s="25" t="n"/>
      <c r="C80" s="12" t="n"/>
      <c r="D80" s="12" t="n"/>
      <c r="E80" s="26" t="n"/>
      <c r="F80" s="12" t="n"/>
      <c r="G80" s="24" t="n"/>
      <c r="H80" s="24" t="n"/>
      <c r="I80" s="15">
        <f>IF(E80="","",IF(OR(E80&lt;Assumptions!$A$5,E80&gt;Assumptions!$C$9),"",IFERROR(VLOOKUP(E80,Assumptions!$A$5:$C$9,2,TRUE),"")))</f>
        <v/>
      </c>
      <c r="J80" s="6">
        <f>IF(OR(I80="",F80=""),"",I80&amp;"|"&amp;F80)</f>
        <v/>
      </c>
      <c r="K80" s="22">
        <f>IF(J80="","",IFERROR(IF(VLOOKUP(J80,'Pricing Matrix'!$A$6:$G$105,5,FALSE)="Yes",VLOOKUP(J80,'Pricing Matrix'!$A$6:$G$105,4,FALSE),""),""))</f>
        <v/>
      </c>
      <c r="L80" s="22">
        <f>IF(K80="","",IFERROR(K80+IF(G80="",0,G80)+IF(H80="",0,H80),""))</f>
        <v/>
      </c>
      <c r="M80" s="14" t="n"/>
      <c r="N80" s="15">
        <f>IF(A80="","",IFERROR(IF(OR(B80="",C80="",D80="",E80="",F80="",M80=""),"Review - missing input",IF(OR(NOT(ISNUMBER(B80)),NOT(ISNUMBER(E80)),AND(G80&lt;&gt;"",NOT(ISNUMBER(G80))),AND(H80&lt;&gt;"",NOT(ISNUMBER(H80)))),"Review - input format",IF(I80="","Review - weight band",IF(K80="","Review - tier missing/inactive",IF(ABS(IF(H80="",0,H80))&gt;K80*Assumptions!$F$4,"Review - adjustment","Ready"))))),"Review - formula input"))</f>
        <v/>
      </c>
    </row>
    <row r="81" ht="22" customHeight="1">
      <c r="A81" s="12" t="n"/>
      <c r="B81" s="25" t="n"/>
      <c r="C81" s="12" t="n"/>
      <c r="D81" s="12" t="n"/>
      <c r="E81" s="26" t="n"/>
      <c r="F81" s="12" t="n"/>
      <c r="G81" s="24" t="n"/>
      <c r="H81" s="24" t="n"/>
      <c r="I81" s="16">
        <f>IF(E81="","",IF(OR(E81&lt;Assumptions!$A$5,E81&gt;Assumptions!$C$9),"",IFERROR(VLOOKUP(E81,Assumptions!$A$5:$C$9,2,TRUE),"")))</f>
        <v/>
      </c>
      <c r="J81" s="9">
        <f>IF(OR(I81="",F81=""),"",I81&amp;"|"&amp;F81)</f>
        <v/>
      </c>
      <c r="K81" s="23">
        <f>IF(J81="","",IFERROR(IF(VLOOKUP(J81,'Pricing Matrix'!$A$6:$G$105,5,FALSE)="Yes",VLOOKUP(J81,'Pricing Matrix'!$A$6:$G$105,4,FALSE),""),""))</f>
        <v/>
      </c>
      <c r="L81" s="23">
        <f>IF(K81="","",IFERROR(K81+IF(G81="",0,G81)+IF(H81="",0,H81),""))</f>
        <v/>
      </c>
      <c r="M81" s="14" t="n"/>
      <c r="N81" s="16">
        <f>IF(A81="","",IFERROR(IF(OR(B81="",C81="",D81="",E81="",F81="",M81=""),"Review - missing input",IF(OR(NOT(ISNUMBER(B81)),NOT(ISNUMBER(E81)),AND(G81&lt;&gt;"",NOT(ISNUMBER(G81))),AND(H81&lt;&gt;"",NOT(ISNUMBER(H81)))),"Review - input format",IF(I81="","Review - weight band",IF(K81="","Review - tier missing/inactive",IF(ABS(IF(H81="",0,H81))&gt;K81*Assumptions!$F$4,"Review - adjustment","Ready"))))),"Review - formula input"))</f>
        <v/>
      </c>
    </row>
    <row r="82" ht="22" customHeight="1">
      <c r="A82" s="12" t="n"/>
      <c r="B82" s="25" t="n"/>
      <c r="C82" s="12" t="n"/>
      <c r="D82" s="12" t="n"/>
      <c r="E82" s="26" t="n"/>
      <c r="F82" s="12" t="n"/>
      <c r="G82" s="24" t="n"/>
      <c r="H82" s="24" t="n"/>
      <c r="I82" s="15">
        <f>IF(E82="","",IF(OR(E82&lt;Assumptions!$A$5,E82&gt;Assumptions!$C$9),"",IFERROR(VLOOKUP(E82,Assumptions!$A$5:$C$9,2,TRUE),"")))</f>
        <v/>
      </c>
      <c r="J82" s="6">
        <f>IF(OR(I82="",F82=""),"",I82&amp;"|"&amp;F82)</f>
        <v/>
      </c>
      <c r="K82" s="22">
        <f>IF(J82="","",IFERROR(IF(VLOOKUP(J82,'Pricing Matrix'!$A$6:$G$105,5,FALSE)="Yes",VLOOKUP(J82,'Pricing Matrix'!$A$6:$G$105,4,FALSE),""),""))</f>
        <v/>
      </c>
      <c r="L82" s="22">
        <f>IF(K82="","",IFERROR(K82+IF(G82="",0,G82)+IF(H82="",0,H82),""))</f>
        <v/>
      </c>
      <c r="M82" s="14" t="n"/>
      <c r="N82" s="15">
        <f>IF(A82="","",IFERROR(IF(OR(B82="",C82="",D82="",E82="",F82="",M82=""),"Review - missing input",IF(OR(NOT(ISNUMBER(B82)),NOT(ISNUMBER(E82)),AND(G82&lt;&gt;"",NOT(ISNUMBER(G82))),AND(H82&lt;&gt;"",NOT(ISNUMBER(H82)))),"Review - input format",IF(I82="","Review - weight band",IF(K82="","Review - tier missing/inactive",IF(ABS(IF(H82="",0,H82))&gt;K82*Assumptions!$F$4,"Review - adjustment","Ready"))))),"Review - formula input"))</f>
        <v/>
      </c>
    </row>
    <row r="83" ht="22" customHeight="1">
      <c r="A83" s="12" t="n"/>
      <c r="B83" s="25" t="n"/>
      <c r="C83" s="12" t="n"/>
      <c r="D83" s="12" t="n"/>
      <c r="E83" s="26" t="n"/>
      <c r="F83" s="12" t="n"/>
      <c r="G83" s="24" t="n"/>
      <c r="H83" s="24" t="n"/>
      <c r="I83" s="16">
        <f>IF(E83="","",IF(OR(E83&lt;Assumptions!$A$5,E83&gt;Assumptions!$C$9),"",IFERROR(VLOOKUP(E83,Assumptions!$A$5:$C$9,2,TRUE),"")))</f>
        <v/>
      </c>
      <c r="J83" s="9">
        <f>IF(OR(I83="",F83=""),"",I83&amp;"|"&amp;F83)</f>
        <v/>
      </c>
      <c r="K83" s="23">
        <f>IF(J83="","",IFERROR(IF(VLOOKUP(J83,'Pricing Matrix'!$A$6:$G$105,5,FALSE)="Yes",VLOOKUP(J83,'Pricing Matrix'!$A$6:$G$105,4,FALSE),""),""))</f>
        <v/>
      </c>
      <c r="L83" s="23">
        <f>IF(K83="","",IFERROR(K83+IF(G83="",0,G83)+IF(H83="",0,H83),""))</f>
        <v/>
      </c>
      <c r="M83" s="14" t="n"/>
      <c r="N83" s="16">
        <f>IF(A83="","",IFERROR(IF(OR(B83="",C83="",D83="",E83="",F83="",M83=""),"Review - missing input",IF(OR(NOT(ISNUMBER(B83)),NOT(ISNUMBER(E83)),AND(G83&lt;&gt;"",NOT(ISNUMBER(G83))),AND(H83&lt;&gt;"",NOT(ISNUMBER(H83)))),"Review - input format",IF(I83="","Review - weight band",IF(K83="","Review - tier missing/inactive",IF(ABS(IF(H83="",0,H83))&gt;K83*Assumptions!$F$4,"Review - adjustment","Ready"))))),"Review - formula input"))</f>
        <v/>
      </c>
    </row>
    <row r="84" ht="22" customHeight="1">
      <c r="A84" s="12" t="n"/>
      <c r="B84" s="25" t="n"/>
      <c r="C84" s="12" t="n"/>
      <c r="D84" s="12" t="n"/>
      <c r="E84" s="26" t="n"/>
      <c r="F84" s="12" t="n"/>
      <c r="G84" s="24" t="n"/>
      <c r="H84" s="24" t="n"/>
      <c r="I84" s="15">
        <f>IF(E84="","",IF(OR(E84&lt;Assumptions!$A$5,E84&gt;Assumptions!$C$9),"",IFERROR(VLOOKUP(E84,Assumptions!$A$5:$C$9,2,TRUE),"")))</f>
        <v/>
      </c>
      <c r="J84" s="6">
        <f>IF(OR(I84="",F84=""),"",I84&amp;"|"&amp;F84)</f>
        <v/>
      </c>
      <c r="K84" s="22">
        <f>IF(J84="","",IFERROR(IF(VLOOKUP(J84,'Pricing Matrix'!$A$6:$G$105,5,FALSE)="Yes",VLOOKUP(J84,'Pricing Matrix'!$A$6:$G$105,4,FALSE),""),""))</f>
        <v/>
      </c>
      <c r="L84" s="22">
        <f>IF(K84="","",IFERROR(K84+IF(G84="",0,G84)+IF(H84="",0,H84),""))</f>
        <v/>
      </c>
      <c r="M84" s="14" t="n"/>
      <c r="N84" s="15">
        <f>IF(A84="","",IFERROR(IF(OR(B84="",C84="",D84="",E84="",F84="",M84=""),"Review - missing input",IF(OR(NOT(ISNUMBER(B84)),NOT(ISNUMBER(E84)),AND(G84&lt;&gt;"",NOT(ISNUMBER(G84))),AND(H84&lt;&gt;"",NOT(ISNUMBER(H84)))),"Review - input format",IF(I84="","Review - weight band",IF(K84="","Review - tier missing/inactive",IF(ABS(IF(H84="",0,H84))&gt;K84*Assumptions!$F$4,"Review - adjustment","Ready"))))),"Review - formula input"))</f>
        <v/>
      </c>
    </row>
    <row r="85" ht="22" customHeight="1">
      <c r="A85" s="12" t="n"/>
      <c r="B85" s="25" t="n"/>
      <c r="C85" s="12" t="n"/>
      <c r="D85" s="12" t="n"/>
      <c r="E85" s="26" t="n"/>
      <c r="F85" s="12" t="n"/>
      <c r="G85" s="24" t="n"/>
      <c r="H85" s="24" t="n"/>
      <c r="I85" s="16">
        <f>IF(E85="","",IF(OR(E85&lt;Assumptions!$A$5,E85&gt;Assumptions!$C$9),"",IFERROR(VLOOKUP(E85,Assumptions!$A$5:$C$9,2,TRUE),"")))</f>
        <v/>
      </c>
      <c r="J85" s="9">
        <f>IF(OR(I85="",F85=""),"",I85&amp;"|"&amp;F85)</f>
        <v/>
      </c>
      <c r="K85" s="23">
        <f>IF(J85="","",IFERROR(IF(VLOOKUP(J85,'Pricing Matrix'!$A$6:$G$105,5,FALSE)="Yes",VLOOKUP(J85,'Pricing Matrix'!$A$6:$G$105,4,FALSE),""),""))</f>
        <v/>
      </c>
      <c r="L85" s="23">
        <f>IF(K85="","",IFERROR(K85+IF(G85="",0,G85)+IF(H85="",0,H85),""))</f>
        <v/>
      </c>
      <c r="M85" s="14" t="n"/>
      <c r="N85" s="16">
        <f>IF(A85="","",IFERROR(IF(OR(B85="",C85="",D85="",E85="",F85="",M85=""),"Review - missing input",IF(OR(NOT(ISNUMBER(B85)),NOT(ISNUMBER(E85)),AND(G85&lt;&gt;"",NOT(ISNUMBER(G85))),AND(H85&lt;&gt;"",NOT(ISNUMBER(H85)))),"Review - input format",IF(I85="","Review - weight band",IF(K85="","Review - tier missing/inactive",IF(ABS(IF(H85="",0,H85))&gt;K85*Assumptions!$F$4,"Review - adjustment","Ready"))))),"Review - formula input"))</f>
        <v/>
      </c>
    </row>
    <row r="86" ht="22" customHeight="1">
      <c r="A86" s="12" t="n"/>
      <c r="B86" s="25" t="n"/>
      <c r="C86" s="12" t="n"/>
      <c r="D86" s="12" t="n"/>
      <c r="E86" s="26" t="n"/>
      <c r="F86" s="12" t="n"/>
      <c r="G86" s="24" t="n"/>
      <c r="H86" s="24" t="n"/>
      <c r="I86" s="15">
        <f>IF(E86="","",IF(OR(E86&lt;Assumptions!$A$5,E86&gt;Assumptions!$C$9),"",IFERROR(VLOOKUP(E86,Assumptions!$A$5:$C$9,2,TRUE),"")))</f>
        <v/>
      </c>
      <c r="J86" s="6">
        <f>IF(OR(I86="",F86=""),"",I86&amp;"|"&amp;F86)</f>
        <v/>
      </c>
      <c r="K86" s="22">
        <f>IF(J86="","",IFERROR(IF(VLOOKUP(J86,'Pricing Matrix'!$A$6:$G$105,5,FALSE)="Yes",VLOOKUP(J86,'Pricing Matrix'!$A$6:$G$105,4,FALSE),""),""))</f>
        <v/>
      </c>
      <c r="L86" s="22">
        <f>IF(K86="","",IFERROR(K86+IF(G86="",0,G86)+IF(H86="",0,H86),""))</f>
        <v/>
      </c>
      <c r="M86" s="14" t="n"/>
      <c r="N86" s="15">
        <f>IF(A86="","",IFERROR(IF(OR(B86="",C86="",D86="",E86="",F86="",M86=""),"Review - missing input",IF(OR(NOT(ISNUMBER(B86)),NOT(ISNUMBER(E86)),AND(G86&lt;&gt;"",NOT(ISNUMBER(G86))),AND(H86&lt;&gt;"",NOT(ISNUMBER(H86)))),"Review - input format",IF(I86="","Review - weight band",IF(K86="","Review - tier missing/inactive",IF(ABS(IF(H86="",0,H86))&gt;K86*Assumptions!$F$4,"Review - adjustment","Ready"))))),"Review - formula input"))</f>
        <v/>
      </c>
    </row>
    <row r="87" ht="22" customHeight="1">
      <c r="A87" s="12" t="n"/>
      <c r="B87" s="25" t="n"/>
      <c r="C87" s="12" t="n"/>
      <c r="D87" s="12" t="n"/>
      <c r="E87" s="26" t="n"/>
      <c r="F87" s="12" t="n"/>
      <c r="G87" s="24" t="n"/>
      <c r="H87" s="24" t="n"/>
      <c r="I87" s="16">
        <f>IF(E87="","",IF(OR(E87&lt;Assumptions!$A$5,E87&gt;Assumptions!$C$9),"",IFERROR(VLOOKUP(E87,Assumptions!$A$5:$C$9,2,TRUE),"")))</f>
        <v/>
      </c>
      <c r="J87" s="9">
        <f>IF(OR(I87="",F87=""),"",I87&amp;"|"&amp;F87)</f>
        <v/>
      </c>
      <c r="K87" s="23">
        <f>IF(J87="","",IFERROR(IF(VLOOKUP(J87,'Pricing Matrix'!$A$6:$G$105,5,FALSE)="Yes",VLOOKUP(J87,'Pricing Matrix'!$A$6:$G$105,4,FALSE),""),""))</f>
        <v/>
      </c>
      <c r="L87" s="23">
        <f>IF(K87="","",IFERROR(K87+IF(G87="",0,G87)+IF(H87="",0,H87),""))</f>
        <v/>
      </c>
      <c r="M87" s="14" t="n"/>
      <c r="N87" s="16">
        <f>IF(A87="","",IFERROR(IF(OR(B87="",C87="",D87="",E87="",F87="",M87=""),"Review - missing input",IF(OR(NOT(ISNUMBER(B87)),NOT(ISNUMBER(E87)),AND(G87&lt;&gt;"",NOT(ISNUMBER(G87))),AND(H87&lt;&gt;"",NOT(ISNUMBER(H87)))),"Review - input format",IF(I87="","Review - weight band",IF(K87="","Review - tier missing/inactive",IF(ABS(IF(H87="",0,H87))&gt;K87*Assumptions!$F$4,"Review - adjustment","Ready"))))),"Review - formula input"))</f>
        <v/>
      </c>
    </row>
    <row r="88" ht="22" customHeight="1">
      <c r="A88" s="12" t="n"/>
      <c r="B88" s="25" t="n"/>
      <c r="C88" s="12" t="n"/>
      <c r="D88" s="12" t="n"/>
      <c r="E88" s="26" t="n"/>
      <c r="F88" s="12" t="n"/>
      <c r="G88" s="24" t="n"/>
      <c r="H88" s="24" t="n"/>
      <c r="I88" s="15">
        <f>IF(E88="","",IF(OR(E88&lt;Assumptions!$A$5,E88&gt;Assumptions!$C$9),"",IFERROR(VLOOKUP(E88,Assumptions!$A$5:$C$9,2,TRUE),"")))</f>
        <v/>
      </c>
      <c r="J88" s="6">
        <f>IF(OR(I88="",F88=""),"",I88&amp;"|"&amp;F88)</f>
        <v/>
      </c>
      <c r="K88" s="22">
        <f>IF(J88="","",IFERROR(IF(VLOOKUP(J88,'Pricing Matrix'!$A$6:$G$105,5,FALSE)="Yes",VLOOKUP(J88,'Pricing Matrix'!$A$6:$G$105,4,FALSE),""),""))</f>
        <v/>
      </c>
      <c r="L88" s="22">
        <f>IF(K88="","",IFERROR(K88+IF(G88="",0,G88)+IF(H88="",0,H88),""))</f>
        <v/>
      </c>
      <c r="M88" s="14" t="n"/>
      <c r="N88" s="15">
        <f>IF(A88="","",IFERROR(IF(OR(B88="",C88="",D88="",E88="",F88="",M88=""),"Review - missing input",IF(OR(NOT(ISNUMBER(B88)),NOT(ISNUMBER(E88)),AND(G88&lt;&gt;"",NOT(ISNUMBER(G88))),AND(H88&lt;&gt;"",NOT(ISNUMBER(H88)))),"Review - input format",IF(I88="","Review - weight band",IF(K88="","Review - tier missing/inactive",IF(ABS(IF(H88="",0,H88))&gt;K88*Assumptions!$F$4,"Review - adjustment","Ready"))))),"Review - formula input"))</f>
        <v/>
      </c>
    </row>
    <row r="89" ht="22" customHeight="1">
      <c r="A89" s="12" t="n"/>
      <c r="B89" s="25" t="n"/>
      <c r="C89" s="12" t="n"/>
      <c r="D89" s="12" t="n"/>
      <c r="E89" s="26" t="n"/>
      <c r="F89" s="12" t="n"/>
      <c r="G89" s="24" t="n"/>
      <c r="H89" s="24" t="n"/>
      <c r="I89" s="16">
        <f>IF(E89="","",IF(OR(E89&lt;Assumptions!$A$5,E89&gt;Assumptions!$C$9),"",IFERROR(VLOOKUP(E89,Assumptions!$A$5:$C$9,2,TRUE),"")))</f>
        <v/>
      </c>
      <c r="J89" s="9">
        <f>IF(OR(I89="",F89=""),"",I89&amp;"|"&amp;F89)</f>
        <v/>
      </c>
      <c r="K89" s="23">
        <f>IF(J89="","",IFERROR(IF(VLOOKUP(J89,'Pricing Matrix'!$A$6:$G$105,5,FALSE)="Yes",VLOOKUP(J89,'Pricing Matrix'!$A$6:$G$105,4,FALSE),""),""))</f>
        <v/>
      </c>
      <c r="L89" s="23">
        <f>IF(K89="","",IFERROR(K89+IF(G89="",0,G89)+IF(H89="",0,H89),""))</f>
        <v/>
      </c>
      <c r="M89" s="14" t="n"/>
      <c r="N89" s="16">
        <f>IF(A89="","",IFERROR(IF(OR(B89="",C89="",D89="",E89="",F89="",M89=""),"Review - missing input",IF(OR(NOT(ISNUMBER(B89)),NOT(ISNUMBER(E89)),AND(G89&lt;&gt;"",NOT(ISNUMBER(G89))),AND(H89&lt;&gt;"",NOT(ISNUMBER(H89)))),"Review - input format",IF(I89="","Review - weight band",IF(K89="","Review - tier missing/inactive",IF(ABS(IF(H89="",0,H89))&gt;K89*Assumptions!$F$4,"Review - adjustment","Ready"))))),"Review - formula input"))</f>
        <v/>
      </c>
    </row>
    <row r="90" ht="22" customHeight="1">
      <c r="A90" s="12" t="n"/>
      <c r="B90" s="25" t="n"/>
      <c r="C90" s="12" t="n"/>
      <c r="D90" s="12" t="n"/>
      <c r="E90" s="26" t="n"/>
      <c r="F90" s="12" t="n"/>
      <c r="G90" s="24" t="n"/>
      <c r="H90" s="24" t="n"/>
      <c r="I90" s="15">
        <f>IF(E90="","",IF(OR(E90&lt;Assumptions!$A$5,E90&gt;Assumptions!$C$9),"",IFERROR(VLOOKUP(E90,Assumptions!$A$5:$C$9,2,TRUE),"")))</f>
        <v/>
      </c>
      <c r="J90" s="6">
        <f>IF(OR(I90="",F90=""),"",I90&amp;"|"&amp;F90)</f>
        <v/>
      </c>
      <c r="K90" s="22">
        <f>IF(J90="","",IFERROR(IF(VLOOKUP(J90,'Pricing Matrix'!$A$6:$G$105,5,FALSE)="Yes",VLOOKUP(J90,'Pricing Matrix'!$A$6:$G$105,4,FALSE),""),""))</f>
        <v/>
      </c>
      <c r="L90" s="22">
        <f>IF(K90="","",IFERROR(K90+IF(G90="",0,G90)+IF(H90="",0,H90),""))</f>
        <v/>
      </c>
      <c r="M90" s="14" t="n"/>
      <c r="N90" s="15">
        <f>IF(A90="","",IFERROR(IF(OR(B90="",C90="",D90="",E90="",F90="",M90=""),"Review - missing input",IF(OR(NOT(ISNUMBER(B90)),NOT(ISNUMBER(E90)),AND(G90&lt;&gt;"",NOT(ISNUMBER(G90))),AND(H90&lt;&gt;"",NOT(ISNUMBER(H90)))),"Review - input format",IF(I90="","Review - weight band",IF(K90="","Review - tier missing/inactive",IF(ABS(IF(H90="",0,H90))&gt;K90*Assumptions!$F$4,"Review - adjustment","Ready"))))),"Review - formula input"))</f>
        <v/>
      </c>
    </row>
    <row r="91" ht="22" customHeight="1">
      <c r="A91" s="12" t="n"/>
      <c r="B91" s="25" t="n"/>
      <c r="C91" s="12" t="n"/>
      <c r="D91" s="12" t="n"/>
      <c r="E91" s="26" t="n"/>
      <c r="F91" s="12" t="n"/>
      <c r="G91" s="24" t="n"/>
      <c r="H91" s="24" t="n"/>
      <c r="I91" s="16">
        <f>IF(E91="","",IF(OR(E91&lt;Assumptions!$A$5,E91&gt;Assumptions!$C$9),"",IFERROR(VLOOKUP(E91,Assumptions!$A$5:$C$9,2,TRUE),"")))</f>
        <v/>
      </c>
      <c r="J91" s="9">
        <f>IF(OR(I91="",F91=""),"",I91&amp;"|"&amp;F91)</f>
        <v/>
      </c>
      <c r="K91" s="23">
        <f>IF(J91="","",IFERROR(IF(VLOOKUP(J91,'Pricing Matrix'!$A$6:$G$105,5,FALSE)="Yes",VLOOKUP(J91,'Pricing Matrix'!$A$6:$G$105,4,FALSE),""),""))</f>
        <v/>
      </c>
      <c r="L91" s="23">
        <f>IF(K91="","",IFERROR(K91+IF(G91="",0,G91)+IF(H91="",0,H91),""))</f>
        <v/>
      </c>
      <c r="M91" s="14" t="n"/>
      <c r="N91" s="16">
        <f>IF(A91="","",IFERROR(IF(OR(B91="",C91="",D91="",E91="",F91="",M91=""),"Review - missing input",IF(OR(NOT(ISNUMBER(B91)),NOT(ISNUMBER(E91)),AND(G91&lt;&gt;"",NOT(ISNUMBER(G91))),AND(H91&lt;&gt;"",NOT(ISNUMBER(H91)))),"Review - input format",IF(I91="","Review - weight band",IF(K91="","Review - tier missing/inactive",IF(ABS(IF(H91="",0,H91))&gt;K91*Assumptions!$F$4,"Review - adjustment","Ready"))))),"Review - formula input"))</f>
        <v/>
      </c>
    </row>
    <row r="92" ht="22" customHeight="1">
      <c r="A92" s="12" t="n"/>
      <c r="B92" s="25" t="n"/>
      <c r="C92" s="12" t="n"/>
      <c r="D92" s="12" t="n"/>
      <c r="E92" s="26" t="n"/>
      <c r="F92" s="12" t="n"/>
      <c r="G92" s="24" t="n"/>
      <c r="H92" s="24" t="n"/>
      <c r="I92" s="15">
        <f>IF(E92="","",IF(OR(E92&lt;Assumptions!$A$5,E92&gt;Assumptions!$C$9),"",IFERROR(VLOOKUP(E92,Assumptions!$A$5:$C$9,2,TRUE),"")))</f>
        <v/>
      </c>
      <c r="J92" s="6">
        <f>IF(OR(I92="",F92=""),"",I92&amp;"|"&amp;F92)</f>
        <v/>
      </c>
      <c r="K92" s="22">
        <f>IF(J92="","",IFERROR(IF(VLOOKUP(J92,'Pricing Matrix'!$A$6:$G$105,5,FALSE)="Yes",VLOOKUP(J92,'Pricing Matrix'!$A$6:$G$105,4,FALSE),""),""))</f>
        <v/>
      </c>
      <c r="L92" s="22">
        <f>IF(K92="","",IFERROR(K92+IF(G92="",0,G92)+IF(H92="",0,H92),""))</f>
        <v/>
      </c>
      <c r="M92" s="14" t="n"/>
      <c r="N92" s="15">
        <f>IF(A92="","",IFERROR(IF(OR(B92="",C92="",D92="",E92="",F92="",M92=""),"Review - missing input",IF(OR(NOT(ISNUMBER(B92)),NOT(ISNUMBER(E92)),AND(G92&lt;&gt;"",NOT(ISNUMBER(G92))),AND(H92&lt;&gt;"",NOT(ISNUMBER(H92)))),"Review - input format",IF(I92="","Review - weight band",IF(K92="","Review - tier missing/inactive",IF(ABS(IF(H92="",0,H92))&gt;K92*Assumptions!$F$4,"Review - adjustment","Ready"))))),"Review - formula input"))</f>
        <v/>
      </c>
    </row>
    <row r="93" ht="22" customHeight="1">
      <c r="A93" s="12" t="n"/>
      <c r="B93" s="25" t="n"/>
      <c r="C93" s="12" t="n"/>
      <c r="D93" s="12" t="n"/>
      <c r="E93" s="26" t="n"/>
      <c r="F93" s="12" t="n"/>
      <c r="G93" s="24" t="n"/>
      <c r="H93" s="24" t="n"/>
      <c r="I93" s="16">
        <f>IF(E93="","",IF(OR(E93&lt;Assumptions!$A$5,E93&gt;Assumptions!$C$9),"",IFERROR(VLOOKUP(E93,Assumptions!$A$5:$C$9,2,TRUE),"")))</f>
        <v/>
      </c>
      <c r="J93" s="9">
        <f>IF(OR(I93="",F93=""),"",I93&amp;"|"&amp;F93)</f>
        <v/>
      </c>
      <c r="K93" s="23">
        <f>IF(J93="","",IFERROR(IF(VLOOKUP(J93,'Pricing Matrix'!$A$6:$G$105,5,FALSE)="Yes",VLOOKUP(J93,'Pricing Matrix'!$A$6:$G$105,4,FALSE),""),""))</f>
        <v/>
      </c>
      <c r="L93" s="23">
        <f>IF(K93="","",IFERROR(K93+IF(G93="",0,G93)+IF(H93="",0,H93),""))</f>
        <v/>
      </c>
      <c r="M93" s="14" t="n"/>
      <c r="N93" s="16">
        <f>IF(A93="","",IFERROR(IF(OR(B93="",C93="",D93="",E93="",F93="",M93=""),"Review - missing input",IF(OR(NOT(ISNUMBER(B93)),NOT(ISNUMBER(E93)),AND(G93&lt;&gt;"",NOT(ISNUMBER(G93))),AND(H93&lt;&gt;"",NOT(ISNUMBER(H93)))),"Review - input format",IF(I93="","Review - weight band",IF(K93="","Review - tier missing/inactive",IF(ABS(IF(H93="",0,H93))&gt;K93*Assumptions!$F$4,"Review - adjustment","Ready"))))),"Review - formula input"))</f>
        <v/>
      </c>
    </row>
    <row r="94" ht="22" customHeight="1">
      <c r="A94" s="12" t="n"/>
      <c r="B94" s="25" t="n"/>
      <c r="C94" s="12" t="n"/>
      <c r="D94" s="12" t="n"/>
      <c r="E94" s="26" t="n"/>
      <c r="F94" s="12" t="n"/>
      <c r="G94" s="24" t="n"/>
      <c r="H94" s="24" t="n"/>
      <c r="I94" s="15">
        <f>IF(E94="","",IF(OR(E94&lt;Assumptions!$A$5,E94&gt;Assumptions!$C$9),"",IFERROR(VLOOKUP(E94,Assumptions!$A$5:$C$9,2,TRUE),"")))</f>
        <v/>
      </c>
      <c r="J94" s="6">
        <f>IF(OR(I94="",F94=""),"",I94&amp;"|"&amp;F94)</f>
        <v/>
      </c>
      <c r="K94" s="22">
        <f>IF(J94="","",IFERROR(IF(VLOOKUP(J94,'Pricing Matrix'!$A$6:$G$105,5,FALSE)="Yes",VLOOKUP(J94,'Pricing Matrix'!$A$6:$G$105,4,FALSE),""),""))</f>
        <v/>
      </c>
      <c r="L94" s="22">
        <f>IF(K94="","",IFERROR(K94+IF(G94="",0,G94)+IF(H94="",0,H94),""))</f>
        <v/>
      </c>
      <c r="M94" s="14" t="n"/>
      <c r="N94" s="15">
        <f>IF(A94="","",IFERROR(IF(OR(B94="",C94="",D94="",E94="",F94="",M94=""),"Review - missing input",IF(OR(NOT(ISNUMBER(B94)),NOT(ISNUMBER(E94)),AND(G94&lt;&gt;"",NOT(ISNUMBER(G94))),AND(H94&lt;&gt;"",NOT(ISNUMBER(H94)))),"Review - input format",IF(I94="","Review - weight band",IF(K94="","Review - tier missing/inactive",IF(ABS(IF(H94="",0,H94))&gt;K94*Assumptions!$F$4,"Review - adjustment","Ready"))))),"Review - formula input"))</f>
        <v/>
      </c>
    </row>
    <row r="95" ht="22" customHeight="1">
      <c r="A95" s="12" t="n"/>
      <c r="B95" s="25" t="n"/>
      <c r="C95" s="12" t="n"/>
      <c r="D95" s="12" t="n"/>
      <c r="E95" s="26" t="n"/>
      <c r="F95" s="12" t="n"/>
      <c r="G95" s="24" t="n"/>
      <c r="H95" s="24" t="n"/>
      <c r="I95" s="16">
        <f>IF(E95="","",IF(OR(E95&lt;Assumptions!$A$5,E95&gt;Assumptions!$C$9),"",IFERROR(VLOOKUP(E95,Assumptions!$A$5:$C$9,2,TRUE),"")))</f>
        <v/>
      </c>
      <c r="J95" s="9">
        <f>IF(OR(I95="",F95=""),"",I95&amp;"|"&amp;F95)</f>
        <v/>
      </c>
      <c r="K95" s="23">
        <f>IF(J95="","",IFERROR(IF(VLOOKUP(J95,'Pricing Matrix'!$A$6:$G$105,5,FALSE)="Yes",VLOOKUP(J95,'Pricing Matrix'!$A$6:$G$105,4,FALSE),""),""))</f>
        <v/>
      </c>
      <c r="L95" s="23">
        <f>IF(K95="","",IFERROR(K95+IF(G95="",0,G95)+IF(H95="",0,H95),""))</f>
        <v/>
      </c>
      <c r="M95" s="14" t="n"/>
      <c r="N95" s="16">
        <f>IF(A95="","",IFERROR(IF(OR(B95="",C95="",D95="",E95="",F95="",M95=""),"Review - missing input",IF(OR(NOT(ISNUMBER(B95)),NOT(ISNUMBER(E95)),AND(G95&lt;&gt;"",NOT(ISNUMBER(G95))),AND(H95&lt;&gt;"",NOT(ISNUMBER(H95)))),"Review - input format",IF(I95="","Review - weight band",IF(K95="","Review - tier missing/inactive",IF(ABS(IF(H95="",0,H95))&gt;K95*Assumptions!$F$4,"Review - adjustment","Ready"))))),"Review - formula input"))</f>
        <v/>
      </c>
    </row>
    <row r="96" ht="22" customHeight="1">
      <c r="A96" s="12" t="n"/>
      <c r="B96" s="25" t="n"/>
      <c r="C96" s="12" t="n"/>
      <c r="D96" s="12" t="n"/>
      <c r="E96" s="26" t="n"/>
      <c r="F96" s="12" t="n"/>
      <c r="G96" s="24" t="n"/>
      <c r="H96" s="24" t="n"/>
      <c r="I96" s="15">
        <f>IF(E96="","",IF(OR(E96&lt;Assumptions!$A$5,E96&gt;Assumptions!$C$9),"",IFERROR(VLOOKUP(E96,Assumptions!$A$5:$C$9,2,TRUE),"")))</f>
        <v/>
      </c>
      <c r="J96" s="6">
        <f>IF(OR(I96="",F96=""),"",I96&amp;"|"&amp;F96)</f>
        <v/>
      </c>
      <c r="K96" s="22">
        <f>IF(J96="","",IFERROR(IF(VLOOKUP(J96,'Pricing Matrix'!$A$6:$G$105,5,FALSE)="Yes",VLOOKUP(J96,'Pricing Matrix'!$A$6:$G$105,4,FALSE),""),""))</f>
        <v/>
      </c>
      <c r="L96" s="22">
        <f>IF(K96="","",IFERROR(K96+IF(G96="",0,G96)+IF(H96="",0,H96),""))</f>
        <v/>
      </c>
      <c r="M96" s="14" t="n"/>
      <c r="N96" s="15">
        <f>IF(A96="","",IFERROR(IF(OR(B96="",C96="",D96="",E96="",F96="",M96=""),"Review - missing input",IF(OR(NOT(ISNUMBER(B96)),NOT(ISNUMBER(E96)),AND(G96&lt;&gt;"",NOT(ISNUMBER(G96))),AND(H96&lt;&gt;"",NOT(ISNUMBER(H96)))),"Review - input format",IF(I96="","Review - weight band",IF(K96="","Review - tier missing/inactive",IF(ABS(IF(H96="",0,H96))&gt;K96*Assumptions!$F$4,"Review - adjustment","Ready"))))),"Review - formula input"))</f>
        <v/>
      </c>
    </row>
    <row r="97" ht="22" customHeight="1">
      <c r="A97" s="12" t="n"/>
      <c r="B97" s="25" t="n"/>
      <c r="C97" s="12" t="n"/>
      <c r="D97" s="12" t="n"/>
      <c r="E97" s="26" t="n"/>
      <c r="F97" s="12" t="n"/>
      <c r="G97" s="24" t="n"/>
      <c r="H97" s="24" t="n"/>
      <c r="I97" s="16">
        <f>IF(E97="","",IF(OR(E97&lt;Assumptions!$A$5,E97&gt;Assumptions!$C$9),"",IFERROR(VLOOKUP(E97,Assumptions!$A$5:$C$9,2,TRUE),"")))</f>
        <v/>
      </c>
      <c r="J97" s="9">
        <f>IF(OR(I97="",F97=""),"",I97&amp;"|"&amp;F97)</f>
        <v/>
      </c>
      <c r="K97" s="23">
        <f>IF(J97="","",IFERROR(IF(VLOOKUP(J97,'Pricing Matrix'!$A$6:$G$105,5,FALSE)="Yes",VLOOKUP(J97,'Pricing Matrix'!$A$6:$G$105,4,FALSE),""),""))</f>
        <v/>
      </c>
      <c r="L97" s="23">
        <f>IF(K97="","",IFERROR(K97+IF(G97="",0,G97)+IF(H97="",0,H97),""))</f>
        <v/>
      </c>
      <c r="M97" s="14" t="n"/>
      <c r="N97" s="16">
        <f>IF(A97="","",IFERROR(IF(OR(B97="",C97="",D97="",E97="",F97="",M97=""),"Review - missing input",IF(OR(NOT(ISNUMBER(B97)),NOT(ISNUMBER(E97)),AND(G97&lt;&gt;"",NOT(ISNUMBER(G97))),AND(H97&lt;&gt;"",NOT(ISNUMBER(H97)))),"Review - input format",IF(I97="","Review - weight band",IF(K97="","Review - tier missing/inactive",IF(ABS(IF(H97="",0,H97))&gt;K97*Assumptions!$F$4,"Review - adjustment","Ready"))))),"Review - formula input"))</f>
        <v/>
      </c>
    </row>
    <row r="98" ht="22" customHeight="1">
      <c r="A98" s="12" t="n"/>
      <c r="B98" s="25" t="n"/>
      <c r="C98" s="12" t="n"/>
      <c r="D98" s="12" t="n"/>
      <c r="E98" s="26" t="n"/>
      <c r="F98" s="12" t="n"/>
      <c r="G98" s="24" t="n"/>
      <c r="H98" s="24" t="n"/>
      <c r="I98" s="15">
        <f>IF(E98="","",IF(OR(E98&lt;Assumptions!$A$5,E98&gt;Assumptions!$C$9),"",IFERROR(VLOOKUP(E98,Assumptions!$A$5:$C$9,2,TRUE),"")))</f>
        <v/>
      </c>
      <c r="J98" s="6">
        <f>IF(OR(I98="",F98=""),"",I98&amp;"|"&amp;F98)</f>
        <v/>
      </c>
      <c r="K98" s="22">
        <f>IF(J98="","",IFERROR(IF(VLOOKUP(J98,'Pricing Matrix'!$A$6:$G$105,5,FALSE)="Yes",VLOOKUP(J98,'Pricing Matrix'!$A$6:$G$105,4,FALSE),""),""))</f>
        <v/>
      </c>
      <c r="L98" s="22">
        <f>IF(K98="","",IFERROR(K98+IF(G98="",0,G98)+IF(H98="",0,H98),""))</f>
        <v/>
      </c>
      <c r="M98" s="14" t="n"/>
      <c r="N98" s="15">
        <f>IF(A98="","",IFERROR(IF(OR(B98="",C98="",D98="",E98="",F98="",M98=""),"Review - missing input",IF(OR(NOT(ISNUMBER(B98)),NOT(ISNUMBER(E98)),AND(G98&lt;&gt;"",NOT(ISNUMBER(G98))),AND(H98&lt;&gt;"",NOT(ISNUMBER(H98)))),"Review - input format",IF(I98="","Review - weight band",IF(K98="","Review - tier missing/inactive",IF(ABS(IF(H98="",0,H98))&gt;K98*Assumptions!$F$4,"Review - adjustment","Ready"))))),"Review - formula input"))</f>
        <v/>
      </c>
    </row>
    <row r="99" ht="22" customHeight="1">
      <c r="A99" s="12" t="n"/>
      <c r="B99" s="25" t="n"/>
      <c r="C99" s="12" t="n"/>
      <c r="D99" s="12" t="n"/>
      <c r="E99" s="26" t="n"/>
      <c r="F99" s="12" t="n"/>
      <c r="G99" s="24" t="n"/>
      <c r="H99" s="24" t="n"/>
      <c r="I99" s="16">
        <f>IF(E99="","",IF(OR(E99&lt;Assumptions!$A$5,E99&gt;Assumptions!$C$9),"",IFERROR(VLOOKUP(E99,Assumptions!$A$5:$C$9,2,TRUE),"")))</f>
        <v/>
      </c>
      <c r="J99" s="9">
        <f>IF(OR(I99="",F99=""),"",I99&amp;"|"&amp;F99)</f>
        <v/>
      </c>
      <c r="K99" s="23">
        <f>IF(J99="","",IFERROR(IF(VLOOKUP(J99,'Pricing Matrix'!$A$6:$G$105,5,FALSE)="Yes",VLOOKUP(J99,'Pricing Matrix'!$A$6:$G$105,4,FALSE),""),""))</f>
        <v/>
      </c>
      <c r="L99" s="23">
        <f>IF(K99="","",IFERROR(K99+IF(G99="",0,G99)+IF(H99="",0,H99),""))</f>
        <v/>
      </c>
      <c r="M99" s="14" t="n"/>
      <c r="N99" s="16">
        <f>IF(A99="","",IFERROR(IF(OR(B99="",C99="",D99="",E99="",F99="",M99=""),"Review - missing input",IF(OR(NOT(ISNUMBER(B99)),NOT(ISNUMBER(E99)),AND(G99&lt;&gt;"",NOT(ISNUMBER(G99))),AND(H99&lt;&gt;"",NOT(ISNUMBER(H99)))),"Review - input format",IF(I99="","Review - weight band",IF(K99="","Review - tier missing/inactive",IF(ABS(IF(H99="",0,H99))&gt;K99*Assumptions!$F$4,"Review - adjustment","Ready"))))),"Review - formula input"))</f>
        <v/>
      </c>
    </row>
    <row r="100" ht="22" customHeight="1">
      <c r="A100" s="12" t="n"/>
      <c r="B100" s="25" t="n"/>
      <c r="C100" s="12" t="n"/>
      <c r="D100" s="12" t="n"/>
      <c r="E100" s="26" t="n"/>
      <c r="F100" s="12" t="n"/>
      <c r="G100" s="24" t="n"/>
      <c r="H100" s="24" t="n"/>
      <c r="I100" s="15">
        <f>IF(E100="","",IF(OR(E100&lt;Assumptions!$A$5,E100&gt;Assumptions!$C$9),"",IFERROR(VLOOKUP(E100,Assumptions!$A$5:$C$9,2,TRUE),"")))</f>
        <v/>
      </c>
      <c r="J100" s="6">
        <f>IF(OR(I100="",F100=""),"",I100&amp;"|"&amp;F100)</f>
        <v/>
      </c>
      <c r="K100" s="22">
        <f>IF(J100="","",IFERROR(IF(VLOOKUP(J100,'Pricing Matrix'!$A$6:$G$105,5,FALSE)="Yes",VLOOKUP(J100,'Pricing Matrix'!$A$6:$G$105,4,FALSE),""),""))</f>
        <v/>
      </c>
      <c r="L100" s="22">
        <f>IF(K100="","",IFERROR(K100+IF(G100="",0,G100)+IF(H100="",0,H100),""))</f>
        <v/>
      </c>
      <c r="M100" s="14" t="n"/>
      <c r="N100" s="15">
        <f>IF(A100="","",IFERROR(IF(OR(B100="",C100="",D100="",E100="",F100="",M100=""),"Review - missing input",IF(OR(NOT(ISNUMBER(B100)),NOT(ISNUMBER(E100)),AND(G100&lt;&gt;"",NOT(ISNUMBER(G100))),AND(H100&lt;&gt;"",NOT(ISNUMBER(H100)))),"Review - input format",IF(I100="","Review - weight band",IF(K100="","Review - tier missing/inactive",IF(ABS(IF(H100="",0,H100))&gt;K100*Assumptions!$F$4,"Review - adjustment","Ready"))))),"Review - formula input"))</f>
        <v/>
      </c>
    </row>
    <row r="101" ht="22" customHeight="1">
      <c r="A101" s="12" t="n"/>
      <c r="B101" s="25" t="n"/>
      <c r="C101" s="12" t="n"/>
      <c r="D101" s="12" t="n"/>
      <c r="E101" s="26" t="n"/>
      <c r="F101" s="12" t="n"/>
      <c r="G101" s="24" t="n"/>
      <c r="H101" s="24" t="n"/>
      <c r="I101" s="16">
        <f>IF(E101="","",IF(OR(E101&lt;Assumptions!$A$5,E101&gt;Assumptions!$C$9),"",IFERROR(VLOOKUP(E101,Assumptions!$A$5:$C$9,2,TRUE),"")))</f>
        <v/>
      </c>
      <c r="J101" s="9">
        <f>IF(OR(I101="",F101=""),"",I101&amp;"|"&amp;F101)</f>
        <v/>
      </c>
      <c r="K101" s="23">
        <f>IF(J101="","",IFERROR(IF(VLOOKUP(J101,'Pricing Matrix'!$A$6:$G$105,5,FALSE)="Yes",VLOOKUP(J101,'Pricing Matrix'!$A$6:$G$105,4,FALSE),""),""))</f>
        <v/>
      </c>
      <c r="L101" s="23">
        <f>IF(K101="","",IFERROR(K101+IF(G101="",0,G101)+IF(H101="",0,H101),""))</f>
        <v/>
      </c>
      <c r="M101" s="14" t="n"/>
      <c r="N101" s="16">
        <f>IF(A101="","",IFERROR(IF(OR(B101="",C101="",D101="",E101="",F101="",M101=""),"Review - missing input",IF(OR(NOT(ISNUMBER(B101)),NOT(ISNUMBER(E101)),AND(G101&lt;&gt;"",NOT(ISNUMBER(G101))),AND(H101&lt;&gt;"",NOT(ISNUMBER(H101)))),"Review - input format",IF(I101="","Review - weight band",IF(K101="","Review - tier missing/inactive",IF(ABS(IF(H101="",0,H101))&gt;K101*Assumptions!$F$4,"Review - adjustment","Ready"))))),"Review - formula input"))</f>
        <v/>
      </c>
    </row>
    <row r="102" ht="22" customHeight="1">
      <c r="A102" s="12" t="n"/>
      <c r="B102" s="25" t="n"/>
      <c r="C102" s="12" t="n"/>
      <c r="D102" s="12" t="n"/>
      <c r="E102" s="26" t="n"/>
      <c r="F102" s="12" t="n"/>
      <c r="G102" s="24" t="n"/>
      <c r="H102" s="24" t="n"/>
      <c r="I102" s="15">
        <f>IF(E102="","",IF(OR(E102&lt;Assumptions!$A$5,E102&gt;Assumptions!$C$9),"",IFERROR(VLOOKUP(E102,Assumptions!$A$5:$C$9,2,TRUE),"")))</f>
        <v/>
      </c>
      <c r="J102" s="6">
        <f>IF(OR(I102="",F102=""),"",I102&amp;"|"&amp;F102)</f>
        <v/>
      </c>
      <c r="K102" s="22">
        <f>IF(J102="","",IFERROR(IF(VLOOKUP(J102,'Pricing Matrix'!$A$6:$G$105,5,FALSE)="Yes",VLOOKUP(J102,'Pricing Matrix'!$A$6:$G$105,4,FALSE),""),""))</f>
        <v/>
      </c>
      <c r="L102" s="22">
        <f>IF(K102="","",IFERROR(K102+IF(G102="",0,G102)+IF(H102="",0,H102),""))</f>
        <v/>
      </c>
      <c r="M102" s="14" t="n"/>
      <c r="N102" s="15">
        <f>IF(A102="","",IFERROR(IF(OR(B102="",C102="",D102="",E102="",F102="",M102=""),"Review - missing input",IF(OR(NOT(ISNUMBER(B102)),NOT(ISNUMBER(E102)),AND(G102&lt;&gt;"",NOT(ISNUMBER(G102))),AND(H102&lt;&gt;"",NOT(ISNUMBER(H102)))),"Review - input format",IF(I102="","Review - weight band",IF(K102="","Review - tier missing/inactive",IF(ABS(IF(H102="",0,H102))&gt;K102*Assumptions!$F$4,"Review - adjustment","Ready"))))),"Review - formula input"))</f>
        <v/>
      </c>
    </row>
    <row r="103" ht="22" customHeight="1">
      <c r="A103" s="12" t="n"/>
      <c r="B103" s="25" t="n"/>
      <c r="C103" s="12" t="n"/>
      <c r="D103" s="12" t="n"/>
      <c r="E103" s="26" t="n"/>
      <c r="F103" s="12" t="n"/>
      <c r="G103" s="24" t="n"/>
      <c r="H103" s="24" t="n"/>
      <c r="I103" s="16">
        <f>IF(E103="","",IF(OR(E103&lt;Assumptions!$A$5,E103&gt;Assumptions!$C$9),"",IFERROR(VLOOKUP(E103,Assumptions!$A$5:$C$9,2,TRUE),"")))</f>
        <v/>
      </c>
      <c r="J103" s="9">
        <f>IF(OR(I103="",F103=""),"",I103&amp;"|"&amp;F103)</f>
        <v/>
      </c>
      <c r="K103" s="23">
        <f>IF(J103="","",IFERROR(IF(VLOOKUP(J103,'Pricing Matrix'!$A$6:$G$105,5,FALSE)="Yes",VLOOKUP(J103,'Pricing Matrix'!$A$6:$G$105,4,FALSE),""),""))</f>
        <v/>
      </c>
      <c r="L103" s="23">
        <f>IF(K103="","",IFERROR(K103+IF(G103="",0,G103)+IF(H103="",0,H103),""))</f>
        <v/>
      </c>
      <c r="M103" s="14" t="n"/>
      <c r="N103" s="16">
        <f>IF(A103="","",IFERROR(IF(OR(B103="",C103="",D103="",E103="",F103="",M103=""),"Review - missing input",IF(OR(NOT(ISNUMBER(B103)),NOT(ISNUMBER(E103)),AND(G103&lt;&gt;"",NOT(ISNUMBER(G103))),AND(H103&lt;&gt;"",NOT(ISNUMBER(H103)))),"Review - input format",IF(I103="","Review - weight band",IF(K103="","Review - tier missing/inactive",IF(ABS(IF(H103="",0,H103))&gt;K103*Assumptions!$F$4,"Review - adjustment","Ready"))))),"Review - formula input"))</f>
        <v/>
      </c>
    </row>
    <row r="104" ht="22" customHeight="1">
      <c r="A104" s="12" t="n"/>
      <c r="B104" s="25" t="n"/>
      <c r="C104" s="12" t="n"/>
      <c r="D104" s="12" t="n"/>
      <c r="E104" s="26" t="n"/>
      <c r="F104" s="12" t="n"/>
      <c r="G104" s="24" t="n"/>
      <c r="H104" s="24" t="n"/>
      <c r="I104" s="15">
        <f>IF(E104="","",IF(OR(E104&lt;Assumptions!$A$5,E104&gt;Assumptions!$C$9),"",IFERROR(VLOOKUP(E104,Assumptions!$A$5:$C$9,2,TRUE),"")))</f>
        <v/>
      </c>
      <c r="J104" s="6">
        <f>IF(OR(I104="",F104=""),"",I104&amp;"|"&amp;F104)</f>
        <v/>
      </c>
      <c r="K104" s="22">
        <f>IF(J104="","",IFERROR(IF(VLOOKUP(J104,'Pricing Matrix'!$A$6:$G$105,5,FALSE)="Yes",VLOOKUP(J104,'Pricing Matrix'!$A$6:$G$105,4,FALSE),""),""))</f>
        <v/>
      </c>
      <c r="L104" s="22">
        <f>IF(K104="","",IFERROR(K104+IF(G104="",0,G104)+IF(H104="",0,H104),""))</f>
        <v/>
      </c>
      <c r="M104" s="14" t="n"/>
      <c r="N104" s="15">
        <f>IF(A104="","",IFERROR(IF(OR(B104="",C104="",D104="",E104="",F104="",M104=""),"Review - missing input",IF(OR(NOT(ISNUMBER(B104)),NOT(ISNUMBER(E104)),AND(G104&lt;&gt;"",NOT(ISNUMBER(G104))),AND(H104&lt;&gt;"",NOT(ISNUMBER(H104)))),"Review - input format",IF(I104="","Review - weight band",IF(K104="","Review - tier missing/inactive",IF(ABS(IF(H104="",0,H104))&gt;K104*Assumptions!$F$4,"Review - adjustment","Ready"))))),"Review - formula input"))</f>
        <v/>
      </c>
    </row>
    <row r="105" ht="22" customHeight="1">
      <c r="A105" s="12" t="n"/>
      <c r="B105" s="25" t="n"/>
      <c r="C105" s="12" t="n"/>
      <c r="D105" s="12" t="n"/>
      <c r="E105" s="26" t="n"/>
      <c r="F105" s="12" t="n"/>
      <c r="G105" s="24" t="n"/>
      <c r="H105" s="24" t="n"/>
      <c r="I105" s="16">
        <f>IF(E105="","",IF(OR(E105&lt;Assumptions!$A$5,E105&gt;Assumptions!$C$9),"",IFERROR(VLOOKUP(E105,Assumptions!$A$5:$C$9,2,TRUE),"")))</f>
        <v/>
      </c>
      <c r="J105" s="9">
        <f>IF(OR(I105="",F105=""),"",I105&amp;"|"&amp;F105)</f>
        <v/>
      </c>
      <c r="K105" s="23">
        <f>IF(J105="","",IFERROR(IF(VLOOKUP(J105,'Pricing Matrix'!$A$6:$G$105,5,FALSE)="Yes",VLOOKUP(J105,'Pricing Matrix'!$A$6:$G$105,4,FALSE),""),""))</f>
        <v/>
      </c>
      <c r="L105" s="23">
        <f>IF(K105="","",IFERROR(K105+IF(G105="",0,G105)+IF(H105="",0,H105),""))</f>
        <v/>
      </c>
      <c r="M105" s="14" t="n"/>
      <c r="N105" s="16">
        <f>IF(A105="","",IFERROR(IF(OR(B105="",C105="",D105="",E105="",F105="",M105=""),"Review - missing input",IF(OR(NOT(ISNUMBER(B105)),NOT(ISNUMBER(E105)),AND(G105&lt;&gt;"",NOT(ISNUMBER(G105))),AND(H105&lt;&gt;"",NOT(ISNUMBER(H105)))),"Review - input format",IF(I105="","Review - weight band",IF(K105="","Review - tier missing/inactive",IF(ABS(IF(H105="",0,H105))&gt;K105*Assumptions!$F$4,"Review - adjustment","Ready"))))),"Review - formula input"))</f>
        <v/>
      </c>
    </row>
  </sheetData>
  <autoFilter ref="A5:N105"/>
  <mergeCells count="1">
    <mergeCell ref="A1:N1"/>
  </mergeCells>
  <conditionalFormatting sqref="A6:N105">
    <cfRule type="expression" priority="1" dxfId="0">
      <formula>LEFT($N6,6)="Review"</formula>
    </cfRule>
  </conditionalFormatting>
  <conditionalFormatting sqref="N6:N105">
    <cfRule type="expression" priority="2" dxfId="1">
      <formula>$N6="Ready"</formula>
    </cfRule>
  </conditionalFormatting>
  <dataValidations count="5">
    <dataValidation sqref="E6:E105" showDropDown="0" showInputMessage="1" showErrorMessage="1" allowBlank="0" errorTitle="Check weight" error="Enter a weight greater than 0 pounds." promptTitle="Weight" prompt="Enter the pet's current weight in pounds." type="decimal" operator="greaterThan">
      <formula1>0</formula1>
    </dataValidation>
    <dataValidation sqref="F6:F105" showDropDown="0" showInputMessage="0" showErrorMessage="1" allowBlank="0" errorTitle="Check coat type" error="Choose a coat type from the Assumptions list." type="list">
      <formula1>INDIRECT("'Assumptions'!$E$8:$E$9")</formula1>
    </dataValidation>
    <dataValidation sqref="G6:G105" showDropDown="0" showInputMessage="0" showErrorMessage="1" allowBlank="0" errorTitle="Check add-ons" error="Enter an add-on amount of $0.00 or more." type="decimal" operator="greaterThanOrEqual">
      <formula1>0</formula1>
    </dataValidation>
    <dataValidation sqref="H6:H105" showDropDown="0" showInputMessage="0" showErrorMessage="1" allowBlank="0" errorTitle="Check adjustment" error="Enter a positive or negative dollar amount." type="custom">
      <formula1>OR(H6="",ISNUMBER(H6))</formula1>
    </dataValidation>
    <dataValidation sqref="M6:M105" showDropDown="0" showInputMessage="0" showErrorMessage="1" allowBlank="0" errorTitle="Check quote status" error="Choose a quote status from the Assumptions list." type="list">
      <formula1>INDIRECT("'Assumptions'!$E$12:$E$15")</formula1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26" customWidth="1" min="4" max="4"/>
    <col width="36" customWidth="1" min="5" max="5"/>
    <col width="18" customWidth="1" min="6" max="6"/>
  </cols>
  <sheetData>
    <row r="1" ht="28" customHeight="1">
      <c r="A1" s="1" t="inlineStr">
        <is>
          <t>Editable Pricing Assumptions — Fictional Harbor Paws Grooming</t>
        </is>
      </c>
    </row>
    <row r="2" ht="24" customHeight="1">
      <c r="A2" s="2" t="inlineStr">
        <is>
          <t>Edit the weight bands, review threshold, and stable choices before using the matrix.</t>
        </is>
      </c>
    </row>
    <row r="3" ht="30" customHeight="1">
      <c r="A3" s="19" t="inlineStr">
        <is>
          <t>Weight Band Configuration</t>
        </is>
      </c>
      <c r="B3" s="20" t="n"/>
      <c r="C3" s="20" t="n"/>
      <c r="D3" s="20" t="n"/>
      <c r="E3" s="3" t="inlineStr">
        <is>
          <t>Quote Review Limit</t>
        </is>
      </c>
      <c r="F3" s="3" t="inlineStr">
        <is>
          <t>Editable Value</t>
        </is>
      </c>
    </row>
    <row r="4" ht="30" customHeight="1">
      <c r="A4" s="3" t="inlineStr">
        <is>
          <t>Minimum Weight (lb)</t>
        </is>
      </c>
      <c r="B4" s="3" t="inlineStr">
        <is>
          <t>Size Band</t>
        </is>
      </c>
      <c r="C4" s="3" t="inlineStr">
        <is>
          <t>Maximum Weight (lb)</t>
        </is>
      </c>
      <c r="D4" s="3" t="inlineStr">
        <is>
          <t>Check</t>
        </is>
      </c>
      <c r="E4" s="6" t="inlineStr">
        <is>
          <t>Manual adjustment review threshold</t>
        </is>
      </c>
      <c r="F4" s="21" t="n">
        <v>0.25</v>
      </c>
    </row>
    <row r="5">
      <c r="A5" s="26" t="n">
        <v>0.1</v>
      </c>
      <c r="B5" s="12" t="inlineStr">
        <is>
          <t>Toy</t>
        </is>
      </c>
      <c r="C5" s="26" t="n">
        <v>10</v>
      </c>
      <c r="D5" s="16">
        <f>IFERROR(IF(OR(A5="",B5="",C5=""),"Review - incomplete",IF(COUNTIF($B$5:$B$9,B5)&gt;1,"Review - duplicate label",IF(OR(A5&lt;=0,C5&lt;A5),"Review - bounds","Ready"))),"Review - formula input")</f>
        <v/>
      </c>
    </row>
    <row r="6">
      <c r="A6" s="26" t="n">
        <v>10.1</v>
      </c>
      <c r="B6" s="12" t="inlineStr">
        <is>
          <t>Small</t>
        </is>
      </c>
      <c r="C6" s="26" t="n">
        <v>25</v>
      </c>
      <c r="D6" s="15">
        <f>IFERROR(IF(OR(A6="",B6="",C6=""),"Review - incomplete",IF(COUNTIF($B$5:$B$9,B6)&gt;1,"Review - duplicate label",IF(OR(A6&lt;=C5,C6&lt;A6),"Review - overlap/order",IF(ABS(A6-C5-0.1)&gt;0.0001,"Review - gap","Ready")))),"Review - formula input")</f>
        <v/>
      </c>
    </row>
    <row r="7">
      <c r="A7" s="26" t="n">
        <v>25.1</v>
      </c>
      <c r="B7" s="12" t="inlineStr">
        <is>
          <t>Medium</t>
        </is>
      </c>
      <c r="C7" s="26" t="n">
        <v>50</v>
      </c>
      <c r="D7" s="16">
        <f>IFERROR(IF(OR(A7="",B7="",C7=""),"Review - incomplete",IF(COUNTIF($B$5:$B$9,B7)&gt;1,"Review - duplicate label",IF(OR(A7&lt;=C6,C7&lt;A7),"Review - overlap/order",IF(ABS(A7-C6-0.1)&gt;0.0001,"Review - gap","Ready")))),"Review - formula input")</f>
        <v/>
      </c>
      <c r="E7" s="19" t="inlineStr">
        <is>
          <t>Coat Choices</t>
        </is>
      </c>
    </row>
    <row r="8">
      <c r="A8" s="26" t="n">
        <v>50.1</v>
      </c>
      <c r="B8" s="12" t="inlineStr">
        <is>
          <t>Large</t>
        </is>
      </c>
      <c r="C8" s="26" t="n">
        <v>80</v>
      </c>
      <c r="D8" s="15">
        <f>IFERROR(IF(OR(A8="",B8="",C8=""),"Review - incomplete",IF(COUNTIF($B$5:$B$9,B8)&gt;1,"Review - duplicate label",IF(OR(A8&lt;=C7,C8&lt;A8),"Review - overlap/order",IF(ABS(A8-C7-0.1)&gt;0.0001,"Review - gap","Ready")))),"Review - formula input")</f>
        <v/>
      </c>
      <c r="E8" s="12" t="inlineStr">
        <is>
          <t>Smooth / Short</t>
        </is>
      </c>
    </row>
    <row r="9">
      <c r="A9" s="26" t="n">
        <v>80.09999999999999</v>
      </c>
      <c r="B9" s="12" t="inlineStr">
        <is>
          <t>Giant</t>
        </is>
      </c>
      <c r="C9" s="26" t="n">
        <v>150</v>
      </c>
      <c r="D9" s="16">
        <f>IFERROR(IF(OR(A9="",B9="",C9=""),"Review - incomplete",IF(COUNTIF($B$5:$B$9,B9)&gt;1,"Review - duplicate label",IF(OR(A9&lt;=C8,C9&lt;A9),"Review - overlap/order",IF(ABS(A9-C8-0.1)&gt;0.0001,"Review - gap","Ready")))),"Review - formula input")</f>
        <v/>
      </c>
      <c r="E9" s="12" t="inlineStr">
        <is>
          <t>Plush / Long</t>
        </is>
      </c>
    </row>
    <row r="10"/>
    <row r="11">
      <c r="E11" s="19" t="inlineStr">
        <is>
          <t>Quote Status Choices</t>
        </is>
      </c>
    </row>
    <row r="12">
      <c r="A12" s="2" t="inlineStr">
        <is>
          <t>Pricing values are editable internal planning assumptions; staff should review each quote.</t>
        </is>
      </c>
      <c r="E12" s="12" t="inlineStr">
        <is>
          <t>Draft</t>
        </is>
      </c>
    </row>
    <row r="13">
      <c r="E13" s="12" t="inlineStr">
        <is>
          <t>Reviewed</t>
        </is>
      </c>
    </row>
    <row r="14">
      <c r="E14" s="12" t="inlineStr">
        <is>
          <t>Accepted</t>
        </is>
      </c>
    </row>
    <row r="15">
      <c r="E15" s="12" t="inlineStr">
        <is>
          <t>Declined</t>
        </is>
      </c>
    </row>
    <row r="16"/>
    <row r="17">
      <c r="E17" s="19" t="inlineStr">
        <is>
          <t>Active Choices</t>
        </is>
      </c>
    </row>
    <row r="18">
      <c r="E18" s="12" t="inlineStr">
        <is>
          <t>Yes</t>
        </is>
      </c>
    </row>
    <row r="19">
      <c r="E19" s="12" t="inlineStr">
        <is>
          <t>No</t>
        </is>
      </c>
    </row>
  </sheetData>
  <autoFilter ref="A4:D9"/>
  <mergeCells count="1">
    <mergeCell ref="A1:F1"/>
  </mergeCells>
  <conditionalFormatting sqref="D5:D9">
    <cfRule type="expression" priority="1" dxfId="0">
      <formula>LEFT($D5,6)="Review"</formula>
    </cfRule>
    <cfRule type="expression" priority="2" dxfId="1">
      <formula>$D5="Ready"</formula>
    </cfRule>
  </conditionalFormatting>
  <dataValidations count="2">
    <dataValidation sqref="A5:A9 C5:C9" showDropDown="0" showInputMessage="1" showErrorMessage="1" allowBlank="0" errorTitle="Check weight" error="Enter a weight greater than 0." promptTitle="Weight band" prompt="Use pounds with a decimal point." type="decimal" operator="greaterThan">
      <formula1>0</formula1>
    </dataValidation>
    <dataValidation sqref="F4" showDropDown="0" showInputMessage="0" showErrorMessage="1" allowBlank="0" errorTitle="Check threshold" error="Enter a percentage from 0% through 100%." type="decimal" operator="between">
      <formula1>0</formula1>
      <formula2>1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2026-09-10T07:28:48Z</dcterms:created>
  <dcterms:modified xmlns:dcterms="http://purl.org/dc/terms/" xmlns:xsi="http://www.w3.org/2001/XMLSchema-instance" xsi:type="dcterms:W3CDTF">2026-09-10T07:28:49+00:00Z</dcterms:modified>
</cp:coreProperties>
</file>