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Households" sheetId="2" state="visible" r:id="rId2"/>
    <sheet xmlns:r="http://schemas.openxmlformats.org/officeDocument/2006/relationships" name="Pet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'Households'!$A$4:$M$104</definedName>
    <definedName name="_xlnm._FilterDatabase" localSheetId="2" hidden="1">'Pets'!$A$4:$P$154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"/>
    <numFmt numFmtId="165" formatCode="MM/DD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3615C"/>
      <sz val="10"/>
    </font>
    <font>
      <name val="Aptos"/>
      <b val="1"/>
      <color rgb="00FFFFFF"/>
      <sz val="10"/>
    </font>
    <font>
      <name val="Aptos"/>
      <color rgb="00263330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49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Pets by Service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'Summary'!B14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'Summary'!$A$15:$A$20</f>
            </numRef>
          </cat>
          <val>
            <numRef>
              <f>'Summary'!$B$15:$B$20</f>
            </numRef>
          </val>
        </ser>
        <gapWidth val="6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Active Pets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3024000" cy="190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3" customWidth="1" min="3" max="3"/>
    <col width="37" customWidth="1" min="4" max="4"/>
    <col width="14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Multi-Pet Household Roster Summary</t>
        </is>
      </c>
    </row>
    <row r="2" ht="28" customHeight="1">
      <c r="A2" s="3" t="inlineStr">
        <is>
          <t>Indicators are calculated from the Household and Pet rosters. All displayed sample data is fictional.</t>
        </is>
      </c>
    </row>
    <row r="3"/>
    <row r="4" ht="30" customHeight="1">
      <c r="A4" s="4" t="inlineStr">
        <is>
          <t>Roster Indicator</t>
        </is>
      </c>
      <c r="B4" s="4" t="inlineStr">
        <is>
          <t>Value</t>
        </is>
      </c>
      <c r="D4" s="4" t="inlineStr">
        <is>
          <t>Human Check Indicator</t>
        </is>
      </c>
      <c r="E4" s="4" t="inlineStr">
        <is>
          <t>Count</t>
        </is>
      </c>
    </row>
    <row r="5">
      <c r="A5" s="5" t="inlineStr">
        <is>
          <t>Households listed</t>
        </is>
      </c>
      <c r="B5" s="6">
        <f>COUNTIF(Households!$A$5:$A$104,"&lt;&gt;")</f>
        <v/>
      </c>
      <c r="D5" s="5" t="inlineStr">
        <is>
          <t>Household record checks</t>
        </is>
      </c>
      <c r="E5" s="6">
        <f>COUNTIFS(Households!$A$5:$A$104,"&lt;&gt;",Households!$M$5:$M$104,"&lt;&gt;Ready")</f>
        <v/>
      </c>
    </row>
    <row r="6">
      <c r="A6" s="7" t="inlineStr">
        <is>
          <t>Active households</t>
        </is>
      </c>
      <c r="B6" s="8">
        <f>COUNTIF(Households!$H$5:$H$104,"Active")</f>
        <v/>
      </c>
      <c r="D6" s="7" t="inlineStr">
        <is>
          <t>Active pets needing assignment</t>
        </is>
      </c>
      <c r="E6" s="8">
        <f>COUNTIFS(Pets!$A$5:$A$154,"&lt;&gt;",Pets!$K$5:$K$154,"Active",Pets!$J$5:$J$154,"")+COUNTIFS(Pets!$A$5:$A$154,"&lt;&gt;",Pets!$K$5:$K$154,"Active",Pets!$J$5:$J$154,"Unassigned")</f>
        <v/>
      </c>
    </row>
    <row r="7">
      <c r="A7" s="5" t="inlineStr">
        <is>
          <t>Pets listed</t>
        </is>
      </c>
      <c r="B7" s="6">
        <f>COUNTIF(Pets!$A$5:$A$154,"&lt;&gt;")</f>
        <v/>
      </c>
      <c r="D7" s="5" t="inlineStr">
        <is>
          <t>Active pets missing feeding details</t>
        </is>
      </c>
      <c r="E7" s="6">
        <f>COUNTIFS(Pets!$A$5:$A$154,"&lt;&gt;",Pets!$K$5:$K$154,"Active",Pets!$G$5:$G$154,"")</f>
        <v/>
      </c>
    </row>
    <row r="8">
      <c r="A8" s="7" t="inlineStr">
        <is>
          <t>Active pets</t>
        </is>
      </c>
      <c r="B8" s="8">
        <f>COUNTIF(Pets!$K$5:$K$154,"Active")</f>
        <v/>
      </c>
      <c r="D8" s="7" t="inlineStr">
        <is>
          <t>Active pets missing pickup details</t>
        </is>
      </c>
      <c r="E8" s="8">
        <f>COUNTIFS(Pets!$A$5:$A$154,"&lt;&gt;",Pets!$K$5:$K$154,"Active",Pets!$H$5:$H$154,"")+COUNTIFS(Pets!$A$5:$A$154,"&lt;&gt;",Pets!$K$5:$K$154,"Active",Pets!$H$5:$H$154,"&lt;&gt;",Pets!$I$5:$I$154,"")</f>
        <v/>
      </c>
    </row>
    <row r="9">
      <c r="A9" s="5" t="inlineStr">
        <is>
          <t>Active pets per active household</t>
        </is>
      </c>
      <c r="B9" s="20">
        <f>IFERROR(B8/B6,"")</f>
        <v/>
      </c>
      <c r="D9" s="5" t="inlineStr">
        <is>
          <t>Pet roster checks</t>
        </is>
      </c>
      <c r="E9" s="6">
        <f>COUNTIFS(Pets!$A$5:$A$154,"&lt;&gt;",Pets!$P$5:$P$154,"&lt;&gt;Ready")</f>
        <v/>
      </c>
    </row>
    <row r="10">
      <c r="A10" s="7" t="n"/>
      <c r="B10" s="10" t="n"/>
      <c r="D10" s="7" t="inlineStr">
        <is>
          <t>Profile review alerts</t>
        </is>
      </c>
      <c r="E10" s="8">
        <f>COUNTIFS(Households!$A$5:$A$104,"&lt;&gt;",Households!$L$5:$L$104,"&lt;&gt;Current",Households!$L$5:$L$104,"&lt;&gt;Not scheduled")+COUNTIFS(Pets!$A$5:$A$154,"&lt;&gt;",Pets!$O$5:$O$154,"&lt;&gt;Current",Pets!$O$5:$O$154,"&lt;&gt;Not scheduled")</f>
        <v/>
      </c>
    </row>
    <row r="11"/>
    <row r="12"/>
    <row r="13"/>
    <row r="14" ht="30" customHeight="1">
      <c r="A14" s="4" t="inlineStr">
        <is>
          <t>Default Service</t>
        </is>
      </c>
      <c r="B14" s="4" t="inlineStr">
        <is>
          <t>Active Pets</t>
        </is>
      </c>
    </row>
    <row r="15">
      <c r="A15" s="5">
        <f>Assumptions!G10</f>
        <v/>
      </c>
      <c r="B15" s="6">
        <f>IF(A15="","",COUNTIFS(Pets!$F$5:$F$154,A15,Pets!$K$5:$K$154,"Active"))</f>
        <v/>
      </c>
    </row>
    <row r="16">
      <c r="A16" s="7">
        <f>Assumptions!G11</f>
        <v/>
      </c>
      <c r="B16" s="8">
        <f>IF(A16="","",COUNTIFS(Pets!$F$5:$F$154,A16,Pets!$K$5:$K$154,"Active"))</f>
        <v/>
      </c>
    </row>
    <row r="17">
      <c r="A17" s="5">
        <f>Assumptions!G12</f>
        <v/>
      </c>
      <c r="B17" s="6">
        <f>IF(A17="","",COUNTIFS(Pets!$F$5:$F$154,A17,Pets!$K$5:$K$154,"Active"))</f>
        <v/>
      </c>
    </row>
    <row r="18">
      <c r="A18" s="7">
        <f>Assumptions!G13</f>
        <v/>
      </c>
      <c r="B18" s="8">
        <f>IF(A18="","",COUNTIFS(Pets!$F$5:$F$154,A18,Pets!$K$5:$K$154,"Active"))</f>
        <v/>
      </c>
    </row>
    <row r="19">
      <c r="A19" s="5">
        <f>Assumptions!G14</f>
        <v/>
      </c>
      <c r="B19" s="6">
        <f>IF(A19="","",COUNTIFS(Pets!$F$5:$F$154,A19,Pets!$K$5:$K$154,"Active"))</f>
        <v/>
      </c>
    </row>
    <row r="20">
      <c r="A20" s="7">
        <f>Assumptions!G15</f>
        <v/>
      </c>
      <c r="B20" s="8">
        <f>IF(A20="","",COUNTIFS(Pets!$F$5:$F$154,A20,Pets!$K$5:$K$154,"Active"))</f>
        <v/>
      </c>
    </row>
  </sheetData>
  <mergeCells count="1">
    <mergeCell ref="A1:H1"/>
  </mergeCells>
  <conditionalFormatting sqref="E5:E10">
    <cfRule type="expression" priority="1" dxfId="0">
      <formula>E5=0</formula>
    </cfRule>
    <cfRule type="expression" priority="2" dxfId="1">
      <formula>E5&gt;0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2B2B"/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9" customWidth="1" min="3" max="3"/>
    <col width="16" customWidth="1" min="4" max="4"/>
    <col width="29" customWidth="1" min="5" max="5"/>
    <col width="21" customWidth="1" min="6" max="6"/>
    <col width="39" customWidth="1" min="7" max="7"/>
    <col width="16" customWidth="1" min="8" max="8"/>
    <col width="19" customWidth="1" min="9" max="9"/>
    <col width="16" customWidth="1" min="10" max="10"/>
    <col width="16" customWidth="1" min="11" max="11"/>
    <col width="21" customWidth="1" min="12" max="12"/>
    <col width="29" customWidth="1" min="13" max="13"/>
  </cols>
  <sheetData>
    <row r="1" ht="30" customHeight="1">
      <c r="A1" s="1" t="inlineStr">
        <is>
          <t>Household Roster</t>
        </is>
      </c>
    </row>
    <row r="2" ht="28" customHeight="1">
      <c r="A2" s="3" t="inlineStr">
        <is>
          <t>Yellow cells are editable. All sample households, contacts, addresses, and contact details are fictional.</t>
        </is>
      </c>
    </row>
    <row r="3"/>
    <row r="4" ht="30" customHeight="1">
      <c r="A4" s="11" t="inlineStr">
        <is>
          <t>Household ID</t>
        </is>
      </c>
      <c r="B4" s="11" t="inlineStr">
        <is>
          <t>Household Name</t>
        </is>
      </c>
      <c r="C4" s="11" t="inlineStr">
        <is>
          <t>Primary Contact</t>
        </is>
      </c>
      <c r="D4" s="11" t="inlineStr">
        <is>
          <t>Phone</t>
        </is>
      </c>
      <c r="E4" s="11" t="inlineStr">
        <is>
          <t>Email</t>
        </is>
      </c>
      <c r="F4" s="11" t="inlineStr">
        <is>
          <t>Default Pickup Type</t>
        </is>
      </c>
      <c r="G4" s="11" t="inlineStr">
        <is>
          <t>Pickup Address or Instructions</t>
        </is>
      </c>
      <c r="H4" s="11" t="inlineStr">
        <is>
          <t>Account Status</t>
        </is>
      </c>
      <c r="I4" s="11" t="inlineStr">
        <is>
          <t>Profile Reviewed Date</t>
        </is>
      </c>
      <c r="J4" s="11" t="inlineStr">
        <is>
          <t>Active Pet Count</t>
        </is>
      </c>
      <c r="K4" s="11" t="inlineStr">
        <is>
          <t>Listed Pet Count</t>
        </is>
      </c>
      <c r="L4" s="11" t="inlineStr">
        <is>
          <t>Review Alert</t>
        </is>
      </c>
      <c r="M4" s="11" t="inlineStr">
        <is>
          <t>Record Check</t>
        </is>
      </c>
    </row>
    <row r="5">
      <c r="A5" s="12" t="inlineStr">
        <is>
          <t>H-001</t>
        </is>
      </c>
      <c r="B5" s="12" t="inlineStr">
        <is>
          <t>Northstar Sample Household</t>
        </is>
      </c>
      <c r="C5" s="12" t="inlineStr">
        <is>
          <t>Avery Sample</t>
        </is>
      </c>
      <c r="D5" s="13" t="inlineStr">
        <is>
          <t>202-555-0101</t>
        </is>
      </c>
      <c r="E5" s="13" t="inlineStr">
        <is>
          <t>avery.sample@example.com</t>
        </is>
      </c>
      <c r="F5" s="12" t="inlineStr">
        <is>
          <t>Household pickup</t>
        </is>
      </c>
      <c r="G5" s="14" t="inlineStr">
        <is>
          <t>Fictional: 101 Example Lane; front desk handoff.</t>
        </is>
      </c>
      <c r="H5" s="12" t="inlineStr">
        <is>
          <t>Active</t>
        </is>
      </c>
      <c r="I5" s="15" t="n">
        <v>46254</v>
      </c>
      <c r="J5" s="16">
        <f>IF(A5="","",COUNTIFS(Pets!$B$5:$B$154,A5,Pets!$K$5:$K$154,"Active"))</f>
        <v/>
      </c>
      <c r="K5" s="16">
        <f>IF(A5="","",COUNTIF(Pets!$B$5:$B$154,A5))</f>
        <v/>
      </c>
      <c r="L5" s="17">
        <f>IF(A5="","",IF(H5="Archived","Not scheduled",IF(OR(Assumptions!$B$5="",NOT(ISNUMBER(Assumptions!$B$5))),"Check review setting",IF(I5="","Check review date",IF(I5&gt;TODAY(),"Check future date",IF(TODAY()-I5&gt;Assumptions!$B$5,"Review profile","Current"))))))</f>
        <v/>
      </c>
      <c r="M5" s="17">
        <f>IF(A5="","",IF(COUNTIF($A$5:$A$104,A5)&gt;1,"Check duplicate Household ID",IF(OR(B5="",C5="",F5="",H5=""),"Check required fields","Ready")))</f>
        <v/>
      </c>
    </row>
    <row r="6">
      <c r="A6" s="12" t="inlineStr">
        <is>
          <t>H-002</t>
        </is>
      </c>
      <c r="B6" s="12" t="inlineStr">
        <is>
          <t>Bluebird Sample Household</t>
        </is>
      </c>
      <c r="C6" s="12" t="inlineStr">
        <is>
          <t>Morgan Sample</t>
        </is>
      </c>
      <c r="D6" s="13" t="inlineStr">
        <is>
          <t>202-555-0102</t>
        </is>
      </c>
      <c r="E6" s="13" t="inlineStr">
        <is>
          <t>morgan.sample@example.com</t>
        </is>
      </c>
      <c r="F6" s="12" t="inlineStr">
        <is>
          <t>Business transport</t>
        </is>
      </c>
      <c r="G6" s="14" t="inlineStr">
        <is>
          <t>Fictional: 202 Sample Street; confirm transport window.</t>
        </is>
      </c>
      <c r="H6" s="12" t="inlineStr">
        <is>
          <t>Active</t>
        </is>
      </c>
      <c r="I6" s="15" t="n">
        <v>46094</v>
      </c>
      <c r="J6" s="18">
        <f>IF(A6="","",COUNTIFS(Pets!$B$5:$B$154,A6,Pets!$K$5:$K$154,"Active"))</f>
        <v/>
      </c>
      <c r="K6" s="18">
        <f>IF(A6="","",COUNTIF(Pets!$B$5:$B$154,A6))</f>
        <v/>
      </c>
      <c r="L6" s="10">
        <f>IF(A6="","",IF(H6="Archived","Not scheduled",IF(OR(Assumptions!$B$5="",NOT(ISNUMBER(Assumptions!$B$5))),"Check review setting",IF(I6="","Check review date",IF(I6&gt;TODAY(),"Check future date",IF(TODAY()-I6&gt;Assumptions!$B$5,"Review profile","Current"))))))</f>
        <v/>
      </c>
      <c r="M6" s="10">
        <f>IF(A6="","",IF(COUNTIF($A$5:$A$104,A6)&gt;1,"Check duplicate Household ID",IF(OR(B6="",C6="",F6="",H6=""),"Check required fields","Ready")))</f>
        <v/>
      </c>
    </row>
    <row r="7">
      <c r="A7" s="12" t="inlineStr">
        <is>
          <t>H-003</t>
        </is>
      </c>
      <c r="B7" s="12" t="inlineStr">
        <is>
          <t>Cedar Kite Sample Household</t>
        </is>
      </c>
      <c r="C7" s="12" t="inlineStr">
        <is>
          <t>Casey Sample</t>
        </is>
      </c>
      <c r="D7" s="13" t="inlineStr">
        <is>
          <t>202-555-0103</t>
        </is>
      </c>
      <c r="E7" s="13" t="inlineStr">
        <is>
          <t>casey.sample@example.com</t>
        </is>
      </c>
      <c r="F7" s="12" t="inlineStr">
        <is>
          <t>Confirm each visit</t>
        </is>
      </c>
      <c r="G7" s="14" t="inlineStr">
        <is>
          <t>Fictional: 303 Placeholder Avenue; use listed contact.</t>
        </is>
      </c>
      <c r="H7" s="12" t="inlineStr">
        <is>
          <t>Active</t>
        </is>
      </c>
      <c r="I7" s="15" t="n">
        <v>46093</v>
      </c>
      <c r="J7" s="16">
        <f>IF(A7="","",COUNTIFS(Pets!$B$5:$B$154,A7,Pets!$K$5:$K$154,"Active"))</f>
        <v/>
      </c>
      <c r="K7" s="16">
        <f>IF(A7="","",COUNTIF(Pets!$B$5:$B$154,A7))</f>
        <v/>
      </c>
      <c r="L7" s="17">
        <f>IF(A7="","",IF(H7="Archived","Not scheduled",IF(OR(Assumptions!$B$5="",NOT(ISNUMBER(Assumptions!$B$5))),"Check review setting",IF(I7="","Check review date",IF(I7&gt;TODAY(),"Check future date",IF(TODAY()-I7&gt;Assumptions!$B$5,"Review profile","Current"))))))</f>
        <v/>
      </c>
      <c r="M7" s="17">
        <f>IF(A7="","",IF(COUNTIF($A$5:$A$104,A7)&gt;1,"Check duplicate Household ID",IF(OR(B7="",C7="",F7="",H7=""),"Check required fields","Ready")))</f>
        <v/>
      </c>
    </row>
    <row r="8">
      <c r="A8" s="12" t="inlineStr">
        <is>
          <t>H-004</t>
        </is>
      </c>
      <c r="B8" s="12" t="inlineStr">
        <is>
          <t>Lantern Sample Household</t>
        </is>
      </c>
      <c r="C8" s="12" t="inlineStr">
        <is>
          <t>Riley Sample</t>
        </is>
      </c>
      <c r="D8" s="13" t="inlineStr">
        <is>
          <t>202-555-0104</t>
        </is>
      </c>
      <c r="E8" s="13" t="inlineStr">
        <is>
          <t>riley.sample@example.com</t>
        </is>
      </c>
      <c r="F8" s="12" t="inlineStr">
        <is>
          <t>No transport</t>
        </is>
      </c>
      <c r="G8" s="14" t="inlineStr">
        <is>
          <t>Fictional: 404 Demo Drive; household service only.</t>
        </is>
      </c>
      <c r="H8" s="12" t="inlineStr">
        <is>
          <t>Paused</t>
        </is>
      </c>
      <c r="I8" s="15" t="n">
        <v>46184</v>
      </c>
      <c r="J8" s="18">
        <f>IF(A8="","",COUNTIFS(Pets!$B$5:$B$154,A8,Pets!$K$5:$K$154,"Active"))</f>
        <v/>
      </c>
      <c r="K8" s="18">
        <f>IF(A8="","",COUNTIF(Pets!$B$5:$B$154,A8))</f>
        <v/>
      </c>
      <c r="L8" s="10">
        <f>IF(A8="","",IF(H8="Archived","Not scheduled",IF(OR(Assumptions!$B$5="",NOT(ISNUMBER(Assumptions!$B$5))),"Check review setting",IF(I8="","Check review date",IF(I8&gt;TODAY(),"Check future date",IF(TODAY()-I8&gt;Assumptions!$B$5,"Review profile","Current"))))))</f>
        <v/>
      </c>
      <c r="M8" s="10">
        <f>IF(A8="","",IF(COUNTIF($A$5:$A$104,A8)&gt;1,"Check duplicate Household ID",IF(OR(B8="",C8="",F8="",H8=""),"Check required fields","Ready")))</f>
        <v/>
      </c>
    </row>
    <row r="9">
      <c r="A9" s="12" t="inlineStr">
        <is>
          <t>H-005</t>
        </is>
      </c>
      <c r="B9" s="12" t="inlineStr">
        <is>
          <t>Paper Moon Sample Household</t>
        </is>
      </c>
      <c r="C9" s="12" t="inlineStr">
        <is>
          <t>Jamie Sample</t>
        </is>
      </c>
      <c r="D9" s="13" t="inlineStr">
        <is>
          <t>202-555-0105</t>
        </is>
      </c>
      <c r="E9" s="13" t="inlineStr">
        <is>
          <t>jamie.sample@example.com</t>
        </is>
      </c>
      <c r="F9" s="12" t="inlineStr">
        <is>
          <t>Household pickup</t>
        </is>
      </c>
      <c r="G9" s="14" t="inlineStr">
        <is>
          <t>Fictional: 505 Example Court; call at arrival.</t>
        </is>
      </c>
      <c r="H9" s="12" t="inlineStr">
        <is>
          <t>Active</t>
        </is>
      </c>
      <c r="I9" s="15" t="n">
        <v>46259</v>
      </c>
      <c r="J9" s="16">
        <f>IF(A9="","",COUNTIFS(Pets!$B$5:$B$154,A9,Pets!$K$5:$K$154,"Active"))</f>
        <v/>
      </c>
      <c r="K9" s="16">
        <f>IF(A9="","",COUNTIF(Pets!$B$5:$B$154,A9))</f>
        <v/>
      </c>
      <c r="L9" s="17">
        <f>IF(A9="","",IF(H9="Archived","Not scheduled",IF(OR(Assumptions!$B$5="",NOT(ISNUMBER(Assumptions!$B$5))),"Check review setting",IF(I9="","Check review date",IF(I9&gt;TODAY(),"Check future date",IF(TODAY()-I9&gt;Assumptions!$B$5,"Review profile","Current"))))))</f>
        <v/>
      </c>
      <c r="M9" s="17">
        <f>IF(A9="","",IF(COUNTIF($A$5:$A$104,A9)&gt;1,"Check duplicate Household ID",IF(OR(B9="",C9="",F9="",H9=""),"Check required fields","Ready")))</f>
        <v/>
      </c>
    </row>
    <row r="10">
      <c r="A10" s="12" t="inlineStr">
        <is>
          <t>H-006</t>
        </is>
      </c>
      <c r="B10" s="12" t="inlineStr">
        <is>
          <t>Copper Cloud Sample Household</t>
        </is>
      </c>
      <c r="C10" s="12" t="inlineStr">
        <is>
          <t>Skyler Sample</t>
        </is>
      </c>
      <c r="D10" s="13" t="inlineStr">
        <is>
          <t>202-555-0106</t>
        </is>
      </c>
      <c r="E10" s="13" t="inlineStr">
        <is>
          <t>skyler.sample@example.com</t>
        </is>
      </c>
      <c r="F10" s="12" t="inlineStr">
        <is>
          <t>Business transport</t>
        </is>
      </c>
      <c r="G10" s="14" t="inlineStr">
        <is>
          <t>Fictional: 606 Sample Road; side entrance.</t>
        </is>
      </c>
      <c r="H10" s="12" t="inlineStr">
        <is>
          <t>Active</t>
        </is>
      </c>
      <c r="I10" s="15" t="n">
        <v>46229</v>
      </c>
      <c r="J10" s="18">
        <f>IF(A10="","",COUNTIFS(Pets!$B$5:$B$154,A10,Pets!$K$5:$K$154,"Active"))</f>
        <v/>
      </c>
      <c r="K10" s="18">
        <f>IF(A10="","",COUNTIF(Pets!$B$5:$B$154,A10))</f>
        <v/>
      </c>
      <c r="L10" s="10">
        <f>IF(A10="","",IF(H10="Archived","Not scheduled",IF(OR(Assumptions!$B$5="",NOT(ISNUMBER(Assumptions!$B$5))),"Check review setting",IF(I10="","Check review date",IF(I10&gt;TODAY(),"Check future date",IF(TODAY()-I10&gt;Assumptions!$B$5,"Review profile","Current"))))))</f>
        <v/>
      </c>
      <c r="M10" s="10">
        <f>IF(A10="","",IF(COUNTIF($A$5:$A$104,A10)&gt;1,"Check duplicate Household ID",IF(OR(B10="",C10="",F10="",H10=""),"Check required fields","Ready")))</f>
        <v/>
      </c>
    </row>
    <row r="11">
      <c r="A11" s="12" t="inlineStr">
        <is>
          <t>H-007</t>
        </is>
      </c>
      <c r="B11" s="12" t="inlineStr">
        <is>
          <t>Juniper Trail Sample Household</t>
        </is>
      </c>
      <c r="C11" s="12" t="inlineStr">
        <is>
          <t>Dakota Sample</t>
        </is>
      </c>
      <c r="D11" s="13" t="inlineStr">
        <is>
          <t>202-555-0107</t>
        </is>
      </c>
      <c r="E11" s="13" t="inlineStr">
        <is>
          <t>dakota.sample@example.com</t>
        </is>
      </c>
      <c r="F11" s="12" t="inlineStr">
        <is>
          <t>Confirm each visit</t>
        </is>
      </c>
      <c r="G11" s="14" t="inlineStr">
        <is>
          <t>Fictional: 707 Placeholder Place; confirm handoff.</t>
        </is>
      </c>
      <c r="H11" s="12" t="inlineStr">
        <is>
          <t>Active</t>
        </is>
      </c>
      <c r="I11" s="15" t="n">
        <v>46274</v>
      </c>
      <c r="J11" s="16">
        <f>IF(A11="","",COUNTIFS(Pets!$B$5:$B$154,A11,Pets!$K$5:$K$154,"Active"))</f>
        <v/>
      </c>
      <c r="K11" s="16">
        <f>IF(A11="","",COUNTIF(Pets!$B$5:$B$154,A11))</f>
        <v/>
      </c>
      <c r="L11" s="17">
        <f>IF(A11="","",IF(H11="Archived","Not scheduled",IF(OR(Assumptions!$B$5="",NOT(ISNUMBER(Assumptions!$B$5))),"Check review setting",IF(I11="","Check review date",IF(I11&gt;TODAY(),"Check future date",IF(TODAY()-I11&gt;Assumptions!$B$5,"Review profile","Current"))))))</f>
        <v/>
      </c>
      <c r="M11" s="17">
        <f>IF(A11="","",IF(COUNTIF($A$5:$A$104,A11)&gt;1,"Check duplicate Household ID",IF(OR(B11="",C11="",F11="",H11=""),"Check required fields","Ready")))</f>
        <v/>
      </c>
    </row>
    <row r="12">
      <c r="A12" s="12" t="inlineStr">
        <is>
          <t>H-008</t>
        </is>
      </c>
      <c r="B12" s="12" t="inlineStr">
        <is>
          <t>Silver Acorn Sample Household</t>
        </is>
      </c>
      <c r="C12" s="12" t="inlineStr">
        <is>
          <t>Parker Sample</t>
        </is>
      </c>
      <c r="D12" s="13" t="inlineStr">
        <is>
          <t>202-555-0108</t>
        </is>
      </c>
      <c r="E12" s="13" t="inlineStr">
        <is>
          <t>parker.sample@example.com</t>
        </is>
      </c>
      <c r="F12" s="12" t="inlineStr">
        <is>
          <t>No transport</t>
        </is>
      </c>
      <c r="G12" s="14" t="inlineStr">
        <is>
          <t>Fictional: 808 Demo Way; no pickup requested.</t>
        </is>
      </c>
      <c r="H12" s="12" t="inlineStr">
        <is>
          <t>Archived</t>
        </is>
      </c>
      <c r="I12" s="15" t="n">
        <v>46034</v>
      </c>
      <c r="J12" s="18">
        <f>IF(A12="","",COUNTIFS(Pets!$B$5:$B$154,A12,Pets!$K$5:$K$154,"Active"))</f>
        <v/>
      </c>
      <c r="K12" s="18">
        <f>IF(A12="","",COUNTIF(Pets!$B$5:$B$154,A12))</f>
        <v/>
      </c>
      <c r="L12" s="10">
        <f>IF(A12="","",IF(H12="Archived","Not scheduled",IF(OR(Assumptions!$B$5="",NOT(ISNUMBER(Assumptions!$B$5))),"Check review setting",IF(I12="","Check review date",IF(I12&gt;TODAY(),"Check future date",IF(TODAY()-I12&gt;Assumptions!$B$5,"Review profile","Current"))))))</f>
        <v/>
      </c>
      <c r="M12" s="10">
        <f>IF(A12="","",IF(COUNTIF($A$5:$A$104,A12)&gt;1,"Check duplicate Household ID",IF(OR(B12="",C12="",F12="",H12=""),"Check required fields","Ready")))</f>
        <v/>
      </c>
    </row>
    <row r="13">
      <c r="A13" s="12" t="inlineStr">
        <is>
          <t>H-009</t>
        </is>
      </c>
      <c r="B13" s="12" t="inlineStr">
        <is>
          <t>Harbor Star Sample Household</t>
        </is>
      </c>
      <c r="C13" s="12" t="inlineStr">
        <is>
          <t>Cameron Sample</t>
        </is>
      </c>
      <c r="D13" s="13" t="inlineStr">
        <is>
          <t>202-555-0109</t>
        </is>
      </c>
      <c r="E13" s="13" t="inlineStr">
        <is>
          <t>cameron.sample@example.com</t>
        </is>
      </c>
      <c r="F13" s="12" t="inlineStr">
        <is>
          <t>Household pickup</t>
        </is>
      </c>
      <c r="G13" s="14" t="inlineStr">
        <is>
          <t>Fictional: 909 Example Boulevard; lobby handoff.</t>
        </is>
      </c>
      <c r="H13" s="12" t="inlineStr">
        <is>
          <t>Active</t>
        </is>
      </c>
      <c r="I13" s="15" t="n"/>
      <c r="J13" s="16">
        <f>IF(A13="","",COUNTIFS(Pets!$B$5:$B$154,A13,Pets!$K$5:$K$154,"Active"))</f>
        <v/>
      </c>
      <c r="K13" s="16">
        <f>IF(A13="","",COUNTIF(Pets!$B$5:$B$154,A13))</f>
        <v/>
      </c>
      <c r="L13" s="17">
        <f>IF(A13="","",IF(H13="Archived","Not scheduled",IF(OR(Assumptions!$B$5="",NOT(ISNUMBER(Assumptions!$B$5))),"Check review setting",IF(I13="","Check review date",IF(I13&gt;TODAY(),"Check future date",IF(TODAY()-I13&gt;Assumptions!$B$5,"Review profile","Current"))))))</f>
        <v/>
      </c>
      <c r="M13" s="17">
        <f>IF(A13="","",IF(COUNTIF($A$5:$A$104,A13)&gt;1,"Check duplicate Household ID",IF(OR(B13="",C13="",F13="",H13=""),"Check required fields","Ready")))</f>
        <v/>
      </c>
    </row>
    <row r="14">
      <c r="A14" s="12" t="inlineStr">
        <is>
          <t>H-010</t>
        </is>
      </c>
      <c r="B14" s="12" t="inlineStr">
        <is>
          <t>Meadow Rocket Sample Household</t>
        </is>
      </c>
      <c r="C14" s="12" t="inlineStr">
        <is>
          <t>Reese Sample</t>
        </is>
      </c>
      <c r="D14" s="13" t="inlineStr">
        <is>
          <t>202-555-0110</t>
        </is>
      </c>
      <c r="E14" s="13" t="inlineStr">
        <is>
          <t>reese.sample@example.com</t>
        </is>
      </c>
      <c r="F14" s="12" t="inlineStr">
        <is>
          <t>Business transport</t>
        </is>
      </c>
      <c r="G14" s="14" t="inlineStr">
        <is>
          <t>Fictional: 110 Sample Circle; confirm return window.</t>
        </is>
      </c>
      <c r="H14" s="12" t="inlineStr">
        <is>
          <t>Active</t>
        </is>
      </c>
      <c r="I14" s="15" t="n">
        <v>46154</v>
      </c>
      <c r="J14" s="18">
        <f>IF(A14="","",COUNTIFS(Pets!$B$5:$B$154,A14,Pets!$K$5:$K$154,"Active"))</f>
        <v/>
      </c>
      <c r="K14" s="18">
        <f>IF(A14="","",COUNTIF(Pets!$B$5:$B$154,A14))</f>
        <v/>
      </c>
      <c r="L14" s="10">
        <f>IF(A14="","",IF(H14="Archived","Not scheduled",IF(OR(Assumptions!$B$5="",NOT(ISNUMBER(Assumptions!$B$5))),"Check review setting",IF(I14="","Check review date",IF(I14&gt;TODAY(),"Check future date",IF(TODAY()-I14&gt;Assumptions!$B$5,"Review profile","Current"))))))</f>
        <v/>
      </c>
      <c r="M14" s="10">
        <f>IF(A14="","",IF(COUNTIF($A$5:$A$104,A14)&gt;1,"Check duplicate Household ID",IF(OR(B14="",C14="",F14="",H14=""),"Check required fields","Ready")))</f>
        <v/>
      </c>
    </row>
    <row r="15">
      <c r="A15" s="12" t="n"/>
      <c r="B15" s="12" t="n"/>
      <c r="C15" s="12" t="n"/>
      <c r="D15" s="13" t="n"/>
      <c r="E15" s="13" t="n"/>
      <c r="F15" s="12" t="n"/>
      <c r="G15" s="14" t="n"/>
      <c r="H15" s="12" t="n"/>
      <c r="I15" s="15" t="n"/>
      <c r="J15" s="16">
        <f>IF(A15="","",COUNTIFS(Pets!$B$5:$B$154,A15,Pets!$K$5:$K$154,"Active"))</f>
        <v/>
      </c>
      <c r="K15" s="16">
        <f>IF(A15="","",COUNTIF(Pets!$B$5:$B$154,A15))</f>
        <v/>
      </c>
      <c r="L15" s="17">
        <f>IF(A15="","",IF(H15="Archived","Not scheduled",IF(OR(Assumptions!$B$5="",NOT(ISNUMBER(Assumptions!$B$5))),"Check review setting",IF(I15="","Check review date",IF(I15&gt;TODAY(),"Check future date",IF(TODAY()-I15&gt;Assumptions!$B$5,"Review profile","Current"))))))</f>
        <v/>
      </c>
      <c r="M15" s="17">
        <f>IF(A15="","",IF(COUNTIF($A$5:$A$104,A15)&gt;1,"Check duplicate Household ID",IF(OR(B15="",C15="",F15="",H15=""),"Check required fields","Ready")))</f>
        <v/>
      </c>
    </row>
    <row r="16">
      <c r="A16" s="12" t="n"/>
      <c r="B16" s="12" t="n"/>
      <c r="C16" s="12" t="n"/>
      <c r="D16" s="13" t="n"/>
      <c r="E16" s="13" t="n"/>
      <c r="F16" s="12" t="n"/>
      <c r="G16" s="14" t="n"/>
      <c r="H16" s="12" t="n"/>
      <c r="I16" s="15" t="n"/>
      <c r="J16" s="18">
        <f>IF(A16="","",COUNTIFS(Pets!$B$5:$B$154,A16,Pets!$K$5:$K$154,"Active"))</f>
        <v/>
      </c>
      <c r="K16" s="18">
        <f>IF(A16="","",COUNTIF(Pets!$B$5:$B$154,A16))</f>
        <v/>
      </c>
      <c r="L16" s="10">
        <f>IF(A16="","",IF(H16="Archived","Not scheduled",IF(OR(Assumptions!$B$5="",NOT(ISNUMBER(Assumptions!$B$5))),"Check review setting",IF(I16="","Check review date",IF(I16&gt;TODAY(),"Check future date",IF(TODAY()-I16&gt;Assumptions!$B$5,"Review profile","Current"))))))</f>
        <v/>
      </c>
      <c r="M16" s="10">
        <f>IF(A16="","",IF(COUNTIF($A$5:$A$104,A16)&gt;1,"Check duplicate Household ID",IF(OR(B16="",C16="",F16="",H16=""),"Check required fields","Ready")))</f>
        <v/>
      </c>
    </row>
    <row r="17">
      <c r="A17" s="12" t="n"/>
      <c r="B17" s="12" t="n"/>
      <c r="C17" s="12" t="n"/>
      <c r="D17" s="13" t="n"/>
      <c r="E17" s="13" t="n"/>
      <c r="F17" s="12" t="n"/>
      <c r="G17" s="14" t="n"/>
      <c r="H17" s="12" t="n"/>
      <c r="I17" s="15" t="n"/>
      <c r="J17" s="16">
        <f>IF(A17="","",COUNTIFS(Pets!$B$5:$B$154,A17,Pets!$K$5:$K$154,"Active"))</f>
        <v/>
      </c>
      <c r="K17" s="16">
        <f>IF(A17="","",COUNTIF(Pets!$B$5:$B$154,A17))</f>
        <v/>
      </c>
      <c r="L17" s="17">
        <f>IF(A17="","",IF(H17="Archived","Not scheduled",IF(OR(Assumptions!$B$5="",NOT(ISNUMBER(Assumptions!$B$5))),"Check review setting",IF(I17="","Check review date",IF(I17&gt;TODAY(),"Check future date",IF(TODAY()-I17&gt;Assumptions!$B$5,"Review profile","Current"))))))</f>
        <v/>
      </c>
      <c r="M17" s="17">
        <f>IF(A17="","",IF(COUNTIF($A$5:$A$104,A17)&gt;1,"Check duplicate Household ID",IF(OR(B17="",C17="",F17="",H17=""),"Check required fields","Ready")))</f>
        <v/>
      </c>
    </row>
    <row r="18">
      <c r="A18" s="12" t="n"/>
      <c r="B18" s="12" t="n"/>
      <c r="C18" s="12" t="n"/>
      <c r="D18" s="13" t="n"/>
      <c r="E18" s="13" t="n"/>
      <c r="F18" s="12" t="n"/>
      <c r="G18" s="14" t="n"/>
      <c r="H18" s="12" t="n"/>
      <c r="I18" s="15" t="n"/>
      <c r="J18" s="18">
        <f>IF(A18="","",COUNTIFS(Pets!$B$5:$B$154,A18,Pets!$K$5:$K$154,"Active"))</f>
        <v/>
      </c>
      <c r="K18" s="18">
        <f>IF(A18="","",COUNTIF(Pets!$B$5:$B$154,A18))</f>
        <v/>
      </c>
      <c r="L18" s="10">
        <f>IF(A18="","",IF(H18="Archived","Not scheduled",IF(OR(Assumptions!$B$5="",NOT(ISNUMBER(Assumptions!$B$5))),"Check review setting",IF(I18="","Check review date",IF(I18&gt;TODAY(),"Check future date",IF(TODAY()-I18&gt;Assumptions!$B$5,"Review profile","Current"))))))</f>
        <v/>
      </c>
      <c r="M18" s="10">
        <f>IF(A18="","",IF(COUNTIF($A$5:$A$104,A18)&gt;1,"Check duplicate Household ID",IF(OR(B18="",C18="",F18="",H18=""),"Check required fields","Ready")))</f>
        <v/>
      </c>
    </row>
    <row r="19">
      <c r="A19" s="12" t="n"/>
      <c r="B19" s="12" t="n"/>
      <c r="C19" s="12" t="n"/>
      <c r="D19" s="13" t="n"/>
      <c r="E19" s="13" t="n"/>
      <c r="F19" s="12" t="n"/>
      <c r="G19" s="14" t="n"/>
      <c r="H19" s="12" t="n"/>
      <c r="I19" s="15" t="n"/>
      <c r="J19" s="16">
        <f>IF(A19="","",COUNTIFS(Pets!$B$5:$B$154,A19,Pets!$K$5:$K$154,"Active"))</f>
        <v/>
      </c>
      <c r="K19" s="16">
        <f>IF(A19="","",COUNTIF(Pets!$B$5:$B$154,A19))</f>
        <v/>
      </c>
      <c r="L19" s="17">
        <f>IF(A19="","",IF(H19="Archived","Not scheduled",IF(OR(Assumptions!$B$5="",NOT(ISNUMBER(Assumptions!$B$5))),"Check review setting",IF(I19="","Check review date",IF(I19&gt;TODAY(),"Check future date",IF(TODAY()-I19&gt;Assumptions!$B$5,"Review profile","Current"))))))</f>
        <v/>
      </c>
      <c r="M19" s="17">
        <f>IF(A19="","",IF(COUNTIF($A$5:$A$104,A19)&gt;1,"Check duplicate Household ID",IF(OR(B19="",C19="",F19="",H19=""),"Check required fields","Ready")))</f>
        <v/>
      </c>
    </row>
    <row r="20">
      <c r="A20" s="12" t="n"/>
      <c r="B20" s="12" t="n"/>
      <c r="C20" s="12" t="n"/>
      <c r="D20" s="13" t="n"/>
      <c r="E20" s="13" t="n"/>
      <c r="F20" s="12" t="n"/>
      <c r="G20" s="14" t="n"/>
      <c r="H20" s="12" t="n"/>
      <c r="I20" s="15" t="n"/>
      <c r="J20" s="18">
        <f>IF(A20="","",COUNTIFS(Pets!$B$5:$B$154,A20,Pets!$K$5:$K$154,"Active"))</f>
        <v/>
      </c>
      <c r="K20" s="18">
        <f>IF(A20="","",COUNTIF(Pets!$B$5:$B$154,A20))</f>
        <v/>
      </c>
      <c r="L20" s="10">
        <f>IF(A20="","",IF(H20="Archived","Not scheduled",IF(OR(Assumptions!$B$5="",NOT(ISNUMBER(Assumptions!$B$5))),"Check review setting",IF(I20="","Check review date",IF(I20&gt;TODAY(),"Check future date",IF(TODAY()-I20&gt;Assumptions!$B$5,"Review profile","Current"))))))</f>
        <v/>
      </c>
      <c r="M20" s="10">
        <f>IF(A20="","",IF(COUNTIF($A$5:$A$104,A20)&gt;1,"Check duplicate Household ID",IF(OR(B20="",C20="",F20="",H20=""),"Check required fields","Ready")))</f>
        <v/>
      </c>
    </row>
    <row r="21">
      <c r="A21" s="12" t="n"/>
      <c r="B21" s="12" t="n"/>
      <c r="C21" s="12" t="n"/>
      <c r="D21" s="13" t="n"/>
      <c r="E21" s="13" t="n"/>
      <c r="F21" s="12" t="n"/>
      <c r="G21" s="14" t="n"/>
      <c r="H21" s="12" t="n"/>
      <c r="I21" s="15" t="n"/>
      <c r="J21" s="16">
        <f>IF(A21="","",COUNTIFS(Pets!$B$5:$B$154,A21,Pets!$K$5:$K$154,"Active"))</f>
        <v/>
      </c>
      <c r="K21" s="16">
        <f>IF(A21="","",COUNTIF(Pets!$B$5:$B$154,A21))</f>
        <v/>
      </c>
      <c r="L21" s="17">
        <f>IF(A21="","",IF(H21="Archived","Not scheduled",IF(OR(Assumptions!$B$5="",NOT(ISNUMBER(Assumptions!$B$5))),"Check review setting",IF(I21="","Check review date",IF(I21&gt;TODAY(),"Check future date",IF(TODAY()-I21&gt;Assumptions!$B$5,"Review profile","Current"))))))</f>
        <v/>
      </c>
      <c r="M21" s="17">
        <f>IF(A21="","",IF(COUNTIF($A$5:$A$104,A21)&gt;1,"Check duplicate Household ID",IF(OR(B21="",C21="",F21="",H21=""),"Check required fields","Ready")))</f>
        <v/>
      </c>
    </row>
    <row r="22">
      <c r="A22" s="12" t="n"/>
      <c r="B22" s="12" t="n"/>
      <c r="C22" s="12" t="n"/>
      <c r="D22" s="13" t="n"/>
      <c r="E22" s="13" t="n"/>
      <c r="F22" s="12" t="n"/>
      <c r="G22" s="14" t="n"/>
      <c r="H22" s="12" t="n"/>
      <c r="I22" s="15" t="n"/>
      <c r="J22" s="18">
        <f>IF(A22="","",COUNTIFS(Pets!$B$5:$B$154,A22,Pets!$K$5:$K$154,"Active"))</f>
        <v/>
      </c>
      <c r="K22" s="18">
        <f>IF(A22="","",COUNTIF(Pets!$B$5:$B$154,A22))</f>
        <v/>
      </c>
      <c r="L22" s="10">
        <f>IF(A22="","",IF(H22="Archived","Not scheduled",IF(OR(Assumptions!$B$5="",NOT(ISNUMBER(Assumptions!$B$5))),"Check review setting",IF(I22="","Check review date",IF(I22&gt;TODAY(),"Check future date",IF(TODAY()-I22&gt;Assumptions!$B$5,"Review profile","Current"))))))</f>
        <v/>
      </c>
      <c r="M22" s="10">
        <f>IF(A22="","",IF(COUNTIF($A$5:$A$104,A22)&gt;1,"Check duplicate Household ID",IF(OR(B22="",C22="",F22="",H22=""),"Check required fields","Ready")))</f>
        <v/>
      </c>
    </row>
    <row r="23">
      <c r="A23" s="12" t="n"/>
      <c r="B23" s="12" t="n"/>
      <c r="C23" s="12" t="n"/>
      <c r="D23" s="13" t="n"/>
      <c r="E23" s="13" t="n"/>
      <c r="F23" s="12" t="n"/>
      <c r="G23" s="14" t="n"/>
      <c r="H23" s="12" t="n"/>
      <c r="I23" s="15" t="n"/>
      <c r="J23" s="16">
        <f>IF(A23="","",COUNTIFS(Pets!$B$5:$B$154,A23,Pets!$K$5:$K$154,"Active"))</f>
        <v/>
      </c>
      <c r="K23" s="16">
        <f>IF(A23="","",COUNTIF(Pets!$B$5:$B$154,A23))</f>
        <v/>
      </c>
      <c r="L23" s="17">
        <f>IF(A23="","",IF(H23="Archived","Not scheduled",IF(OR(Assumptions!$B$5="",NOT(ISNUMBER(Assumptions!$B$5))),"Check review setting",IF(I23="","Check review date",IF(I23&gt;TODAY(),"Check future date",IF(TODAY()-I23&gt;Assumptions!$B$5,"Review profile","Current"))))))</f>
        <v/>
      </c>
      <c r="M23" s="17">
        <f>IF(A23="","",IF(COUNTIF($A$5:$A$104,A23)&gt;1,"Check duplicate Household ID",IF(OR(B23="",C23="",F23="",H23=""),"Check required fields","Ready")))</f>
        <v/>
      </c>
    </row>
    <row r="24">
      <c r="A24" s="12" t="n"/>
      <c r="B24" s="12" t="n"/>
      <c r="C24" s="12" t="n"/>
      <c r="D24" s="13" t="n"/>
      <c r="E24" s="13" t="n"/>
      <c r="F24" s="12" t="n"/>
      <c r="G24" s="14" t="n"/>
      <c r="H24" s="12" t="n"/>
      <c r="I24" s="15" t="n"/>
      <c r="J24" s="18">
        <f>IF(A24="","",COUNTIFS(Pets!$B$5:$B$154,A24,Pets!$K$5:$K$154,"Active"))</f>
        <v/>
      </c>
      <c r="K24" s="18">
        <f>IF(A24="","",COUNTIF(Pets!$B$5:$B$154,A24))</f>
        <v/>
      </c>
      <c r="L24" s="10">
        <f>IF(A24="","",IF(H24="Archived","Not scheduled",IF(OR(Assumptions!$B$5="",NOT(ISNUMBER(Assumptions!$B$5))),"Check review setting",IF(I24="","Check review date",IF(I24&gt;TODAY(),"Check future date",IF(TODAY()-I24&gt;Assumptions!$B$5,"Review profile","Current"))))))</f>
        <v/>
      </c>
      <c r="M24" s="10">
        <f>IF(A24="","",IF(COUNTIF($A$5:$A$104,A24)&gt;1,"Check duplicate Household ID",IF(OR(B24="",C24="",F24="",H24=""),"Check required fields","Ready")))</f>
        <v/>
      </c>
    </row>
    <row r="25">
      <c r="A25" s="12" t="n"/>
      <c r="B25" s="12" t="n"/>
      <c r="C25" s="12" t="n"/>
      <c r="D25" s="13" t="n"/>
      <c r="E25" s="13" t="n"/>
      <c r="F25" s="12" t="n"/>
      <c r="G25" s="14" t="n"/>
      <c r="H25" s="12" t="n"/>
      <c r="I25" s="15" t="n"/>
      <c r="J25" s="16">
        <f>IF(A25="","",COUNTIFS(Pets!$B$5:$B$154,A25,Pets!$K$5:$K$154,"Active"))</f>
        <v/>
      </c>
      <c r="K25" s="16">
        <f>IF(A25="","",COUNTIF(Pets!$B$5:$B$154,A25))</f>
        <v/>
      </c>
      <c r="L25" s="17">
        <f>IF(A25="","",IF(H25="Archived","Not scheduled",IF(OR(Assumptions!$B$5="",NOT(ISNUMBER(Assumptions!$B$5))),"Check review setting",IF(I25="","Check review date",IF(I25&gt;TODAY(),"Check future date",IF(TODAY()-I25&gt;Assumptions!$B$5,"Review profile","Current"))))))</f>
        <v/>
      </c>
      <c r="M25" s="17">
        <f>IF(A25="","",IF(COUNTIF($A$5:$A$104,A25)&gt;1,"Check duplicate Household ID",IF(OR(B25="",C25="",F25="",H25=""),"Check required fields","Ready")))</f>
        <v/>
      </c>
    </row>
    <row r="26">
      <c r="A26" s="12" t="n"/>
      <c r="B26" s="12" t="n"/>
      <c r="C26" s="12" t="n"/>
      <c r="D26" s="13" t="n"/>
      <c r="E26" s="13" t="n"/>
      <c r="F26" s="12" t="n"/>
      <c r="G26" s="14" t="n"/>
      <c r="H26" s="12" t="n"/>
      <c r="I26" s="15" t="n"/>
      <c r="J26" s="18">
        <f>IF(A26="","",COUNTIFS(Pets!$B$5:$B$154,A26,Pets!$K$5:$K$154,"Active"))</f>
        <v/>
      </c>
      <c r="K26" s="18">
        <f>IF(A26="","",COUNTIF(Pets!$B$5:$B$154,A26))</f>
        <v/>
      </c>
      <c r="L26" s="10">
        <f>IF(A26="","",IF(H26="Archived","Not scheduled",IF(OR(Assumptions!$B$5="",NOT(ISNUMBER(Assumptions!$B$5))),"Check review setting",IF(I26="","Check review date",IF(I26&gt;TODAY(),"Check future date",IF(TODAY()-I26&gt;Assumptions!$B$5,"Review profile","Current"))))))</f>
        <v/>
      </c>
      <c r="M26" s="10">
        <f>IF(A26="","",IF(COUNTIF($A$5:$A$104,A26)&gt;1,"Check duplicate Household ID",IF(OR(B26="",C26="",F26="",H26=""),"Check required fields","Ready")))</f>
        <v/>
      </c>
    </row>
    <row r="27">
      <c r="A27" s="12" t="n"/>
      <c r="B27" s="12" t="n"/>
      <c r="C27" s="12" t="n"/>
      <c r="D27" s="13" t="n"/>
      <c r="E27" s="13" t="n"/>
      <c r="F27" s="12" t="n"/>
      <c r="G27" s="14" t="n"/>
      <c r="H27" s="12" t="n"/>
      <c r="I27" s="15" t="n"/>
      <c r="J27" s="16">
        <f>IF(A27="","",COUNTIFS(Pets!$B$5:$B$154,A27,Pets!$K$5:$K$154,"Active"))</f>
        <v/>
      </c>
      <c r="K27" s="16">
        <f>IF(A27="","",COUNTIF(Pets!$B$5:$B$154,A27))</f>
        <v/>
      </c>
      <c r="L27" s="17">
        <f>IF(A27="","",IF(H27="Archived","Not scheduled",IF(OR(Assumptions!$B$5="",NOT(ISNUMBER(Assumptions!$B$5))),"Check review setting",IF(I27="","Check review date",IF(I27&gt;TODAY(),"Check future date",IF(TODAY()-I27&gt;Assumptions!$B$5,"Review profile","Current"))))))</f>
        <v/>
      </c>
      <c r="M27" s="17">
        <f>IF(A27="","",IF(COUNTIF($A$5:$A$104,A27)&gt;1,"Check duplicate Household ID",IF(OR(B27="",C27="",F27="",H27=""),"Check required fields","Ready")))</f>
        <v/>
      </c>
    </row>
    <row r="28">
      <c r="A28" s="12" t="n"/>
      <c r="B28" s="12" t="n"/>
      <c r="C28" s="12" t="n"/>
      <c r="D28" s="13" t="n"/>
      <c r="E28" s="13" t="n"/>
      <c r="F28" s="12" t="n"/>
      <c r="G28" s="14" t="n"/>
      <c r="H28" s="12" t="n"/>
      <c r="I28" s="15" t="n"/>
      <c r="J28" s="18">
        <f>IF(A28="","",COUNTIFS(Pets!$B$5:$B$154,A28,Pets!$K$5:$K$154,"Active"))</f>
        <v/>
      </c>
      <c r="K28" s="18">
        <f>IF(A28="","",COUNTIF(Pets!$B$5:$B$154,A28))</f>
        <v/>
      </c>
      <c r="L28" s="10">
        <f>IF(A28="","",IF(H28="Archived","Not scheduled",IF(OR(Assumptions!$B$5="",NOT(ISNUMBER(Assumptions!$B$5))),"Check review setting",IF(I28="","Check review date",IF(I28&gt;TODAY(),"Check future date",IF(TODAY()-I28&gt;Assumptions!$B$5,"Review profile","Current"))))))</f>
        <v/>
      </c>
      <c r="M28" s="10">
        <f>IF(A28="","",IF(COUNTIF($A$5:$A$104,A28)&gt;1,"Check duplicate Household ID",IF(OR(B28="",C28="",F28="",H28=""),"Check required fields","Ready")))</f>
        <v/>
      </c>
    </row>
    <row r="29">
      <c r="A29" s="12" t="n"/>
      <c r="B29" s="12" t="n"/>
      <c r="C29" s="12" t="n"/>
      <c r="D29" s="13" t="n"/>
      <c r="E29" s="13" t="n"/>
      <c r="F29" s="12" t="n"/>
      <c r="G29" s="14" t="n"/>
      <c r="H29" s="12" t="n"/>
      <c r="I29" s="15" t="n"/>
      <c r="J29" s="16">
        <f>IF(A29="","",COUNTIFS(Pets!$B$5:$B$154,A29,Pets!$K$5:$K$154,"Active"))</f>
        <v/>
      </c>
      <c r="K29" s="16">
        <f>IF(A29="","",COUNTIF(Pets!$B$5:$B$154,A29))</f>
        <v/>
      </c>
      <c r="L29" s="17">
        <f>IF(A29="","",IF(H29="Archived","Not scheduled",IF(OR(Assumptions!$B$5="",NOT(ISNUMBER(Assumptions!$B$5))),"Check review setting",IF(I29="","Check review date",IF(I29&gt;TODAY(),"Check future date",IF(TODAY()-I29&gt;Assumptions!$B$5,"Review profile","Current"))))))</f>
        <v/>
      </c>
      <c r="M29" s="17">
        <f>IF(A29="","",IF(COUNTIF($A$5:$A$104,A29)&gt;1,"Check duplicate Household ID",IF(OR(B29="",C29="",F29="",H29=""),"Check required fields","Ready")))</f>
        <v/>
      </c>
    </row>
    <row r="30">
      <c r="A30" s="12" t="n"/>
      <c r="B30" s="12" t="n"/>
      <c r="C30" s="12" t="n"/>
      <c r="D30" s="13" t="n"/>
      <c r="E30" s="13" t="n"/>
      <c r="F30" s="12" t="n"/>
      <c r="G30" s="14" t="n"/>
      <c r="H30" s="12" t="n"/>
      <c r="I30" s="15" t="n"/>
      <c r="J30" s="18">
        <f>IF(A30="","",COUNTIFS(Pets!$B$5:$B$154,A30,Pets!$K$5:$K$154,"Active"))</f>
        <v/>
      </c>
      <c r="K30" s="18">
        <f>IF(A30="","",COUNTIF(Pets!$B$5:$B$154,A30))</f>
        <v/>
      </c>
      <c r="L30" s="10">
        <f>IF(A30="","",IF(H30="Archived","Not scheduled",IF(OR(Assumptions!$B$5="",NOT(ISNUMBER(Assumptions!$B$5))),"Check review setting",IF(I30="","Check review date",IF(I30&gt;TODAY(),"Check future date",IF(TODAY()-I30&gt;Assumptions!$B$5,"Review profile","Current"))))))</f>
        <v/>
      </c>
      <c r="M30" s="10">
        <f>IF(A30="","",IF(COUNTIF($A$5:$A$104,A30)&gt;1,"Check duplicate Household ID",IF(OR(B30="",C30="",F30="",H30=""),"Check required fields","Ready")))</f>
        <v/>
      </c>
    </row>
    <row r="31">
      <c r="A31" s="12" t="n"/>
      <c r="B31" s="12" t="n"/>
      <c r="C31" s="12" t="n"/>
      <c r="D31" s="13" t="n"/>
      <c r="E31" s="13" t="n"/>
      <c r="F31" s="12" t="n"/>
      <c r="G31" s="14" t="n"/>
      <c r="H31" s="12" t="n"/>
      <c r="I31" s="15" t="n"/>
      <c r="J31" s="16">
        <f>IF(A31="","",COUNTIFS(Pets!$B$5:$B$154,A31,Pets!$K$5:$K$154,"Active"))</f>
        <v/>
      </c>
      <c r="K31" s="16">
        <f>IF(A31="","",COUNTIF(Pets!$B$5:$B$154,A31))</f>
        <v/>
      </c>
      <c r="L31" s="17">
        <f>IF(A31="","",IF(H31="Archived","Not scheduled",IF(OR(Assumptions!$B$5="",NOT(ISNUMBER(Assumptions!$B$5))),"Check review setting",IF(I31="","Check review date",IF(I31&gt;TODAY(),"Check future date",IF(TODAY()-I31&gt;Assumptions!$B$5,"Review profile","Current"))))))</f>
        <v/>
      </c>
      <c r="M31" s="17">
        <f>IF(A31="","",IF(COUNTIF($A$5:$A$104,A31)&gt;1,"Check duplicate Household ID",IF(OR(B31="",C31="",F31="",H31=""),"Check required fields","Ready")))</f>
        <v/>
      </c>
    </row>
    <row r="32">
      <c r="A32" s="12" t="n"/>
      <c r="B32" s="12" t="n"/>
      <c r="C32" s="12" t="n"/>
      <c r="D32" s="13" t="n"/>
      <c r="E32" s="13" t="n"/>
      <c r="F32" s="12" t="n"/>
      <c r="G32" s="14" t="n"/>
      <c r="H32" s="12" t="n"/>
      <c r="I32" s="15" t="n"/>
      <c r="J32" s="18">
        <f>IF(A32="","",COUNTIFS(Pets!$B$5:$B$154,A32,Pets!$K$5:$K$154,"Active"))</f>
        <v/>
      </c>
      <c r="K32" s="18">
        <f>IF(A32="","",COUNTIF(Pets!$B$5:$B$154,A32))</f>
        <v/>
      </c>
      <c r="L32" s="10">
        <f>IF(A32="","",IF(H32="Archived","Not scheduled",IF(OR(Assumptions!$B$5="",NOT(ISNUMBER(Assumptions!$B$5))),"Check review setting",IF(I32="","Check review date",IF(I32&gt;TODAY(),"Check future date",IF(TODAY()-I32&gt;Assumptions!$B$5,"Review profile","Current"))))))</f>
        <v/>
      </c>
      <c r="M32" s="10">
        <f>IF(A32="","",IF(COUNTIF($A$5:$A$104,A32)&gt;1,"Check duplicate Household ID",IF(OR(B32="",C32="",F32="",H32=""),"Check required fields","Ready")))</f>
        <v/>
      </c>
    </row>
    <row r="33">
      <c r="A33" s="12" t="n"/>
      <c r="B33" s="12" t="n"/>
      <c r="C33" s="12" t="n"/>
      <c r="D33" s="13" t="n"/>
      <c r="E33" s="13" t="n"/>
      <c r="F33" s="12" t="n"/>
      <c r="G33" s="14" t="n"/>
      <c r="H33" s="12" t="n"/>
      <c r="I33" s="15" t="n"/>
      <c r="J33" s="16">
        <f>IF(A33="","",COUNTIFS(Pets!$B$5:$B$154,A33,Pets!$K$5:$K$154,"Active"))</f>
        <v/>
      </c>
      <c r="K33" s="16">
        <f>IF(A33="","",COUNTIF(Pets!$B$5:$B$154,A33))</f>
        <v/>
      </c>
      <c r="L33" s="17">
        <f>IF(A33="","",IF(H33="Archived","Not scheduled",IF(OR(Assumptions!$B$5="",NOT(ISNUMBER(Assumptions!$B$5))),"Check review setting",IF(I33="","Check review date",IF(I33&gt;TODAY(),"Check future date",IF(TODAY()-I33&gt;Assumptions!$B$5,"Review profile","Current"))))))</f>
        <v/>
      </c>
      <c r="M33" s="17">
        <f>IF(A33="","",IF(COUNTIF($A$5:$A$104,A33)&gt;1,"Check duplicate Household ID",IF(OR(B33="",C33="",F33="",H33=""),"Check required fields","Ready")))</f>
        <v/>
      </c>
    </row>
    <row r="34">
      <c r="A34" s="12" t="n"/>
      <c r="B34" s="12" t="n"/>
      <c r="C34" s="12" t="n"/>
      <c r="D34" s="13" t="n"/>
      <c r="E34" s="13" t="n"/>
      <c r="F34" s="12" t="n"/>
      <c r="G34" s="14" t="n"/>
      <c r="H34" s="12" t="n"/>
      <c r="I34" s="15" t="n"/>
      <c r="J34" s="18">
        <f>IF(A34="","",COUNTIFS(Pets!$B$5:$B$154,A34,Pets!$K$5:$K$154,"Active"))</f>
        <v/>
      </c>
      <c r="K34" s="18">
        <f>IF(A34="","",COUNTIF(Pets!$B$5:$B$154,A34))</f>
        <v/>
      </c>
      <c r="L34" s="10">
        <f>IF(A34="","",IF(H34="Archived","Not scheduled",IF(OR(Assumptions!$B$5="",NOT(ISNUMBER(Assumptions!$B$5))),"Check review setting",IF(I34="","Check review date",IF(I34&gt;TODAY(),"Check future date",IF(TODAY()-I34&gt;Assumptions!$B$5,"Review profile","Current"))))))</f>
        <v/>
      </c>
      <c r="M34" s="10">
        <f>IF(A34="","",IF(COUNTIF($A$5:$A$104,A34)&gt;1,"Check duplicate Household ID",IF(OR(B34="",C34="",F34="",H34=""),"Check required fields","Ready")))</f>
        <v/>
      </c>
    </row>
    <row r="35">
      <c r="A35" s="12" t="n"/>
      <c r="B35" s="12" t="n"/>
      <c r="C35" s="12" t="n"/>
      <c r="D35" s="13" t="n"/>
      <c r="E35" s="13" t="n"/>
      <c r="F35" s="12" t="n"/>
      <c r="G35" s="14" t="n"/>
      <c r="H35" s="12" t="n"/>
      <c r="I35" s="15" t="n"/>
      <c r="J35" s="16">
        <f>IF(A35="","",COUNTIFS(Pets!$B$5:$B$154,A35,Pets!$K$5:$K$154,"Active"))</f>
        <v/>
      </c>
      <c r="K35" s="16">
        <f>IF(A35="","",COUNTIF(Pets!$B$5:$B$154,A35))</f>
        <v/>
      </c>
      <c r="L35" s="17">
        <f>IF(A35="","",IF(H35="Archived","Not scheduled",IF(OR(Assumptions!$B$5="",NOT(ISNUMBER(Assumptions!$B$5))),"Check review setting",IF(I35="","Check review date",IF(I35&gt;TODAY(),"Check future date",IF(TODAY()-I35&gt;Assumptions!$B$5,"Review profile","Current"))))))</f>
        <v/>
      </c>
      <c r="M35" s="17">
        <f>IF(A35="","",IF(COUNTIF($A$5:$A$104,A35)&gt;1,"Check duplicate Household ID",IF(OR(B35="",C35="",F35="",H35=""),"Check required fields","Ready")))</f>
        <v/>
      </c>
    </row>
    <row r="36">
      <c r="A36" s="12" t="n"/>
      <c r="B36" s="12" t="n"/>
      <c r="C36" s="12" t="n"/>
      <c r="D36" s="13" t="n"/>
      <c r="E36" s="13" t="n"/>
      <c r="F36" s="12" t="n"/>
      <c r="G36" s="14" t="n"/>
      <c r="H36" s="12" t="n"/>
      <c r="I36" s="15" t="n"/>
      <c r="J36" s="18">
        <f>IF(A36="","",COUNTIFS(Pets!$B$5:$B$154,A36,Pets!$K$5:$K$154,"Active"))</f>
        <v/>
      </c>
      <c r="K36" s="18">
        <f>IF(A36="","",COUNTIF(Pets!$B$5:$B$154,A36))</f>
        <v/>
      </c>
      <c r="L36" s="10">
        <f>IF(A36="","",IF(H36="Archived","Not scheduled",IF(OR(Assumptions!$B$5="",NOT(ISNUMBER(Assumptions!$B$5))),"Check review setting",IF(I36="","Check review date",IF(I36&gt;TODAY(),"Check future date",IF(TODAY()-I36&gt;Assumptions!$B$5,"Review profile","Current"))))))</f>
        <v/>
      </c>
      <c r="M36" s="10">
        <f>IF(A36="","",IF(COUNTIF($A$5:$A$104,A36)&gt;1,"Check duplicate Household ID",IF(OR(B36="",C36="",F36="",H36=""),"Check required fields","Ready")))</f>
        <v/>
      </c>
    </row>
    <row r="37">
      <c r="A37" s="12" t="n"/>
      <c r="B37" s="12" t="n"/>
      <c r="C37" s="12" t="n"/>
      <c r="D37" s="13" t="n"/>
      <c r="E37" s="13" t="n"/>
      <c r="F37" s="12" t="n"/>
      <c r="G37" s="14" t="n"/>
      <c r="H37" s="12" t="n"/>
      <c r="I37" s="15" t="n"/>
      <c r="J37" s="16">
        <f>IF(A37="","",COUNTIFS(Pets!$B$5:$B$154,A37,Pets!$K$5:$K$154,"Active"))</f>
        <v/>
      </c>
      <c r="K37" s="16">
        <f>IF(A37="","",COUNTIF(Pets!$B$5:$B$154,A37))</f>
        <v/>
      </c>
      <c r="L37" s="17">
        <f>IF(A37="","",IF(H37="Archived","Not scheduled",IF(OR(Assumptions!$B$5="",NOT(ISNUMBER(Assumptions!$B$5))),"Check review setting",IF(I37="","Check review date",IF(I37&gt;TODAY(),"Check future date",IF(TODAY()-I37&gt;Assumptions!$B$5,"Review profile","Current"))))))</f>
        <v/>
      </c>
      <c r="M37" s="17">
        <f>IF(A37="","",IF(COUNTIF($A$5:$A$104,A37)&gt;1,"Check duplicate Household ID",IF(OR(B37="",C37="",F37="",H37=""),"Check required fields","Ready")))</f>
        <v/>
      </c>
    </row>
    <row r="38">
      <c r="A38" s="12" t="n"/>
      <c r="B38" s="12" t="n"/>
      <c r="C38" s="12" t="n"/>
      <c r="D38" s="13" t="n"/>
      <c r="E38" s="13" t="n"/>
      <c r="F38" s="12" t="n"/>
      <c r="G38" s="14" t="n"/>
      <c r="H38" s="12" t="n"/>
      <c r="I38" s="15" t="n"/>
      <c r="J38" s="18">
        <f>IF(A38="","",COUNTIFS(Pets!$B$5:$B$154,A38,Pets!$K$5:$K$154,"Active"))</f>
        <v/>
      </c>
      <c r="K38" s="18">
        <f>IF(A38="","",COUNTIF(Pets!$B$5:$B$154,A38))</f>
        <v/>
      </c>
      <c r="L38" s="10">
        <f>IF(A38="","",IF(H38="Archived","Not scheduled",IF(OR(Assumptions!$B$5="",NOT(ISNUMBER(Assumptions!$B$5))),"Check review setting",IF(I38="","Check review date",IF(I38&gt;TODAY(),"Check future date",IF(TODAY()-I38&gt;Assumptions!$B$5,"Review profile","Current"))))))</f>
        <v/>
      </c>
      <c r="M38" s="10">
        <f>IF(A38="","",IF(COUNTIF($A$5:$A$104,A38)&gt;1,"Check duplicate Household ID",IF(OR(B38="",C38="",F38="",H38=""),"Check required fields","Ready")))</f>
        <v/>
      </c>
    </row>
    <row r="39">
      <c r="A39" s="12" t="n"/>
      <c r="B39" s="12" t="n"/>
      <c r="C39" s="12" t="n"/>
      <c r="D39" s="13" t="n"/>
      <c r="E39" s="13" t="n"/>
      <c r="F39" s="12" t="n"/>
      <c r="G39" s="14" t="n"/>
      <c r="H39" s="12" t="n"/>
      <c r="I39" s="15" t="n"/>
      <c r="J39" s="16">
        <f>IF(A39="","",COUNTIFS(Pets!$B$5:$B$154,A39,Pets!$K$5:$K$154,"Active"))</f>
        <v/>
      </c>
      <c r="K39" s="16">
        <f>IF(A39="","",COUNTIF(Pets!$B$5:$B$154,A39))</f>
        <v/>
      </c>
      <c r="L39" s="17">
        <f>IF(A39="","",IF(H39="Archived","Not scheduled",IF(OR(Assumptions!$B$5="",NOT(ISNUMBER(Assumptions!$B$5))),"Check review setting",IF(I39="","Check review date",IF(I39&gt;TODAY(),"Check future date",IF(TODAY()-I39&gt;Assumptions!$B$5,"Review profile","Current"))))))</f>
        <v/>
      </c>
      <c r="M39" s="17">
        <f>IF(A39="","",IF(COUNTIF($A$5:$A$104,A39)&gt;1,"Check duplicate Household ID",IF(OR(B39="",C39="",F39="",H39=""),"Check required fields","Ready")))</f>
        <v/>
      </c>
    </row>
    <row r="40">
      <c r="A40" s="12" t="n"/>
      <c r="B40" s="12" t="n"/>
      <c r="C40" s="12" t="n"/>
      <c r="D40" s="13" t="n"/>
      <c r="E40" s="13" t="n"/>
      <c r="F40" s="12" t="n"/>
      <c r="G40" s="14" t="n"/>
      <c r="H40" s="12" t="n"/>
      <c r="I40" s="15" t="n"/>
      <c r="J40" s="18">
        <f>IF(A40="","",COUNTIFS(Pets!$B$5:$B$154,A40,Pets!$K$5:$K$154,"Active"))</f>
        <v/>
      </c>
      <c r="K40" s="18">
        <f>IF(A40="","",COUNTIF(Pets!$B$5:$B$154,A40))</f>
        <v/>
      </c>
      <c r="L40" s="10">
        <f>IF(A40="","",IF(H40="Archived","Not scheduled",IF(OR(Assumptions!$B$5="",NOT(ISNUMBER(Assumptions!$B$5))),"Check review setting",IF(I40="","Check review date",IF(I40&gt;TODAY(),"Check future date",IF(TODAY()-I40&gt;Assumptions!$B$5,"Review profile","Current"))))))</f>
        <v/>
      </c>
      <c r="M40" s="10">
        <f>IF(A40="","",IF(COUNTIF($A$5:$A$104,A40)&gt;1,"Check duplicate Household ID",IF(OR(B40="",C40="",F40="",H40=""),"Check required fields","Ready")))</f>
        <v/>
      </c>
    </row>
    <row r="41">
      <c r="A41" s="12" t="n"/>
      <c r="B41" s="12" t="n"/>
      <c r="C41" s="12" t="n"/>
      <c r="D41" s="13" t="n"/>
      <c r="E41" s="13" t="n"/>
      <c r="F41" s="12" t="n"/>
      <c r="G41" s="14" t="n"/>
      <c r="H41" s="12" t="n"/>
      <c r="I41" s="15" t="n"/>
      <c r="J41" s="16">
        <f>IF(A41="","",COUNTIFS(Pets!$B$5:$B$154,A41,Pets!$K$5:$K$154,"Active"))</f>
        <v/>
      </c>
      <c r="K41" s="16">
        <f>IF(A41="","",COUNTIF(Pets!$B$5:$B$154,A41))</f>
        <v/>
      </c>
      <c r="L41" s="17">
        <f>IF(A41="","",IF(H41="Archived","Not scheduled",IF(OR(Assumptions!$B$5="",NOT(ISNUMBER(Assumptions!$B$5))),"Check review setting",IF(I41="","Check review date",IF(I41&gt;TODAY(),"Check future date",IF(TODAY()-I41&gt;Assumptions!$B$5,"Review profile","Current"))))))</f>
        <v/>
      </c>
      <c r="M41" s="17">
        <f>IF(A41="","",IF(COUNTIF($A$5:$A$104,A41)&gt;1,"Check duplicate Household ID",IF(OR(B41="",C41="",F41="",H41=""),"Check required fields","Ready")))</f>
        <v/>
      </c>
    </row>
    <row r="42">
      <c r="A42" s="12" t="n"/>
      <c r="B42" s="12" t="n"/>
      <c r="C42" s="12" t="n"/>
      <c r="D42" s="13" t="n"/>
      <c r="E42" s="13" t="n"/>
      <c r="F42" s="12" t="n"/>
      <c r="G42" s="14" t="n"/>
      <c r="H42" s="12" t="n"/>
      <c r="I42" s="15" t="n"/>
      <c r="J42" s="18">
        <f>IF(A42="","",COUNTIFS(Pets!$B$5:$B$154,A42,Pets!$K$5:$K$154,"Active"))</f>
        <v/>
      </c>
      <c r="K42" s="18">
        <f>IF(A42="","",COUNTIF(Pets!$B$5:$B$154,A42))</f>
        <v/>
      </c>
      <c r="L42" s="10">
        <f>IF(A42="","",IF(H42="Archived","Not scheduled",IF(OR(Assumptions!$B$5="",NOT(ISNUMBER(Assumptions!$B$5))),"Check review setting",IF(I42="","Check review date",IF(I42&gt;TODAY(),"Check future date",IF(TODAY()-I42&gt;Assumptions!$B$5,"Review profile","Current"))))))</f>
        <v/>
      </c>
      <c r="M42" s="10">
        <f>IF(A42="","",IF(COUNTIF($A$5:$A$104,A42)&gt;1,"Check duplicate Household ID",IF(OR(B42="",C42="",F42="",H42=""),"Check required fields","Ready")))</f>
        <v/>
      </c>
    </row>
    <row r="43">
      <c r="A43" s="12" t="n"/>
      <c r="B43" s="12" t="n"/>
      <c r="C43" s="12" t="n"/>
      <c r="D43" s="13" t="n"/>
      <c r="E43" s="13" t="n"/>
      <c r="F43" s="12" t="n"/>
      <c r="G43" s="14" t="n"/>
      <c r="H43" s="12" t="n"/>
      <c r="I43" s="15" t="n"/>
      <c r="J43" s="16">
        <f>IF(A43="","",COUNTIFS(Pets!$B$5:$B$154,A43,Pets!$K$5:$K$154,"Active"))</f>
        <v/>
      </c>
      <c r="K43" s="16">
        <f>IF(A43="","",COUNTIF(Pets!$B$5:$B$154,A43))</f>
        <v/>
      </c>
      <c r="L43" s="17">
        <f>IF(A43="","",IF(H43="Archived","Not scheduled",IF(OR(Assumptions!$B$5="",NOT(ISNUMBER(Assumptions!$B$5))),"Check review setting",IF(I43="","Check review date",IF(I43&gt;TODAY(),"Check future date",IF(TODAY()-I43&gt;Assumptions!$B$5,"Review profile","Current"))))))</f>
        <v/>
      </c>
      <c r="M43" s="17">
        <f>IF(A43="","",IF(COUNTIF($A$5:$A$104,A43)&gt;1,"Check duplicate Household ID",IF(OR(B43="",C43="",F43="",H43=""),"Check required fields","Ready")))</f>
        <v/>
      </c>
    </row>
    <row r="44">
      <c r="A44" s="12" t="n"/>
      <c r="B44" s="12" t="n"/>
      <c r="C44" s="12" t="n"/>
      <c r="D44" s="13" t="n"/>
      <c r="E44" s="13" t="n"/>
      <c r="F44" s="12" t="n"/>
      <c r="G44" s="14" t="n"/>
      <c r="H44" s="12" t="n"/>
      <c r="I44" s="15" t="n"/>
      <c r="J44" s="18">
        <f>IF(A44="","",COUNTIFS(Pets!$B$5:$B$154,A44,Pets!$K$5:$K$154,"Active"))</f>
        <v/>
      </c>
      <c r="K44" s="18">
        <f>IF(A44="","",COUNTIF(Pets!$B$5:$B$154,A44))</f>
        <v/>
      </c>
      <c r="L44" s="10">
        <f>IF(A44="","",IF(H44="Archived","Not scheduled",IF(OR(Assumptions!$B$5="",NOT(ISNUMBER(Assumptions!$B$5))),"Check review setting",IF(I44="","Check review date",IF(I44&gt;TODAY(),"Check future date",IF(TODAY()-I44&gt;Assumptions!$B$5,"Review profile","Current"))))))</f>
        <v/>
      </c>
      <c r="M44" s="10">
        <f>IF(A44="","",IF(COUNTIF($A$5:$A$104,A44)&gt;1,"Check duplicate Household ID",IF(OR(B44="",C44="",F44="",H44=""),"Check required fields","Ready")))</f>
        <v/>
      </c>
    </row>
    <row r="45">
      <c r="A45" s="12" t="n"/>
      <c r="B45" s="12" t="n"/>
      <c r="C45" s="12" t="n"/>
      <c r="D45" s="13" t="n"/>
      <c r="E45" s="13" t="n"/>
      <c r="F45" s="12" t="n"/>
      <c r="G45" s="14" t="n"/>
      <c r="H45" s="12" t="n"/>
      <c r="I45" s="15" t="n"/>
      <c r="J45" s="16">
        <f>IF(A45="","",COUNTIFS(Pets!$B$5:$B$154,A45,Pets!$K$5:$K$154,"Active"))</f>
        <v/>
      </c>
      <c r="K45" s="16">
        <f>IF(A45="","",COUNTIF(Pets!$B$5:$B$154,A45))</f>
        <v/>
      </c>
      <c r="L45" s="17">
        <f>IF(A45="","",IF(H45="Archived","Not scheduled",IF(OR(Assumptions!$B$5="",NOT(ISNUMBER(Assumptions!$B$5))),"Check review setting",IF(I45="","Check review date",IF(I45&gt;TODAY(),"Check future date",IF(TODAY()-I45&gt;Assumptions!$B$5,"Review profile","Current"))))))</f>
        <v/>
      </c>
      <c r="M45" s="17">
        <f>IF(A45="","",IF(COUNTIF($A$5:$A$104,A45)&gt;1,"Check duplicate Household ID",IF(OR(B45="",C45="",F45="",H45=""),"Check required fields","Ready")))</f>
        <v/>
      </c>
    </row>
    <row r="46">
      <c r="A46" s="12" t="n"/>
      <c r="B46" s="12" t="n"/>
      <c r="C46" s="12" t="n"/>
      <c r="D46" s="13" t="n"/>
      <c r="E46" s="13" t="n"/>
      <c r="F46" s="12" t="n"/>
      <c r="G46" s="14" t="n"/>
      <c r="H46" s="12" t="n"/>
      <c r="I46" s="15" t="n"/>
      <c r="J46" s="18">
        <f>IF(A46="","",COUNTIFS(Pets!$B$5:$B$154,A46,Pets!$K$5:$K$154,"Active"))</f>
        <v/>
      </c>
      <c r="K46" s="18">
        <f>IF(A46="","",COUNTIF(Pets!$B$5:$B$154,A46))</f>
        <v/>
      </c>
      <c r="L46" s="10">
        <f>IF(A46="","",IF(H46="Archived","Not scheduled",IF(OR(Assumptions!$B$5="",NOT(ISNUMBER(Assumptions!$B$5))),"Check review setting",IF(I46="","Check review date",IF(I46&gt;TODAY(),"Check future date",IF(TODAY()-I46&gt;Assumptions!$B$5,"Review profile","Current"))))))</f>
        <v/>
      </c>
      <c r="M46" s="10">
        <f>IF(A46="","",IF(COUNTIF($A$5:$A$104,A46)&gt;1,"Check duplicate Household ID",IF(OR(B46="",C46="",F46="",H46=""),"Check required fields","Ready")))</f>
        <v/>
      </c>
    </row>
    <row r="47">
      <c r="A47" s="12" t="n"/>
      <c r="B47" s="12" t="n"/>
      <c r="C47" s="12" t="n"/>
      <c r="D47" s="13" t="n"/>
      <c r="E47" s="13" t="n"/>
      <c r="F47" s="12" t="n"/>
      <c r="G47" s="14" t="n"/>
      <c r="H47" s="12" t="n"/>
      <c r="I47" s="15" t="n"/>
      <c r="J47" s="16">
        <f>IF(A47="","",COUNTIFS(Pets!$B$5:$B$154,A47,Pets!$K$5:$K$154,"Active"))</f>
        <v/>
      </c>
      <c r="K47" s="16">
        <f>IF(A47="","",COUNTIF(Pets!$B$5:$B$154,A47))</f>
        <v/>
      </c>
      <c r="L47" s="17">
        <f>IF(A47="","",IF(H47="Archived","Not scheduled",IF(OR(Assumptions!$B$5="",NOT(ISNUMBER(Assumptions!$B$5))),"Check review setting",IF(I47="","Check review date",IF(I47&gt;TODAY(),"Check future date",IF(TODAY()-I47&gt;Assumptions!$B$5,"Review profile","Current"))))))</f>
        <v/>
      </c>
      <c r="M47" s="17">
        <f>IF(A47="","",IF(COUNTIF($A$5:$A$104,A47)&gt;1,"Check duplicate Household ID",IF(OR(B47="",C47="",F47="",H47=""),"Check required fields","Ready")))</f>
        <v/>
      </c>
    </row>
    <row r="48">
      <c r="A48" s="12" t="n"/>
      <c r="B48" s="12" t="n"/>
      <c r="C48" s="12" t="n"/>
      <c r="D48" s="13" t="n"/>
      <c r="E48" s="13" t="n"/>
      <c r="F48" s="12" t="n"/>
      <c r="G48" s="14" t="n"/>
      <c r="H48" s="12" t="n"/>
      <c r="I48" s="15" t="n"/>
      <c r="J48" s="18">
        <f>IF(A48="","",COUNTIFS(Pets!$B$5:$B$154,A48,Pets!$K$5:$K$154,"Active"))</f>
        <v/>
      </c>
      <c r="K48" s="18">
        <f>IF(A48="","",COUNTIF(Pets!$B$5:$B$154,A48))</f>
        <v/>
      </c>
      <c r="L48" s="10">
        <f>IF(A48="","",IF(H48="Archived","Not scheduled",IF(OR(Assumptions!$B$5="",NOT(ISNUMBER(Assumptions!$B$5))),"Check review setting",IF(I48="","Check review date",IF(I48&gt;TODAY(),"Check future date",IF(TODAY()-I48&gt;Assumptions!$B$5,"Review profile","Current"))))))</f>
        <v/>
      </c>
      <c r="M48" s="10">
        <f>IF(A48="","",IF(COUNTIF($A$5:$A$104,A48)&gt;1,"Check duplicate Household ID",IF(OR(B48="",C48="",F48="",H48=""),"Check required fields","Ready")))</f>
        <v/>
      </c>
    </row>
    <row r="49">
      <c r="A49" s="12" t="n"/>
      <c r="B49" s="12" t="n"/>
      <c r="C49" s="12" t="n"/>
      <c r="D49" s="13" t="n"/>
      <c r="E49" s="13" t="n"/>
      <c r="F49" s="12" t="n"/>
      <c r="G49" s="14" t="n"/>
      <c r="H49" s="12" t="n"/>
      <c r="I49" s="15" t="n"/>
      <c r="J49" s="16">
        <f>IF(A49="","",COUNTIFS(Pets!$B$5:$B$154,A49,Pets!$K$5:$K$154,"Active"))</f>
        <v/>
      </c>
      <c r="K49" s="16">
        <f>IF(A49="","",COUNTIF(Pets!$B$5:$B$154,A49))</f>
        <v/>
      </c>
      <c r="L49" s="17">
        <f>IF(A49="","",IF(H49="Archived","Not scheduled",IF(OR(Assumptions!$B$5="",NOT(ISNUMBER(Assumptions!$B$5))),"Check review setting",IF(I49="","Check review date",IF(I49&gt;TODAY(),"Check future date",IF(TODAY()-I49&gt;Assumptions!$B$5,"Review profile","Current"))))))</f>
        <v/>
      </c>
      <c r="M49" s="17">
        <f>IF(A49="","",IF(COUNTIF($A$5:$A$104,A49)&gt;1,"Check duplicate Household ID",IF(OR(B49="",C49="",F49="",H49=""),"Check required fields","Ready")))</f>
        <v/>
      </c>
    </row>
    <row r="50">
      <c r="A50" s="12" t="n"/>
      <c r="B50" s="12" t="n"/>
      <c r="C50" s="12" t="n"/>
      <c r="D50" s="13" t="n"/>
      <c r="E50" s="13" t="n"/>
      <c r="F50" s="12" t="n"/>
      <c r="G50" s="14" t="n"/>
      <c r="H50" s="12" t="n"/>
      <c r="I50" s="15" t="n"/>
      <c r="J50" s="18">
        <f>IF(A50="","",COUNTIFS(Pets!$B$5:$B$154,A50,Pets!$K$5:$K$154,"Active"))</f>
        <v/>
      </c>
      <c r="K50" s="18">
        <f>IF(A50="","",COUNTIF(Pets!$B$5:$B$154,A50))</f>
        <v/>
      </c>
      <c r="L50" s="10">
        <f>IF(A50="","",IF(H50="Archived","Not scheduled",IF(OR(Assumptions!$B$5="",NOT(ISNUMBER(Assumptions!$B$5))),"Check review setting",IF(I50="","Check review date",IF(I50&gt;TODAY(),"Check future date",IF(TODAY()-I50&gt;Assumptions!$B$5,"Review profile","Current"))))))</f>
        <v/>
      </c>
      <c r="M50" s="10">
        <f>IF(A50="","",IF(COUNTIF($A$5:$A$104,A50)&gt;1,"Check duplicate Household ID",IF(OR(B50="",C50="",F50="",H50=""),"Check required fields","Ready")))</f>
        <v/>
      </c>
    </row>
    <row r="51">
      <c r="A51" s="12" t="n"/>
      <c r="B51" s="12" t="n"/>
      <c r="C51" s="12" t="n"/>
      <c r="D51" s="13" t="n"/>
      <c r="E51" s="13" t="n"/>
      <c r="F51" s="12" t="n"/>
      <c r="G51" s="14" t="n"/>
      <c r="H51" s="12" t="n"/>
      <c r="I51" s="15" t="n"/>
      <c r="J51" s="16">
        <f>IF(A51="","",COUNTIFS(Pets!$B$5:$B$154,A51,Pets!$K$5:$K$154,"Active"))</f>
        <v/>
      </c>
      <c r="K51" s="16">
        <f>IF(A51="","",COUNTIF(Pets!$B$5:$B$154,A51))</f>
        <v/>
      </c>
      <c r="L51" s="17">
        <f>IF(A51="","",IF(H51="Archived","Not scheduled",IF(OR(Assumptions!$B$5="",NOT(ISNUMBER(Assumptions!$B$5))),"Check review setting",IF(I51="","Check review date",IF(I51&gt;TODAY(),"Check future date",IF(TODAY()-I51&gt;Assumptions!$B$5,"Review profile","Current"))))))</f>
        <v/>
      </c>
      <c r="M51" s="17">
        <f>IF(A51="","",IF(COUNTIF($A$5:$A$104,A51)&gt;1,"Check duplicate Household ID",IF(OR(B51="",C51="",F51="",H51=""),"Check required fields","Ready")))</f>
        <v/>
      </c>
    </row>
    <row r="52">
      <c r="A52" s="12" t="n"/>
      <c r="B52" s="12" t="n"/>
      <c r="C52" s="12" t="n"/>
      <c r="D52" s="13" t="n"/>
      <c r="E52" s="13" t="n"/>
      <c r="F52" s="12" t="n"/>
      <c r="G52" s="14" t="n"/>
      <c r="H52" s="12" t="n"/>
      <c r="I52" s="15" t="n"/>
      <c r="J52" s="18">
        <f>IF(A52="","",COUNTIFS(Pets!$B$5:$B$154,A52,Pets!$K$5:$K$154,"Active"))</f>
        <v/>
      </c>
      <c r="K52" s="18">
        <f>IF(A52="","",COUNTIF(Pets!$B$5:$B$154,A52))</f>
        <v/>
      </c>
      <c r="L52" s="10">
        <f>IF(A52="","",IF(H52="Archived","Not scheduled",IF(OR(Assumptions!$B$5="",NOT(ISNUMBER(Assumptions!$B$5))),"Check review setting",IF(I52="","Check review date",IF(I52&gt;TODAY(),"Check future date",IF(TODAY()-I52&gt;Assumptions!$B$5,"Review profile","Current"))))))</f>
        <v/>
      </c>
      <c r="M52" s="10">
        <f>IF(A52="","",IF(COUNTIF($A$5:$A$104,A52)&gt;1,"Check duplicate Household ID",IF(OR(B52="",C52="",F52="",H52=""),"Check required fields","Ready")))</f>
        <v/>
      </c>
    </row>
    <row r="53">
      <c r="A53" s="12" t="n"/>
      <c r="B53" s="12" t="n"/>
      <c r="C53" s="12" t="n"/>
      <c r="D53" s="13" t="n"/>
      <c r="E53" s="13" t="n"/>
      <c r="F53" s="12" t="n"/>
      <c r="G53" s="14" t="n"/>
      <c r="H53" s="12" t="n"/>
      <c r="I53" s="15" t="n"/>
      <c r="J53" s="16">
        <f>IF(A53="","",COUNTIFS(Pets!$B$5:$B$154,A53,Pets!$K$5:$K$154,"Active"))</f>
        <v/>
      </c>
      <c r="K53" s="16">
        <f>IF(A53="","",COUNTIF(Pets!$B$5:$B$154,A53))</f>
        <v/>
      </c>
      <c r="L53" s="17">
        <f>IF(A53="","",IF(H53="Archived","Not scheduled",IF(OR(Assumptions!$B$5="",NOT(ISNUMBER(Assumptions!$B$5))),"Check review setting",IF(I53="","Check review date",IF(I53&gt;TODAY(),"Check future date",IF(TODAY()-I53&gt;Assumptions!$B$5,"Review profile","Current"))))))</f>
        <v/>
      </c>
      <c r="M53" s="17">
        <f>IF(A53="","",IF(COUNTIF($A$5:$A$104,A53)&gt;1,"Check duplicate Household ID",IF(OR(B53="",C53="",F53="",H53=""),"Check required fields","Ready")))</f>
        <v/>
      </c>
    </row>
    <row r="54">
      <c r="A54" s="12" t="n"/>
      <c r="B54" s="12" t="n"/>
      <c r="C54" s="12" t="n"/>
      <c r="D54" s="13" t="n"/>
      <c r="E54" s="13" t="n"/>
      <c r="F54" s="12" t="n"/>
      <c r="G54" s="14" t="n"/>
      <c r="H54" s="12" t="n"/>
      <c r="I54" s="15" t="n"/>
      <c r="J54" s="18">
        <f>IF(A54="","",COUNTIFS(Pets!$B$5:$B$154,A54,Pets!$K$5:$K$154,"Active"))</f>
        <v/>
      </c>
      <c r="K54" s="18">
        <f>IF(A54="","",COUNTIF(Pets!$B$5:$B$154,A54))</f>
        <v/>
      </c>
      <c r="L54" s="10">
        <f>IF(A54="","",IF(H54="Archived","Not scheduled",IF(OR(Assumptions!$B$5="",NOT(ISNUMBER(Assumptions!$B$5))),"Check review setting",IF(I54="","Check review date",IF(I54&gt;TODAY(),"Check future date",IF(TODAY()-I54&gt;Assumptions!$B$5,"Review profile","Current"))))))</f>
        <v/>
      </c>
      <c r="M54" s="10">
        <f>IF(A54="","",IF(COUNTIF($A$5:$A$104,A54)&gt;1,"Check duplicate Household ID",IF(OR(B54="",C54="",F54="",H54=""),"Check required fields","Ready")))</f>
        <v/>
      </c>
    </row>
    <row r="55">
      <c r="A55" s="12" t="n"/>
      <c r="B55" s="12" t="n"/>
      <c r="C55" s="12" t="n"/>
      <c r="D55" s="13" t="n"/>
      <c r="E55" s="13" t="n"/>
      <c r="F55" s="12" t="n"/>
      <c r="G55" s="14" t="n"/>
      <c r="H55" s="12" t="n"/>
      <c r="I55" s="15" t="n"/>
      <c r="J55" s="16">
        <f>IF(A55="","",COUNTIFS(Pets!$B$5:$B$154,A55,Pets!$K$5:$K$154,"Active"))</f>
        <v/>
      </c>
      <c r="K55" s="16">
        <f>IF(A55="","",COUNTIF(Pets!$B$5:$B$154,A55))</f>
        <v/>
      </c>
      <c r="L55" s="17">
        <f>IF(A55="","",IF(H55="Archived","Not scheduled",IF(OR(Assumptions!$B$5="",NOT(ISNUMBER(Assumptions!$B$5))),"Check review setting",IF(I55="","Check review date",IF(I55&gt;TODAY(),"Check future date",IF(TODAY()-I55&gt;Assumptions!$B$5,"Review profile","Current"))))))</f>
        <v/>
      </c>
      <c r="M55" s="17">
        <f>IF(A55="","",IF(COUNTIF($A$5:$A$104,A55)&gt;1,"Check duplicate Household ID",IF(OR(B55="",C55="",F55="",H55=""),"Check required fields","Ready")))</f>
        <v/>
      </c>
    </row>
    <row r="56">
      <c r="A56" s="12" t="n"/>
      <c r="B56" s="12" t="n"/>
      <c r="C56" s="12" t="n"/>
      <c r="D56" s="13" t="n"/>
      <c r="E56" s="13" t="n"/>
      <c r="F56" s="12" t="n"/>
      <c r="G56" s="14" t="n"/>
      <c r="H56" s="12" t="n"/>
      <c r="I56" s="15" t="n"/>
      <c r="J56" s="18">
        <f>IF(A56="","",COUNTIFS(Pets!$B$5:$B$154,A56,Pets!$K$5:$K$154,"Active"))</f>
        <v/>
      </c>
      <c r="K56" s="18">
        <f>IF(A56="","",COUNTIF(Pets!$B$5:$B$154,A56))</f>
        <v/>
      </c>
      <c r="L56" s="10">
        <f>IF(A56="","",IF(H56="Archived","Not scheduled",IF(OR(Assumptions!$B$5="",NOT(ISNUMBER(Assumptions!$B$5))),"Check review setting",IF(I56="","Check review date",IF(I56&gt;TODAY(),"Check future date",IF(TODAY()-I56&gt;Assumptions!$B$5,"Review profile","Current"))))))</f>
        <v/>
      </c>
      <c r="M56" s="10">
        <f>IF(A56="","",IF(COUNTIF($A$5:$A$104,A56)&gt;1,"Check duplicate Household ID",IF(OR(B56="",C56="",F56="",H56=""),"Check required fields","Ready")))</f>
        <v/>
      </c>
    </row>
    <row r="57">
      <c r="A57" s="12" t="n"/>
      <c r="B57" s="12" t="n"/>
      <c r="C57" s="12" t="n"/>
      <c r="D57" s="13" t="n"/>
      <c r="E57" s="13" t="n"/>
      <c r="F57" s="12" t="n"/>
      <c r="G57" s="14" t="n"/>
      <c r="H57" s="12" t="n"/>
      <c r="I57" s="15" t="n"/>
      <c r="J57" s="16">
        <f>IF(A57="","",COUNTIFS(Pets!$B$5:$B$154,A57,Pets!$K$5:$K$154,"Active"))</f>
        <v/>
      </c>
      <c r="K57" s="16">
        <f>IF(A57="","",COUNTIF(Pets!$B$5:$B$154,A57))</f>
        <v/>
      </c>
      <c r="L57" s="17">
        <f>IF(A57="","",IF(H57="Archived","Not scheduled",IF(OR(Assumptions!$B$5="",NOT(ISNUMBER(Assumptions!$B$5))),"Check review setting",IF(I57="","Check review date",IF(I57&gt;TODAY(),"Check future date",IF(TODAY()-I57&gt;Assumptions!$B$5,"Review profile","Current"))))))</f>
        <v/>
      </c>
      <c r="M57" s="17">
        <f>IF(A57="","",IF(COUNTIF($A$5:$A$104,A57)&gt;1,"Check duplicate Household ID",IF(OR(B57="",C57="",F57="",H57=""),"Check required fields","Ready")))</f>
        <v/>
      </c>
    </row>
    <row r="58">
      <c r="A58" s="12" t="n"/>
      <c r="B58" s="12" t="n"/>
      <c r="C58" s="12" t="n"/>
      <c r="D58" s="13" t="n"/>
      <c r="E58" s="13" t="n"/>
      <c r="F58" s="12" t="n"/>
      <c r="G58" s="14" t="n"/>
      <c r="H58" s="12" t="n"/>
      <c r="I58" s="15" t="n"/>
      <c r="J58" s="18">
        <f>IF(A58="","",COUNTIFS(Pets!$B$5:$B$154,A58,Pets!$K$5:$K$154,"Active"))</f>
        <v/>
      </c>
      <c r="K58" s="18">
        <f>IF(A58="","",COUNTIF(Pets!$B$5:$B$154,A58))</f>
        <v/>
      </c>
      <c r="L58" s="10">
        <f>IF(A58="","",IF(H58="Archived","Not scheduled",IF(OR(Assumptions!$B$5="",NOT(ISNUMBER(Assumptions!$B$5))),"Check review setting",IF(I58="","Check review date",IF(I58&gt;TODAY(),"Check future date",IF(TODAY()-I58&gt;Assumptions!$B$5,"Review profile","Current"))))))</f>
        <v/>
      </c>
      <c r="M58" s="10">
        <f>IF(A58="","",IF(COUNTIF($A$5:$A$104,A58)&gt;1,"Check duplicate Household ID",IF(OR(B58="",C58="",F58="",H58=""),"Check required fields","Ready")))</f>
        <v/>
      </c>
    </row>
    <row r="59">
      <c r="A59" s="12" t="n"/>
      <c r="B59" s="12" t="n"/>
      <c r="C59" s="12" t="n"/>
      <c r="D59" s="13" t="n"/>
      <c r="E59" s="13" t="n"/>
      <c r="F59" s="12" t="n"/>
      <c r="G59" s="14" t="n"/>
      <c r="H59" s="12" t="n"/>
      <c r="I59" s="15" t="n"/>
      <c r="J59" s="16">
        <f>IF(A59="","",COUNTIFS(Pets!$B$5:$B$154,A59,Pets!$K$5:$K$154,"Active"))</f>
        <v/>
      </c>
      <c r="K59" s="16">
        <f>IF(A59="","",COUNTIF(Pets!$B$5:$B$154,A59))</f>
        <v/>
      </c>
      <c r="L59" s="17">
        <f>IF(A59="","",IF(H59="Archived","Not scheduled",IF(OR(Assumptions!$B$5="",NOT(ISNUMBER(Assumptions!$B$5))),"Check review setting",IF(I59="","Check review date",IF(I59&gt;TODAY(),"Check future date",IF(TODAY()-I59&gt;Assumptions!$B$5,"Review profile","Current"))))))</f>
        <v/>
      </c>
      <c r="M59" s="17">
        <f>IF(A59="","",IF(COUNTIF($A$5:$A$104,A59)&gt;1,"Check duplicate Household ID",IF(OR(B59="",C59="",F59="",H59=""),"Check required fields","Ready")))</f>
        <v/>
      </c>
    </row>
    <row r="60">
      <c r="A60" s="12" t="n"/>
      <c r="B60" s="12" t="n"/>
      <c r="C60" s="12" t="n"/>
      <c r="D60" s="13" t="n"/>
      <c r="E60" s="13" t="n"/>
      <c r="F60" s="12" t="n"/>
      <c r="G60" s="14" t="n"/>
      <c r="H60" s="12" t="n"/>
      <c r="I60" s="15" t="n"/>
      <c r="J60" s="18">
        <f>IF(A60="","",COUNTIFS(Pets!$B$5:$B$154,A60,Pets!$K$5:$K$154,"Active"))</f>
        <v/>
      </c>
      <c r="K60" s="18">
        <f>IF(A60="","",COUNTIF(Pets!$B$5:$B$154,A60))</f>
        <v/>
      </c>
      <c r="L60" s="10">
        <f>IF(A60="","",IF(H60="Archived","Not scheduled",IF(OR(Assumptions!$B$5="",NOT(ISNUMBER(Assumptions!$B$5))),"Check review setting",IF(I60="","Check review date",IF(I60&gt;TODAY(),"Check future date",IF(TODAY()-I60&gt;Assumptions!$B$5,"Review profile","Current"))))))</f>
        <v/>
      </c>
      <c r="M60" s="10">
        <f>IF(A60="","",IF(COUNTIF($A$5:$A$104,A60)&gt;1,"Check duplicate Household ID",IF(OR(B60="",C60="",F60="",H60=""),"Check required fields","Ready")))</f>
        <v/>
      </c>
    </row>
    <row r="61">
      <c r="A61" s="12" t="n"/>
      <c r="B61" s="12" t="n"/>
      <c r="C61" s="12" t="n"/>
      <c r="D61" s="13" t="n"/>
      <c r="E61" s="13" t="n"/>
      <c r="F61" s="12" t="n"/>
      <c r="G61" s="14" t="n"/>
      <c r="H61" s="12" t="n"/>
      <c r="I61" s="15" t="n"/>
      <c r="J61" s="16">
        <f>IF(A61="","",COUNTIFS(Pets!$B$5:$B$154,A61,Pets!$K$5:$K$154,"Active"))</f>
        <v/>
      </c>
      <c r="K61" s="16">
        <f>IF(A61="","",COUNTIF(Pets!$B$5:$B$154,A61))</f>
        <v/>
      </c>
      <c r="L61" s="17">
        <f>IF(A61="","",IF(H61="Archived","Not scheduled",IF(OR(Assumptions!$B$5="",NOT(ISNUMBER(Assumptions!$B$5))),"Check review setting",IF(I61="","Check review date",IF(I61&gt;TODAY(),"Check future date",IF(TODAY()-I61&gt;Assumptions!$B$5,"Review profile","Current"))))))</f>
        <v/>
      </c>
      <c r="M61" s="17">
        <f>IF(A61="","",IF(COUNTIF($A$5:$A$104,A61)&gt;1,"Check duplicate Household ID",IF(OR(B61="",C61="",F61="",H61=""),"Check required fields","Ready")))</f>
        <v/>
      </c>
    </row>
    <row r="62">
      <c r="A62" s="12" t="n"/>
      <c r="B62" s="12" t="n"/>
      <c r="C62" s="12" t="n"/>
      <c r="D62" s="13" t="n"/>
      <c r="E62" s="13" t="n"/>
      <c r="F62" s="12" t="n"/>
      <c r="G62" s="14" t="n"/>
      <c r="H62" s="12" t="n"/>
      <c r="I62" s="15" t="n"/>
      <c r="J62" s="18">
        <f>IF(A62="","",COUNTIFS(Pets!$B$5:$B$154,A62,Pets!$K$5:$K$154,"Active"))</f>
        <v/>
      </c>
      <c r="K62" s="18">
        <f>IF(A62="","",COUNTIF(Pets!$B$5:$B$154,A62))</f>
        <v/>
      </c>
      <c r="L62" s="10">
        <f>IF(A62="","",IF(H62="Archived","Not scheduled",IF(OR(Assumptions!$B$5="",NOT(ISNUMBER(Assumptions!$B$5))),"Check review setting",IF(I62="","Check review date",IF(I62&gt;TODAY(),"Check future date",IF(TODAY()-I62&gt;Assumptions!$B$5,"Review profile","Current"))))))</f>
        <v/>
      </c>
      <c r="M62" s="10">
        <f>IF(A62="","",IF(COUNTIF($A$5:$A$104,A62)&gt;1,"Check duplicate Household ID",IF(OR(B62="",C62="",F62="",H62=""),"Check required fields","Ready")))</f>
        <v/>
      </c>
    </row>
    <row r="63">
      <c r="A63" s="12" t="n"/>
      <c r="B63" s="12" t="n"/>
      <c r="C63" s="12" t="n"/>
      <c r="D63" s="13" t="n"/>
      <c r="E63" s="13" t="n"/>
      <c r="F63" s="12" t="n"/>
      <c r="G63" s="14" t="n"/>
      <c r="H63" s="12" t="n"/>
      <c r="I63" s="15" t="n"/>
      <c r="J63" s="16">
        <f>IF(A63="","",COUNTIFS(Pets!$B$5:$B$154,A63,Pets!$K$5:$K$154,"Active"))</f>
        <v/>
      </c>
      <c r="K63" s="16">
        <f>IF(A63="","",COUNTIF(Pets!$B$5:$B$154,A63))</f>
        <v/>
      </c>
      <c r="L63" s="17">
        <f>IF(A63="","",IF(H63="Archived","Not scheduled",IF(OR(Assumptions!$B$5="",NOT(ISNUMBER(Assumptions!$B$5))),"Check review setting",IF(I63="","Check review date",IF(I63&gt;TODAY(),"Check future date",IF(TODAY()-I63&gt;Assumptions!$B$5,"Review profile","Current"))))))</f>
        <v/>
      </c>
      <c r="M63" s="17">
        <f>IF(A63="","",IF(COUNTIF($A$5:$A$104,A63)&gt;1,"Check duplicate Household ID",IF(OR(B63="",C63="",F63="",H63=""),"Check required fields","Ready")))</f>
        <v/>
      </c>
    </row>
    <row r="64">
      <c r="A64" s="12" t="n"/>
      <c r="B64" s="12" t="n"/>
      <c r="C64" s="12" t="n"/>
      <c r="D64" s="13" t="n"/>
      <c r="E64" s="13" t="n"/>
      <c r="F64" s="12" t="n"/>
      <c r="G64" s="14" t="n"/>
      <c r="H64" s="12" t="n"/>
      <c r="I64" s="15" t="n"/>
      <c r="J64" s="18">
        <f>IF(A64="","",COUNTIFS(Pets!$B$5:$B$154,A64,Pets!$K$5:$K$154,"Active"))</f>
        <v/>
      </c>
      <c r="K64" s="18">
        <f>IF(A64="","",COUNTIF(Pets!$B$5:$B$154,A64))</f>
        <v/>
      </c>
      <c r="L64" s="10">
        <f>IF(A64="","",IF(H64="Archived","Not scheduled",IF(OR(Assumptions!$B$5="",NOT(ISNUMBER(Assumptions!$B$5))),"Check review setting",IF(I64="","Check review date",IF(I64&gt;TODAY(),"Check future date",IF(TODAY()-I64&gt;Assumptions!$B$5,"Review profile","Current"))))))</f>
        <v/>
      </c>
      <c r="M64" s="10">
        <f>IF(A64="","",IF(COUNTIF($A$5:$A$104,A64)&gt;1,"Check duplicate Household ID",IF(OR(B64="",C64="",F64="",H64=""),"Check required fields","Ready")))</f>
        <v/>
      </c>
    </row>
    <row r="65">
      <c r="A65" s="12" t="n"/>
      <c r="B65" s="12" t="n"/>
      <c r="C65" s="12" t="n"/>
      <c r="D65" s="13" t="n"/>
      <c r="E65" s="13" t="n"/>
      <c r="F65" s="12" t="n"/>
      <c r="G65" s="14" t="n"/>
      <c r="H65" s="12" t="n"/>
      <c r="I65" s="15" t="n"/>
      <c r="J65" s="16">
        <f>IF(A65="","",COUNTIFS(Pets!$B$5:$B$154,A65,Pets!$K$5:$K$154,"Active"))</f>
        <v/>
      </c>
      <c r="K65" s="16">
        <f>IF(A65="","",COUNTIF(Pets!$B$5:$B$154,A65))</f>
        <v/>
      </c>
      <c r="L65" s="17">
        <f>IF(A65="","",IF(H65="Archived","Not scheduled",IF(OR(Assumptions!$B$5="",NOT(ISNUMBER(Assumptions!$B$5))),"Check review setting",IF(I65="","Check review date",IF(I65&gt;TODAY(),"Check future date",IF(TODAY()-I65&gt;Assumptions!$B$5,"Review profile","Current"))))))</f>
        <v/>
      </c>
      <c r="M65" s="17">
        <f>IF(A65="","",IF(COUNTIF($A$5:$A$104,A65)&gt;1,"Check duplicate Household ID",IF(OR(B65="",C65="",F65="",H65=""),"Check required fields","Ready")))</f>
        <v/>
      </c>
    </row>
    <row r="66">
      <c r="A66" s="12" t="n"/>
      <c r="B66" s="12" t="n"/>
      <c r="C66" s="12" t="n"/>
      <c r="D66" s="13" t="n"/>
      <c r="E66" s="13" t="n"/>
      <c r="F66" s="12" t="n"/>
      <c r="G66" s="14" t="n"/>
      <c r="H66" s="12" t="n"/>
      <c r="I66" s="15" t="n"/>
      <c r="J66" s="18">
        <f>IF(A66="","",COUNTIFS(Pets!$B$5:$B$154,A66,Pets!$K$5:$K$154,"Active"))</f>
        <v/>
      </c>
      <c r="K66" s="18">
        <f>IF(A66="","",COUNTIF(Pets!$B$5:$B$154,A66))</f>
        <v/>
      </c>
      <c r="L66" s="10">
        <f>IF(A66="","",IF(H66="Archived","Not scheduled",IF(OR(Assumptions!$B$5="",NOT(ISNUMBER(Assumptions!$B$5))),"Check review setting",IF(I66="","Check review date",IF(I66&gt;TODAY(),"Check future date",IF(TODAY()-I66&gt;Assumptions!$B$5,"Review profile","Current"))))))</f>
        <v/>
      </c>
      <c r="M66" s="10">
        <f>IF(A66="","",IF(COUNTIF($A$5:$A$104,A66)&gt;1,"Check duplicate Household ID",IF(OR(B66="",C66="",F66="",H66=""),"Check required fields","Ready")))</f>
        <v/>
      </c>
    </row>
    <row r="67">
      <c r="A67" s="12" t="n"/>
      <c r="B67" s="12" t="n"/>
      <c r="C67" s="12" t="n"/>
      <c r="D67" s="13" t="n"/>
      <c r="E67" s="13" t="n"/>
      <c r="F67" s="12" t="n"/>
      <c r="G67" s="14" t="n"/>
      <c r="H67" s="12" t="n"/>
      <c r="I67" s="15" t="n"/>
      <c r="J67" s="16">
        <f>IF(A67="","",COUNTIFS(Pets!$B$5:$B$154,A67,Pets!$K$5:$K$154,"Active"))</f>
        <v/>
      </c>
      <c r="K67" s="16">
        <f>IF(A67="","",COUNTIF(Pets!$B$5:$B$154,A67))</f>
        <v/>
      </c>
      <c r="L67" s="17">
        <f>IF(A67="","",IF(H67="Archived","Not scheduled",IF(OR(Assumptions!$B$5="",NOT(ISNUMBER(Assumptions!$B$5))),"Check review setting",IF(I67="","Check review date",IF(I67&gt;TODAY(),"Check future date",IF(TODAY()-I67&gt;Assumptions!$B$5,"Review profile","Current"))))))</f>
        <v/>
      </c>
      <c r="M67" s="17">
        <f>IF(A67="","",IF(COUNTIF($A$5:$A$104,A67)&gt;1,"Check duplicate Household ID",IF(OR(B67="",C67="",F67="",H67=""),"Check required fields","Ready")))</f>
        <v/>
      </c>
    </row>
    <row r="68">
      <c r="A68" s="12" t="n"/>
      <c r="B68" s="12" t="n"/>
      <c r="C68" s="12" t="n"/>
      <c r="D68" s="13" t="n"/>
      <c r="E68" s="13" t="n"/>
      <c r="F68" s="12" t="n"/>
      <c r="G68" s="14" t="n"/>
      <c r="H68" s="12" t="n"/>
      <c r="I68" s="15" t="n"/>
      <c r="J68" s="18">
        <f>IF(A68="","",COUNTIFS(Pets!$B$5:$B$154,A68,Pets!$K$5:$K$154,"Active"))</f>
        <v/>
      </c>
      <c r="K68" s="18">
        <f>IF(A68="","",COUNTIF(Pets!$B$5:$B$154,A68))</f>
        <v/>
      </c>
      <c r="L68" s="10">
        <f>IF(A68="","",IF(H68="Archived","Not scheduled",IF(OR(Assumptions!$B$5="",NOT(ISNUMBER(Assumptions!$B$5))),"Check review setting",IF(I68="","Check review date",IF(I68&gt;TODAY(),"Check future date",IF(TODAY()-I68&gt;Assumptions!$B$5,"Review profile","Current"))))))</f>
        <v/>
      </c>
      <c r="M68" s="10">
        <f>IF(A68="","",IF(COUNTIF($A$5:$A$104,A68)&gt;1,"Check duplicate Household ID",IF(OR(B68="",C68="",F68="",H68=""),"Check required fields","Ready")))</f>
        <v/>
      </c>
    </row>
    <row r="69">
      <c r="A69" s="12" t="n"/>
      <c r="B69" s="12" t="n"/>
      <c r="C69" s="12" t="n"/>
      <c r="D69" s="13" t="n"/>
      <c r="E69" s="13" t="n"/>
      <c r="F69" s="12" t="n"/>
      <c r="G69" s="14" t="n"/>
      <c r="H69" s="12" t="n"/>
      <c r="I69" s="15" t="n"/>
      <c r="J69" s="16">
        <f>IF(A69="","",COUNTIFS(Pets!$B$5:$B$154,A69,Pets!$K$5:$K$154,"Active"))</f>
        <v/>
      </c>
      <c r="K69" s="16">
        <f>IF(A69="","",COUNTIF(Pets!$B$5:$B$154,A69))</f>
        <v/>
      </c>
      <c r="L69" s="17">
        <f>IF(A69="","",IF(H69="Archived","Not scheduled",IF(OR(Assumptions!$B$5="",NOT(ISNUMBER(Assumptions!$B$5))),"Check review setting",IF(I69="","Check review date",IF(I69&gt;TODAY(),"Check future date",IF(TODAY()-I69&gt;Assumptions!$B$5,"Review profile","Current"))))))</f>
        <v/>
      </c>
      <c r="M69" s="17">
        <f>IF(A69="","",IF(COUNTIF($A$5:$A$104,A69)&gt;1,"Check duplicate Household ID",IF(OR(B69="",C69="",F69="",H69=""),"Check required fields","Ready")))</f>
        <v/>
      </c>
    </row>
    <row r="70">
      <c r="A70" s="12" t="n"/>
      <c r="B70" s="12" t="n"/>
      <c r="C70" s="12" t="n"/>
      <c r="D70" s="13" t="n"/>
      <c r="E70" s="13" t="n"/>
      <c r="F70" s="12" t="n"/>
      <c r="G70" s="14" t="n"/>
      <c r="H70" s="12" t="n"/>
      <c r="I70" s="15" t="n"/>
      <c r="J70" s="18">
        <f>IF(A70="","",COUNTIFS(Pets!$B$5:$B$154,A70,Pets!$K$5:$K$154,"Active"))</f>
        <v/>
      </c>
      <c r="K70" s="18">
        <f>IF(A70="","",COUNTIF(Pets!$B$5:$B$154,A70))</f>
        <v/>
      </c>
      <c r="L70" s="10">
        <f>IF(A70="","",IF(H70="Archived","Not scheduled",IF(OR(Assumptions!$B$5="",NOT(ISNUMBER(Assumptions!$B$5))),"Check review setting",IF(I70="","Check review date",IF(I70&gt;TODAY(),"Check future date",IF(TODAY()-I70&gt;Assumptions!$B$5,"Review profile","Current"))))))</f>
        <v/>
      </c>
      <c r="M70" s="10">
        <f>IF(A70="","",IF(COUNTIF($A$5:$A$104,A70)&gt;1,"Check duplicate Household ID",IF(OR(B70="",C70="",F70="",H70=""),"Check required fields","Ready")))</f>
        <v/>
      </c>
    </row>
    <row r="71">
      <c r="A71" s="12" t="n"/>
      <c r="B71" s="12" t="n"/>
      <c r="C71" s="12" t="n"/>
      <c r="D71" s="13" t="n"/>
      <c r="E71" s="13" t="n"/>
      <c r="F71" s="12" t="n"/>
      <c r="G71" s="14" t="n"/>
      <c r="H71" s="12" t="n"/>
      <c r="I71" s="15" t="n"/>
      <c r="J71" s="16">
        <f>IF(A71="","",COUNTIFS(Pets!$B$5:$B$154,A71,Pets!$K$5:$K$154,"Active"))</f>
        <v/>
      </c>
      <c r="K71" s="16">
        <f>IF(A71="","",COUNTIF(Pets!$B$5:$B$154,A71))</f>
        <v/>
      </c>
      <c r="L71" s="17">
        <f>IF(A71="","",IF(H71="Archived","Not scheduled",IF(OR(Assumptions!$B$5="",NOT(ISNUMBER(Assumptions!$B$5))),"Check review setting",IF(I71="","Check review date",IF(I71&gt;TODAY(),"Check future date",IF(TODAY()-I71&gt;Assumptions!$B$5,"Review profile","Current"))))))</f>
        <v/>
      </c>
      <c r="M71" s="17">
        <f>IF(A71="","",IF(COUNTIF($A$5:$A$104,A71)&gt;1,"Check duplicate Household ID",IF(OR(B71="",C71="",F71="",H71=""),"Check required fields","Ready")))</f>
        <v/>
      </c>
    </row>
    <row r="72">
      <c r="A72" s="12" t="n"/>
      <c r="B72" s="12" t="n"/>
      <c r="C72" s="12" t="n"/>
      <c r="D72" s="13" t="n"/>
      <c r="E72" s="13" t="n"/>
      <c r="F72" s="12" t="n"/>
      <c r="G72" s="14" t="n"/>
      <c r="H72" s="12" t="n"/>
      <c r="I72" s="15" t="n"/>
      <c r="J72" s="18">
        <f>IF(A72="","",COUNTIFS(Pets!$B$5:$B$154,A72,Pets!$K$5:$K$154,"Active"))</f>
        <v/>
      </c>
      <c r="K72" s="18">
        <f>IF(A72="","",COUNTIF(Pets!$B$5:$B$154,A72))</f>
        <v/>
      </c>
      <c r="L72" s="10">
        <f>IF(A72="","",IF(H72="Archived","Not scheduled",IF(OR(Assumptions!$B$5="",NOT(ISNUMBER(Assumptions!$B$5))),"Check review setting",IF(I72="","Check review date",IF(I72&gt;TODAY(),"Check future date",IF(TODAY()-I72&gt;Assumptions!$B$5,"Review profile","Current"))))))</f>
        <v/>
      </c>
      <c r="M72" s="10">
        <f>IF(A72="","",IF(COUNTIF($A$5:$A$104,A72)&gt;1,"Check duplicate Household ID",IF(OR(B72="",C72="",F72="",H72=""),"Check required fields","Ready")))</f>
        <v/>
      </c>
    </row>
    <row r="73">
      <c r="A73" s="12" t="n"/>
      <c r="B73" s="12" t="n"/>
      <c r="C73" s="12" t="n"/>
      <c r="D73" s="13" t="n"/>
      <c r="E73" s="13" t="n"/>
      <c r="F73" s="12" t="n"/>
      <c r="G73" s="14" t="n"/>
      <c r="H73" s="12" t="n"/>
      <c r="I73" s="15" t="n"/>
      <c r="J73" s="16">
        <f>IF(A73="","",COUNTIFS(Pets!$B$5:$B$154,A73,Pets!$K$5:$K$154,"Active"))</f>
        <v/>
      </c>
      <c r="K73" s="16">
        <f>IF(A73="","",COUNTIF(Pets!$B$5:$B$154,A73))</f>
        <v/>
      </c>
      <c r="L73" s="17">
        <f>IF(A73="","",IF(H73="Archived","Not scheduled",IF(OR(Assumptions!$B$5="",NOT(ISNUMBER(Assumptions!$B$5))),"Check review setting",IF(I73="","Check review date",IF(I73&gt;TODAY(),"Check future date",IF(TODAY()-I73&gt;Assumptions!$B$5,"Review profile","Current"))))))</f>
        <v/>
      </c>
      <c r="M73" s="17">
        <f>IF(A73="","",IF(COUNTIF($A$5:$A$104,A73)&gt;1,"Check duplicate Household ID",IF(OR(B73="",C73="",F73="",H73=""),"Check required fields","Ready")))</f>
        <v/>
      </c>
    </row>
    <row r="74">
      <c r="A74" s="12" t="n"/>
      <c r="B74" s="12" t="n"/>
      <c r="C74" s="12" t="n"/>
      <c r="D74" s="13" t="n"/>
      <c r="E74" s="13" t="n"/>
      <c r="F74" s="12" t="n"/>
      <c r="G74" s="14" t="n"/>
      <c r="H74" s="12" t="n"/>
      <c r="I74" s="15" t="n"/>
      <c r="J74" s="18">
        <f>IF(A74="","",COUNTIFS(Pets!$B$5:$B$154,A74,Pets!$K$5:$K$154,"Active"))</f>
        <v/>
      </c>
      <c r="K74" s="18">
        <f>IF(A74="","",COUNTIF(Pets!$B$5:$B$154,A74))</f>
        <v/>
      </c>
      <c r="L74" s="10">
        <f>IF(A74="","",IF(H74="Archived","Not scheduled",IF(OR(Assumptions!$B$5="",NOT(ISNUMBER(Assumptions!$B$5))),"Check review setting",IF(I74="","Check review date",IF(I74&gt;TODAY(),"Check future date",IF(TODAY()-I74&gt;Assumptions!$B$5,"Review profile","Current"))))))</f>
        <v/>
      </c>
      <c r="M74" s="10">
        <f>IF(A74="","",IF(COUNTIF($A$5:$A$104,A74)&gt;1,"Check duplicate Household ID",IF(OR(B74="",C74="",F74="",H74=""),"Check required fields","Ready")))</f>
        <v/>
      </c>
    </row>
    <row r="75">
      <c r="A75" s="12" t="n"/>
      <c r="B75" s="12" t="n"/>
      <c r="C75" s="12" t="n"/>
      <c r="D75" s="13" t="n"/>
      <c r="E75" s="13" t="n"/>
      <c r="F75" s="12" t="n"/>
      <c r="G75" s="14" t="n"/>
      <c r="H75" s="12" t="n"/>
      <c r="I75" s="15" t="n"/>
      <c r="J75" s="16">
        <f>IF(A75="","",COUNTIFS(Pets!$B$5:$B$154,A75,Pets!$K$5:$K$154,"Active"))</f>
        <v/>
      </c>
      <c r="K75" s="16">
        <f>IF(A75="","",COUNTIF(Pets!$B$5:$B$154,A75))</f>
        <v/>
      </c>
      <c r="L75" s="17">
        <f>IF(A75="","",IF(H75="Archived","Not scheduled",IF(OR(Assumptions!$B$5="",NOT(ISNUMBER(Assumptions!$B$5))),"Check review setting",IF(I75="","Check review date",IF(I75&gt;TODAY(),"Check future date",IF(TODAY()-I75&gt;Assumptions!$B$5,"Review profile","Current"))))))</f>
        <v/>
      </c>
      <c r="M75" s="17">
        <f>IF(A75="","",IF(COUNTIF($A$5:$A$104,A75)&gt;1,"Check duplicate Household ID",IF(OR(B75="",C75="",F75="",H75=""),"Check required fields","Ready")))</f>
        <v/>
      </c>
    </row>
    <row r="76">
      <c r="A76" s="12" t="n"/>
      <c r="B76" s="12" t="n"/>
      <c r="C76" s="12" t="n"/>
      <c r="D76" s="13" t="n"/>
      <c r="E76" s="13" t="n"/>
      <c r="F76" s="12" t="n"/>
      <c r="G76" s="14" t="n"/>
      <c r="H76" s="12" t="n"/>
      <c r="I76" s="15" t="n"/>
      <c r="J76" s="18">
        <f>IF(A76="","",COUNTIFS(Pets!$B$5:$B$154,A76,Pets!$K$5:$K$154,"Active"))</f>
        <v/>
      </c>
      <c r="K76" s="18">
        <f>IF(A76="","",COUNTIF(Pets!$B$5:$B$154,A76))</f>
        <v/>
      </c>
      <c r="L76" s="10">
        <f>IF(A76="","",IF(H76="Archived","Not scheduled",IF(OR(Assumptions!$B$5="",NOT(ISNUMBER(Assumptions!$B$5))),"Check review setting",IF(I76="","Check review date",IF(I76&gt;TODAY(),"Check future date",IF(TODAY()-I76&gt;Assumptions!$B$5,"Review profile","Current"))))))</f>
        <v/>
      </c>
      <c r="M76" s="10">
        <f>IF(A76="","",IF(COUNTIF($A$5:$A$104,A76)&gt;1,"Check duplicate Household ID",IF(OR(B76="",C76="",F76="",H76=""),"Check required fields","Ready")))</f>
        <v/>
      </c>
    </row>
    <row r="77">
      <c r="A77" s="12" t="n"/>
      <c r="B77" s="12" t="n"/>
      <c r="C77" s="12" t="n"/>
      <c r="D77" s="13" t="n"/>
      <c r="E77" s="13" t="n"/>
      <c r="F77" s="12" t="n"/>
      <c r="G77" s="14" t="n"/>
      <c r="H77" s="12" t="n"/>
      <c r="I77" s="15" t="n"/>
      <c r="J77" s="16">
        <f>IF(A77="","",COUNTIFS(Pets!$B$5:$B$154,A77,Pets!$K$5:$K$154,"Active"))</f>
        <v/>
      </c>
      <c r="K77" s="16">
        <f>IF(A77="","",COUNTIF(Pets!$B$5:$B$154,A77))</f>
        <v/>
      </c>
      <c r="L77" s="17">
        <f>IF(A77="","",IF(H77="Archived","Not scheduled",IF(OR(Assumptions!$B$5="",NOT(ISNUMBER(Assumptions!$B$5))),"Check review setting",IF(I77="","Check review date",IF(I77&gt;TODAY(),"Check future date",IF(TODAY()-I77&gt;Assumptions!$B$5,"Review profile","Current"))))))</f>
        <v/>
      </c>
      <c r="M77" s="17">
        <f>IF(A77="","",IF(COUNTIF($A$5:$A$104,A77)&gt;1,"Check duplicate Household ID",IF(OR(B77="",C77="",F77="",H77=""),"Check required fields","Ready")))</f>
        <v/>
      </c>
    </row>
    <row r="78">
      <c r="A78" s="12" t="n"/>
      <c r="B78" s="12" t="n"/>
      <c r="C78" s="12" t="n"/>
      <c r="D78" s="13" t="n"/>
      <c r="E78" s="13" t="n"/>
      <c r="F78" s="12" t="n"/>
      <c r="G78" s="14" t="n"/>
      <c r="H78" s="12" t="n"/>
      <c r="I78" s="15" t="n"/>
      <c r="J78" s="18">
        <f>IF(A78="","",COUNTIFS(Pets!$B$5:$B$154,A78,Pets!$K$5:$K$154,"Active"))</f>
        <v/>
      </c>
      <c r="K78" s="18">
        <f>IF(A78="","",COUNTIF(Pets!$B$5:$B$154,A78))</f>
        <v/>
      </c>
      <c r="L78" s="10">
        <f>IF(A78="","",IF(H78="Archived","Not scheduled",IF(OR(Assumptions!$B$5="",NOT(ISNUMBER(Assumptions!$B$5))),"Check review setting",IF(I78="","Check review date",IF(I78&gt;TODAY(),"Check future date",IF(TODAY()-I78&gt;Assumptions!$B$5,"Review profile","Current"))))))</f>
        <v/>
      </c>
      <c r="M78" s="10">
        <f>IF(A78="","",IF(COUNTIF($A$5:$A$104,A78)&gt;1,"Check duplicate Household ID",IF(OR(B78="",C78="",F78="",H78=""),"Check required fields","Ready")))</f>
        <v/>
      </c>
    </row>
    <row r="79">
      <c r="A79" s="12" t="n"/>
      <c r="B79" s="12" t="n"/>
      <c r="C79" s="12" t="n"/>
      <c r="D79" s="13" t="n"/>
      <c r="E79" s="13" t="n"/>
      <c r="F79" s="12" t="n"/>
      <c r="G79" s="14" t="n"/>
      <c r="H79" s="12" t="n"/>
      <c r="I79" s="15" t="n"/>
      <c r="J79" s="16">
        <f>IF(A79="","",COUNTIFS(Pets!$B$5:$B$154,A79,Pets!$K$5:$K$154,"Active"))</f>
        <v/>
      </c>
      <c r="K79" s="16">
        <f>IF(A79="","",COUNTIF(Pets!$B$5:$B$154,A79))</f>
        <v/>
      </c>
      <c r="L79" s="17">
        <f>IF(A79="","",IF(H79="Archived","Not scheduled",IF(OR(Assumptions!$B$5="",NOT(ISNUMBER(Assumptions!$B$5))),"Check review setting",IF(I79="","Check review date",IF(I79&gt;TODAY(),"Check future date",IF(TODAY()-I79&gt;Assumptions!$B$5,"Review profile","Current"))))))</f>
        <v/>
      </c>
      <c r="M79" s="17">
        <f>IF(A79="","",IF(COUNTIF($A$5:$A$104,A79)&gt;1,"Check duplicate Household ID",IF(OR(B79="",C79="",F79="",H79=""),"Check required fields","Ready")))</f>
        <v/>
      </c>
    </row>
    <row r="80">
      <c r="A80" s="12" t="n"/>
      <c r="B80" s="12" t="n"/>
      <c r="C80" s="12" t="n"/>
      <c r="D80" s="13" t="n"/>
      <c r="E80" s="13" t="n"/>
      <c r="F80" s="12" t="n"/>
      <c r="G80" s="14" t="n"/>
      <c r="H80" s="12" t="n"/>
      <c r="I80" s="15" t="n"/>
      <c r="J80" s="18">
        <f>IF(A80="","",COUNTIFS(Pets!$B$5:$B$154,A80,Pets!$K$5:$K$154,"Active"))</f>
        <v/>
      </c>
      <c r="K80" s="18">
        <f>IF(A80="","",COUNTIF(Pets!$B$5:$B$154,A80))</f>
        <v/>
      </c>
      <c r="L80" s="10">
        <f>IF(A80="","",IF(H80="Archived","Not scheduled",IF(OR(Assumptions!$B$5="",NOT(ISNUMBER(Assumptions!$B$5))),"Check review setting",IF(I80="","Check review date",IF(I80&gt;TODAY(),"Check future date",IF(TODAY()-I80&gt;Assumptions!$B$5,"Review profile","Current"))))))</f>
        <v/>
      </c>
      <c r="M80" s="10">
        <f>IF(A80="","",IF(COUNTIF($A$5:$A$104,A80)&gt;1,"Check duplicate Household ID",IF(OR(B80="",C80="",F80="",H80=""),"Check required fields","Ready")))</f>
        <v/>
      </c>
    </row>
    <row r="81">
      <c r="A81" s="12" t="n"/>
      <c r="B81" s="12" t="n"/>
      <c r="C81" s="12" t="n"/>
      <c r="D81" s="13" t="n"/>
      <c r="E81" s="13" t="n"/>
      <c r="F81" s="12" t="n"/>
      <c r="G81" s="14" t="n"/>
      <c r="H81" s="12" t="n"/>
      <c r="I81" s="15" t="n"/>
      <c r="J81" s="16">
        <f>IF(A81="","",COUNTIFS(Pets!$B$5:$B$154,A81,Pets!$K$5:$K$154,"Active"))</f>
        <v/>
      </c>
      <c r="K81" s="16">
        <f>IF(A81="","",COUNTIF(Pets!$B$5:$B$154,A81))</f>
        <v/>
      </c>
      <c r="L81" s="17">
        <f>IF(A81="","",IF(H81="Archived","Not scheduled",IF(OR(Assumptions!$B$5="",NOT(ISNUMBER(Assumptions!$B$5))),"Check review setting",IF(I81="","Check review date",IF(I81&gt;TODAY(),"Check future date",IF(TODAY()-I81&gt;Assumptions!$B$5,"Review profile","Current"))))))</f>
        <v/>
      </c>
      <c r="M81" s="17">
        <f>IF(A81="","",IF(COUNTIF($A$5:$A$104,A81)&gt;1,"Check duplicate Household ID",IF(OR(B81="",C81="",F81="",H81=""),"Check required fields","Ready")))</f>
        <v/>
      </c>
    </row>
    <row r="82">
      <c r="A82" s="12" t="n"/>
      <c r="B82" s="12" t="n"/>
      <c r="C82" s="12" t="n"/>
      <c r="D82" s="13" t="n"/>
      <c r="E82" s="13" t="n"/>
      <c r="F82" s="12" t="n"/>
      <c r="G82" s="14" t="n"/>
      <c r="H82" s="12" t="n"/>
      <c r="I82" s="15" t="n"/>
      <c r="J82" s="18">
        <f>IF(A82="","",COUNTIFS(Pets!$B$5:$B$154,A82,Pets!$K$5:$K$154,"Active"))</f>
        <v/>
      </c>
      <c r="K82" s="18">
        <f>IF(A82="","",COUNTIF(Pets!$B$5:$B$154,A82))</f>
        <v/>
      </c>
      <c r="L82" s="10">
        <f>IF(A82="","",IF(H82="Archived","Not scheduled",IF(OR(Assumptions!$B$5="",NOT(ISNUMBER(Assumptions!$B$5))),"Check review setting",IF(I82="","Check review date",IF(I82&gt;TODAY(),"Check future date",IF(TODAY()-I82&gt;Assumptions!$B$5,"Review profile","Current"))))))</f>
        <v/>
      </c>
      <c r="M82" s="10">
        <f>IF(A82="","",IF(COUNTIF($A$5:$A$104,A82)&gt;1,"Check duplicate Household ID",IF(OR(B82="",C82="",F82="",H82=""),"Check required fields","Ready")))</f>
        <v/>
      </c>
    </row>
    <row r="83">
      <c r="A83" s="12" t="n"/>
      <c r="B83" s="12" t="n"/>
      <c r="C83" s="12" t="n"/>
      <c r="D83" s="13" t="n"/>
      <c r="E83" s="13" t="n"/>
      <c r="F83" s="12" t="n"/>
      <c r="G83" s="14" t="n"/>
      <c r="H83" s="12" t="n"/>
      <c r="I83" s="15" t="n"/>
      <c r="J83" s="16">
        <f>IF(A83="","",COUNTIFS(Pets!$B$5:$B$154,A83,Pets!$K$5:$K$154,"Active"))</f>
        <v/>
      </c>
      <c r="K83" s="16">
        <f>IF(A83="","",COUNTIF(Pets!$B$5:$B$154,A83))</f>
        <v/>
      </c>
      <c r="L83" s="17">
        <f>IF(A83="","",IF(H83="Archived","Not scheduled",IF(OR(Assumptions!$B$5="",NOT(ISNUMBER(Assumptions!$B$5))),"Check review setting",IF(I83="","Check review date",IF(I83&gt;TODAY(),"Check future date",IF(TODAY()-I83&gt;Assumptions!$B$5,"Review profile","Current"))))))</f>
        <v/>
      </c>
      <c r="M83" s="17">
        <f>IF(A83="","",IF(COUNTIF($A$5:$A$104,A83)&gt;1,"Check duplicate Household ID",IF(OR(B83="",C83="",F83="",H83=""),"Check required fields","Ready")))</f>
        <v/>
      </c>
    </row>
    <row r="84">
      <c r="A84" s="12" t="n"/>
      <c r="B84" s="12" t="n"/>
      <c r="C84" s="12" t="n"/>
      <c r="D84" s="13" t="n"/>
      <c r="E84" s="13" t="n"/>
      <c r="F84" s="12" t="n"/>
      <c r="G84" s="14" t="n"/>
      <c r="H84" s="12" t="n"/>
      <c r="I84" s="15" t="n"/>
      <c r="J84" s="18">
        <f>IF(A84="","",COUNTIFS(Pets!$B$5:$B$154,A84,Pets!$K$5:$K$154,"Active"))</f>
        <v/>
      </c>
      <c r="K84" s="18">
        <f>IF(A84="","",COUNTIF(Pets!$B$5:$B$154,A84))</f>
        <v/>
      </c>
      <c r="L84" s="10">
        <f>IF(A84="","",IF(H84="Archived","Not scheduled",IF(OR(Assumptions!$B$5="",NOT(ISNUMBER(Assumptions!$B$5))),"Check review setting",IF(I84="","Check review date",IF(I84&gt;TODAY(),"Check future date",IF(TODAY()-I84&gt;Assumptions!$B$5,"Review profile","Current"))))))</f>
        <v/>
      </c>
      <c r="M84" s="10">
        <f>IF(A84="","",IF(COUNTIF($A$5:$A$104,A84)&gt;1,"Check duplicate Household ID",IF(OR(B84="",C84="",F84="",H84=""),"Check required fields","Ready")))</f>
        <v/>
      </c>
    </row>
    <row r="85">
      <c r="A85" s="12" t="n"/>
      <c r="B85" s="12" t="n"/>
      <c r="C85" s="12" t="n"/>
      <c r="D85" s="13" t="n"/>
      <c r="E85" s="13" t="n"/>
      <c r="F85" s="12" t="n"/>
      <c r="G85" s="14" t="n"/>
      <c r="H85" s="12" t="n"/>
      <c r="I85" s="15" t="n"/>
      <c r="J85" s="16">
        <f>IF(A85="","",COUNTIFS(Pets!$B$5:$B$154,A85,Pets!$K$5:$K$154,"Active"))</f>
        <v/>
      </c>
      <c r="K85" s="16">
        <f>IF(A85="","",COUNTIF(Pets!$B$5:$B$154,A85))</f>
        <v/>
      </c>
      <c r="L85" s="17">
        <f>IF(A85="","",IF(H85="Archived","Not scheduled",IF(OR(Assumptions!$B$5="",NOT(ISNUMBER(Assumptions!$B$5))),"Check review setting",IF(I85="","Check review date",IF(I85&gt;TODAY(),"Check future date",IF(TODAY()-I85&gt;Assumptions!$B$5,"Review profile","Current"))))))</f>
        <v/>
      </c>
      <c r="M85" s="17">
        <f>IF(A85="","",IF(COUNTIF($A$5:$A$104,A85)&gt;1,"Check duplicate Household ID",IF(OR(B85="",C85="",F85="",H85=""),"Check required fields","Ready")))</f>
        <v/>
      </c>
    </row>
    <row r="86">
      <c r="A86" s="12" t="n"/>
      <c r="B86" s="12" t="n"/>
      <c r="C86" s="12" t="n"/>
      <c r="D86" s="13" t="n"/>
      <c r="E86" s="13" t="n"/>
      <c r="F86" s="12" t="n"/>
      <c r="G86" s="14" t="n"/>
      <c r="H86" s="12" t="n"/>
      <c r="I86" s="15" t="n"/>
      <c r="J86" s="18">
        <f>IF(A86="","",COUNTIFS(Pets!$B$5:$B$154,A86,Pets!$K$5:$K$154,"Active"))</f>
        <v/>
      </c>
      <c r="K86" s="18">
        <f>IF(A86="","",COUNTIF(Pets!$B$5:$B$154,A86))</f>
        <v/>
      </c>
      <c r="L86" s="10">
        <f>IF(A86="","",IF(H86="Archived","Not scheduled",IF(OR(Assumptions!$B$5="",NOT(ISNUMBER(Assumptions!$B$5))),"Check review setting",IF(I86="","Check review date",IF(I86&gt;TODAY(),"Check future date",IF(TODAY()-I86&gt;Assumptions!$B$5,"Review profile","Current"))))))</f>
        <v/>
      </c>
      <c r="M86" s="10">
        <f>IF(A86="","",IF(COUNTIF($A$5:$A$104,A86)&gt;1,"Check duplicate Household ID",IF(OR(B86="",C86="",F86="",H86=""),"Check required fields","Ready")))</f>
        <v/>
      </c>
    </row>
    <row r="87">
      <c r="A87" s="12" t="n"/>
      <c r="B87" s="12" t="n"/>
      <c r="C87" s="12" t="n"/>
      <c r="D87" s="13" t="n"/>
      <c r="E87" s="13" t="n"/>
      <c r="F87" s="12" t="n"/>
      <c r="G87" s="14" t="n"/>
      <c r="H87" s="12" t="n"/>
      <c r="I87" s="15" t="n"/>
      <c r="J87" s="16">
        <f>IF(A87="","",COUNTIFS(Pets!$B$5:$B$154,A87,Pets!$K$5:$K$154,"Active"))</f>
        <v/>
      </c>
      <c r="K87" s="16">
        <f>IF(A87="","",COUNTIF(Pets!$B$5:$B$154,A87))</f>
        <v/>
      </c>
      <c r="L87" s="17">
        <f>IF(A87="","",IF(H87="Archived","Not scheduled",IF(OR(Assumptions!$B$5="",NOT(ISNUMBER(Assumptions!$B$5))),"Check review setting",IF(I87="","Check review date",IF(I87&gt;TODAY(),"Check future date",IF(TODAY()-I87&gt;Assumptions!$B$5,"Review profile","Current"))))))</f>
        <v/>
      </c>
      <c r="M87" s="17">
        <f>IF(A87="","",IF(COUNTIF($A$5:$A$104,A87)&gt;1,"Check duplicate Household ID",IF(OR(B87="",C87="",F87="",H87=""),"Check required fields","Ready")))</f>
        <v/>
      </c>
    </row>
    <row r="88">
      <c r="A88" s="12" t="n"/>
      <c r="B88" s="12" t="n"/>
      <c r="C88" s="12" t="n"/>
      <c r="D88" s="13" t="n"/>
      <c r="E88" s="13" t="n"/>
      <c r="F88" s="12" t="n"/>
      <c r="G88" s="14" t="n"/>
      <c r="H88" s="12" t="n"/>
      <c r="I88" s="15" t="n"/>
      <c r="J88" s="18">
        <f>IF(A88="","",COUNTIFS(Pets!$B$5:$B$154,A88,Pets!$K$5:$K$154,"Active"))</f>
        <v/>
      </c>
      <c r="K88" s="18">
        <f>IF(A88="","",COUNTIF(Pets!$B$5:$B$154,A88))</f>
        <v/>
      </c>
      <c r="L88" s="10">
        <f>IF(A88="","",IF(H88="Archived","Not scheduled",IF(OR(Assumptions!$B$5="",NOT(ISNUMBER(Assumptions!$B$5))),"Check review setting",IF(I88="","Check review date",IF(I88&gt;TODAY(),"Check future date",IF(TODAY()-I88&gt;Assumptions!$B$5,"Review profile","Current"))))))</f>
        <v/>
      </c>
      <c r="M88" s="10">
        <f>IF(A88="","",IF(COUNTIF($A$5:$A$104,A88)&gt;1,"Check duplicate Household ID",IF(OR(B88="",C88="",F88="",H88=""),"Check required fields","Ready")))</f>
        <v/>
      </c>
    </row>
    <row r="89">
      <c r="A89" s="12" t="n"/>
      <c r="B89" s="12" t="n"/>
      <c r="C89" s="12" t="n"/>
      <c r="D89" s="13" t="n"/>
      <c r="E89" s="13" t="n"/>
      <c r="F89" s="12" t="n"/>
      <c r="G89" s="14" t="n"/>
      <c r="H89" s="12" t="n"/>
      <c r="I89" s="15" t="n"/>
      <c r="J89" s="16">
        <f>IF(A89="","",COUNTIFS(Pets!$B$5:$B$154,A89,Pets!$K$5:$K$154,"Active"))</f>
        <v/>
      </c>
      <c r="K89" s="16">
        <f>IF(A89="","",COUNTIF(Pets!$B$5:$B$154,A89))</f>
        <v/>
      </c>
      <c r="L89" s="17">
        <f>IF(A89="","",IF(H89="Archived","Not scheduled",IF(OR(Assumptions!$B$5="",NOT(ISNUMBER(Assumptions!$B$5))),"Check review setting",IF(I89="","Check review date",IF(I89&gt;TODAY(),"Check future date",IF(TODAY()-I89&gt;Assumptions!$B$5,"Review profile","Current"))))))</f>
        <v/>
      </c>
      <c r="M89" s="17">
        <f>IF(A89="","",IF(COUNTIF($A$5:$A$104,A89)&gt;1,"Check duplicate Household ID",IF(OR(B89="",C89="",F89="",H89=""),"Check required fields","Ready")))</f>
        <v/>
      </c>
    </row>
    <row r="90">
      <c r="A90" s="12" t="n"/>
      <c r="B90" s="12" t="n"/>
      <c r="C90" s="12" t="n"/>
      <c r="D90" s="13" t="n"/>
      <c r="E90" s="13" t="n"/>
      <c r="F90" s="12" t="n"/>
      <c r="G90" s="14" t="n"/>
      <c r="H90" s="12" t="n"/>
      <c r="I90" s="15" t="n"/>
      <c r="J90" s="18">
        <f>IF(A90="","",COUNTIFS(Pets!$B$5:$B$154,A90,Pets!$K$5:$K$154,"Active"))</f>
        <v/>
      </c>
      <c r="K90" s="18">
        <f>IF(A90="","",COUNTIF(Pets!$B$5:$B$154,A90))</f>
        <v/>
      </c>
      <c r="L90" s="10">
        <f>IF(A90="","",IF(H90="Archived","Not scheduled",IF(OR(Assumptions!$B$5="",NOT(ISNUMBER(Assumptions!$B$5))),"Check review setting",IF(I90="","Check review date",IF(I90&gt;TODAY(),"Check future date",IF(TODAY()-I90&gt;Assumptions!$B$5,"Review profile","Current"))))))</f>
        <v/>
      </c>
      <c r="M90" s="10">
        <f>IF(A90="","",IF(COUNTIF($A$5:$A$104,A90)&gt;1,"Check duplicate Household ID",IF(OR(B90="",C90="",F90="",H90=""),"Check required fields","Ready")))</f>
        <v/>
      </c>
    </row>
    <row r="91">
      <c r="A91" s="12" t="n"/>
      <c r="B91" s="12" t="n"/>
      <c r="C91" s="12" t="n"/>
      <c r="D91" s="13" t="n"/>
      <c r="E91" s="13" t="n"/>
      <c r="F91" s="12" t="n"/>
      <c r="G91" s="14" t="n"/>
      <c r="H91" s="12" t="n"/>
      <c r="I91" s="15" t="n"/>
      <c r="J91" s="16">
        <f>IF(A91="","",COUNTIFS(Pets!$B$5:$B$154,A91,Pets!$K$5:$K$154,"Active"))</f>
        <v/>
      </c>
      <c r="K91" s="16">
        <f>IF(A91="","",COUNTIF(Pets!$B$5:$B$154,A91))</f>
        <v/>
      </c>
      <c r="L91" s="17">
        <f>IF(A91="","",IF(H91="Archived","Not scheduled",IF(OR(Assumptions!$B$5="",NOT(ISNUMBER(Assumptions!$B$5))),"Check review setting",IF(I91="","Check review date",IF(I91&gt;TODAY(),"Check future date",IF(TODAY()-I91&gt;Assumptions!$B$5,"Review profile","Current"))))))</f>
        <v/>
      </c>
      <c r="M91" s="17">
        <f>IF(A91="","",IF(COUNTIF($A$5:$A$104,A91)&gt;1,"Check duplicate Household ID",IF(OR(B91="",C91="",F91="",H91=""),"Check required fields","Ready")))</f>
        <v/>
      </c>
    </row>
    <row r="92">
      <c r="A92" s="12" t="n"/>
      <c r="B92" s="12" t="n"/>
      <c r="C92" s="12" t="n"/>
      <c r="D92" s="13" t="n"/>
      <c r="E92" s="13" t="n"/>
      <c r="F92" s="12" t="n"/>
      <c r="G92" s="14" t="n"/>
      <c r="H92" s="12" t="n"/>
      <c r="I92" s="15" t="n"/>
      <c r="J92" s="18">
        <f>IF(A92="","",COUNTIFS(Pets!$B$5:$B$154,A92,Pets!$K$5:$K$154,"Active"))</f>
        <v/>
      </c>
      <c r="K92" s="18">
        <f>IF(A92="","",COUNTIF(Pets!$B$5:$B$154,A92))</f>
        <v/>
      </c>
      <c r="L92" s="10">
        <f>IF(A92="","",IF(H92="Archived","Not scheduled",IF(OR(Assumptions!$B$5="",NOT(ISNUMBER(Assumptions!$B$5))),"Check review setting",IF(I92="","Check review date",IF(I92&gt;TODAY(),"Check future date",IF(TODAY()-I92&gt;Assumptions!$B$5,"Review profile","Current"))))))</f>
        <v/>
      </c>
      <c r="M92" s="10">
        <f>IF(A92="","",IF(COUNTIF($A$5:$A$104,A92)&gt;1,"Check duplicate Household ID",IF(OR(B92="",C92="",F92="",H92=""),"Check required fields","Ready")))</f>
        <v/>
      </c>
    </row>
    <row r="93">
      <c r="A93" s="12" t="n"/>
      <c r="B93" s="12" t="n"/>
      <c r="C93" s="12" t="n"/>
      <c r="D93" s="13" t="n"/>
      <c r="E93" s="13" t="n"/>
      <c r="F93" s="12" t="n"/>
      <c r="G93" s="14" t="n"/>
      <c r="H93" s="12" t="n"/>
      <c r="I93" s="15" t="n"/>
      <c r="J93" s="16">
        <f>IF(A93="","",COUNTIFS(Pets!$B$5:$B$154,A93,Pets!$K$5:$K$154,"Active"))</f>
        <v/>
      </c>
      <c r="K93" s="16">
        <f>IF(A93="","",COUNTIF(Pets!$B$5:$B$154,A93))</f>
        <v/>
      </c>
      <c r="L93" s="17">
        <f>IF(A93="","",IF(H93="Archived","Not scheduled",IF(OR(Assumptions!$B$5="",NOT(ISNUMBER(Assumptions!$B$5))),"Check review setting",IF(I93="","Check review date",IF(I93&gt;TODAY(),"Check future date",IF(TODAY()-I93&gt;Assumptions!$B$5,"Review profile","Current"))))))</f>
        <v/>
      </c>
      <c r="M93" s="17">
        <f>IF(A93="","",IF(COUNTIF($A$5:$A$104,A93)&gt;1,"Check duplicate Household ID",IF(OR(B93="",C93="",F93="",H93=""),"Check required fields","Ready")))</f>
        <v/>
      </c>
    </row>
    <row r="94">
      <c r="A94" s="12" t="n"/>
      <c r="B94" s="12" t="n"/>
      <c r="C94" s="12" t="n"/>
      <c r="D94" s="13" t="n"/>
      <c r="E94" s="13" t="n"/>
      <c r="F94" s="12" t="n"/>
      <c r="G94" s="14" t="n"/>
      <c r="H94" s="12" t="n"/>
      <c r="I94" s="15" t="n"/>
      <c r="J94" s="18">
        <f>IF(A94="","",COUNTIFS(Pets!$B$5:$B$154,A94,Pets!$K$5:$K$154,"Active"))</f>
        <v/>
      </c>
      <c r="K94" s="18">
        <f>IF(A94="","",COUNTIF(Pets!$B$5:$B$154,A94))</f>
        <v/>
      </c>
      <c r="L94" s="10">
        <f>IF(A94="","",IF(H94="Archived","Not scheduled",IF(OR(Assumptions!$B$5="",NOT(ISNUMBER(Assumptions!$B$5))),"Check review setting",IF(I94="","Check review date",IF(I94&gt;TODAY(),"Check future date",IF(TODAY()-I94&gt;Assumptions!$B$5,"Review profile","Current"))))))</f>
        <v/>
      </c>
      <c r="M94" s="10">
        <f>IF(A94="","",IF(COUNTIF($A$5:$A$104,A94)&gt;1,"Check duplicate Household ID",IF(OR(B94="",C94="",F94="",H94=""),"Check required fields","Ready")))</f>
        <v/>
      </c>
    </row>
    <row r="95">
      <c r="A95" s="12" t="n"/>
      <c r="B95" s="12" t="n"/>
      <c r="C95" s="12" t="n"/>
      <c r="D95" s="13" t="n"/>
      <c r="E95" s="13" t="n"/>
      <c r="F95" s="12" t="n"/>
      <c r="G95" s="14" t="n"/>
      <c r="H95" s="12" t="n"/>
      <c r="I95" s="15" t="n"/>
      <c r="J95" s="16">
        <f>IF(A95="","",COUNTIFS(Pets!$B$5:$B$154,A95,Pets!$K$5:$K$154,"Active"))</f>
        <v/>
      </c>
      <c r="K95" s="16">
        <f>IF(A95="","",COUNTIF(Pets!$B$5:$B$154,A95))</f>
        <v/>
      </c>
      <c r="L95" s="17">
        <f>IF(A95="","",IF(H95="Archived","Not scheduled",IF(OR(Assumptions!$B$5="",NOT(ISNUMBER(Assumptions!$B$5))),"Check review setting",IF(I95="","Check review date",IF(I95&gt;TODAY(),"Check future date",IF(TODAY()-I95&gt;Assumptions!$B$5,"Review profile","Current"))))))</f>
        <v/>
      </c>
      <c r="M95" s="17">
        <f>IF(A95="","",IF(COUNTIF($A$5:$A$104,A95)&gt;1,"Check duplicate Household ID",IF(OR(B95="",C95="",F95="",H95=""),"Check required fields","Ready")))</f>
        <v/>
      </c>
    </row>
    <row r="96">
      <c r="A96" s="12" t="n"/>
      <c r="B96" s="12" t="n"/>
      <c r="C96" s="12" t="n"/>
      <c r="D96" s="13" t="n"/>
      <c r="E96" s="13" t="n"/>
      <c r="F96" s="12" t="n"/>
      <c r="G96" s="14" t="n"/>
      <c r="H96" s="12" t="n"/>
      <c r="I96" s="15" t="n"/>
      <c r="J96" s="18">
        <f>IF(A96="","",COUNTIFS(Pets!$B$5:$B$154,A96,Pets!$K$5:$K$154,"Active"))</f>
        <v/>
      </c>
      <c r="K96" s="18">
        <f>IF(A96="","",COUNTIF(Pets!$B$5:$B$154,A96))</f>
        <v/>
      </c>
      <c r="L96" s="10">
        <f>IF(A96="","",IF(H96="Archived","Not scheduled",IF(OR(Assumptions!$B$5="",NOT(ISNUMBER(Assumptions!$B$5))),"Check review setting",IF(I96="","Check review date",IF(I96&gt;TODAY(),"Check future date",IF(TODAY()-I96&gt;Assumptions!$B$5,"Review profile","Current"))))))</f>
        <v/>
      </c>
      <c r="M96" s="10">
        <f>IF(A96="","",IF(COUNTIF($A$5:$A$104,A96)&gt;1,"Check duplicate Household ID",IF(OR(B96="",C96="",F96="",H96=""),"Check required fields","Ready")))</f>
        <v/>
      </c>
    </row>
    <row r="97">
      <c r="A97" s="12" t="n"/>
      <c r="B97" s="12" t="n"/>
      <c r="C97" s="12" t="n"/>
      <c r="D97" s="13" t="n"/>
      <c r="E97" s="13" t="n"/>
      <c r="F97" s="12" t="n"/>
      <c r="G97" s="14" t="n"/>
      <c r="H97" s="12" t="n"/>
      <c r="I97" s="15" t="n"/>
      <c r="J97" s="16">
        <f>IF(A97="","",COUNTIFS(Pets!$B$5:$B$154,A97,Pets!$K$5:$K$154,"Active"))</f>
        <v/>
      </c>
      <c r="K97" s="16">
        <f>IF(A97="","",COUNTIF(Pets!$B$5:$B$154,A97))</f>
        <v/>
      </c>
      <c r="L97" s="17">
        <f>IF(A97="","",IF(H97="Archived","Not scheduled",IF(OR(Assumptions!$B$5="",NOT(ISNUMBER(Assumptions!$B$5))),"Check review setting",IF(I97="","Check review date",IF(I97&gt;TODAY(),"Check future date",IF(TODAY()-I97&gt;Assumptions!$B$5,"Review profile","Current"))))))</f>
        <v/>
      </c>
      <c r="M97" s="17">
        <f>IF(A97="","",IF(COUNTIF($A$5:$A$104,A97)&gt;1,"Check duplicate Household ID",IF(OR(B97="",C97="",F97="",H97=""),"Check required fields","Ready")))</f>
        <v/>
      </c>
    </row>
    <row r="98">
      <c r="A98" s="12" t="n"/>
      <c r="B98" s="12" t="n"/>
      <c r="C98" s="12" t="n"/>
      <c r="D98" s="13" t="n"/>
      <c r="E98" s="13" t="n"/>
      <c r="F98" s="12" t="n"/>
      <c r="G98" s="14" t="n"/>
      <c r="H98" s="12" t="n"/>
      <c r="I98" s="15" t="n"/>
      <c r="J98" s="18">
        <f>IF(A98="","",COUNTIFS(Pets!$B$5:$B$154,A98,Pets!$K$5:$K$154,"Active"))</f>
        <v/>
      </c>
      <c r="K98" s="18">
        <f>IF(A98="","",COUNTIF(Pets!$B$5:$B$154,A98))</f>
        <v/>
      </c>
      <c r="L98" s="10">
        <f>IF(A98="","",IF(H98="Archived","Not scheduled",IF(OR(Assumptions!$B$5="",NOT(ISNUMBER(Assumptions!$B$5))),"Check review setting",IF(I98="","Check review date",IF(I98&gt;TODAY(),"Check future date",IF(TODAY()-I98&gt;Assumptions!$B$5,"Review profile","Current"))))))</f>
        <v/>
      </c>
      <c r="M98" s="10">
        <f>IF(A98="","",IF(COUNTIF($A$5:$A$104,A98)&gt;1,"Check duplicate Household ID",IF(OR(B98="",C98="",F98="",H98=""),"Check required fields","Ready")))</f>
        <v/>
      </c>
    </row>
    <row r="99">
      <c r="A99" s="12" t="n"/>
      <c r="B99" s="12" t="n"/>
      <c r="C99" s="12" t="n"/>
      <c r="D99" s="13" t="n"/>
      <c r="E99" s="13" t="n"/>
      <c r="F99" s="12" t="n"/>
      <c r="G99" s="14" t="n"/>
      <c r="H99" s="12" t="n"/>
      <c r="I99" s="15" t="n"/>
      <c r="J99" s="16">
        <f>IF(A99="","",COUNTIFS(Pets!$B$5:$B$154,A99,Pets!$K$5:$K$154,"Active"))</f>
        <v/>
      </c>
      <c r="K99" s="16">
        <f>IF(A99="","",COUNTIF(Pets!$B$5:$B$154,A99))</f>
        <v/>
      </c>
      <c r="L99" s="17">
        <f>IF(A99="","",IF(H99="Archived","Not scheduled",IF(OR(Assumptions!$B$5="",NOT(ISNUMBER(Assumptions!$B$5))),"Check review setting",IF(I99="","Check review date",IF(I99&gt;TODAY(),"Check future date",IF(TODAY()-I99&gt;Assumptions!$B$5,"Review profile","Current"))))))</f>
        <v/>
      </c>
      <c r="M99" s="17">
        <f>IF(A99="","",IF(COUNTIF($A$5:$A$104,A99)&gt;1,"Check duplicate Household ID",IF(OR(B99="",C99="",F99="",H99=""),"Check required fields","Ready")))</f>
        <v/>
      </c>
    </row>
    <row r="100">
      <c r="A100" s="12" t="n"/>
      <c r="B100" s="12" t="n"/>
      <c r="C100" s="12" t="n"/>
      <c r="D100" s="13" t="n"/>
      <c r="E100" s="13" t="n"/>
      <c r="F100" s="12" t="n"/>
      <c r="G100" s="14" t="n"/>
      <c r="H100" s="12" t="n"/>
      <c r="I100" s="15" t="n"/>
      <c r="J100" s="18">
        <f>IF(A100="","",COUNTIFS(Pets!$B$5:$B$154,A100,Pets!$K$5:$K$154,"Active"))</f>
        <v/>
      </c>
      <c r="K100" s="18">
        <f>IF(A100="","",COUNTIF(Pets!$B$5:$B$154,A100))</f>
        <v/>
      </c>
      <c r="L100" s="10">
        <f>IF(A100="","",IF(H100="Archived","Not scheduled",IF(OR(Assumptions!$B$5="",NOT(ISNUMBER(Assumptions!$B$5))),"Check review setting",IF(I100="","Check review date",IF(I100&gt;TODAY(),"Check future date",IF(TODAY()-I100&gt;Assumptions!$B$5,"Review profile","Current"))))))</f>
        <v/>
      </c>
      <c r="M100" s="10">
        <f>IF(A100="","",IF(COUNTIF($A$5:$A$104,A100)&gt;1,"Check duplicate Household ID",IF(OR(B100="",C100="",F100="",H100=""),"Check required fields","Ready")))</f>
        <v/>
      </c>
    </row>
    <row r="101">
      <c r="A101" s="12" t="n"/>
      <c r="B101" s="12" t="n"/>
      <c r="C101" s="12" t="n"/>
      <c r="D101" s="13" t="n"/>
      <c r="E101" s="13" t="n"/>
      <c r="F101" s="12" t="n"/>
      <c r="G101" s="14" t="n"/>
      <c r="H101" s="12" t="n"/>
      <c r="I101" s="15" t="n"/>
      <c r="J101" s="16">
        <f>IF(A101="","",COUNTIFS(Pets!$B$5:$B$154,A101,Pets!$K$5:$K$154,"Active"))</f>
        <v/>
      </c>
      <c r="K101" s="16">
        <f>IF(A101="","",COUNTIF(Pets!$B$5:$B$154,A101))</f>
        <v/>
      </c>
      <c r="L101" s="17">
        <f>IF(A101="","",IF(H101="Archived","Not scheduled",IF(OR(Assumptions!$B$5="",NOT(ISNUMBER(Assumptions!$B$5))),"Check review setting",IF(I101="","Check review date",IF(I101&gt;TODAY(),"Check future date",IF(TODAY()-I101&gt;Assumptions!$B$5,"Review profile","Current"))))))</f>
        <v/>
      </c>
      <c r="M101" s="17">
        <f>IF(A101="","",IF(COUNTIF($A$5:$A$104,A101)&gt;1,"Check duplicate Household ID",IF(OR(B101="",C101="",F101="",H101=""),"Check required fields","Ready")))</f>
        <v/>
      </c>
    </row>
    <row r="102">
      <c r="A102" s="12" t="n"/>
      <c r="B102" s="12" t="n"/>
      <c r="C102" s="12" t="n"/>
      <c r="D102" s="13" t="n"/>
      <c r="E102" s="13" t="n"/>
      <c r="F102" s="12" t="n"/>
      <c r="G102" s="14" t="n"/>
      <c r="H102" s="12" t="n"/>
      <c r="I102" s="15" t="n"/>
      <c r="J102" s="18">
        <f>IF(A102="","",COUNTIFS(Pets!$B$5:$B$154,A102,Pets!$K$5:$K$154,"Active"))</f>
        <v/>
      </c>
      <c r="K102" s="18">
        <f>IF(A102="","",COUNTIF(Pets!$B$5:$B$154,A102))</f>
        <v/>
      </c>
      <c r="L102" s="10">
        <f>IF(A102="","",IF(H102="Archived","Not scheduled",IF(OR(Assumptions!$B$5="",NOT(ISNUMBER(Assumptions!$B$5))),"Check review setting",IF(I102="","Check review date",IF(I102&gt;TODAY(),"Check future date",IF(TODAY()-I102&gt;Assumptions!$B$5,"Review profile","Current"))))))</f>
        <v/>
      </c>
      <c r="M102" s="10">
        <f>IF(A102="","",IF(COUNTIF($A$5:$A$104,A102)&gt;1,"Check duplicate Household ID",IF(OR(B102="",C102="",F102="",H102=""),"Check required fields","Ready")))</f>
        <v/>
      </c>
    </row>
    <row r="103">
      <c r="A103" s="12" t="n"/>
      <c r="B103" s="12" t="n"/>
      <c r="C103" s="12" t="n"/>
      <c r="D103" s="13" t="n"/>
      <c r="E103" s="13" t="n"/>
      <c r="F103" s="12" t="n"/>
      <c r="G103" s="14" t="n"/>
      <c r="H103" s="12" t="n"/>
      <c r="I103" s="15" t="n"/>
      <c r="J103" s="16">
        <f>IF(A103="","",COUNTIFS(Pets!$B$5:$B$154,A103,Pets!$K$5:$K$154,"Active"))</f>
        <v/>
      </c>
      <c r="K103" s="16">
        <f>IF(A103="","",COUNTIF(Pets!$B$5:$B$154,A103))</f>
        <v/>
      </c>
      <c r="L103" s="17">
        <f>IF(A103="","",IF(H103="Archived","Not scheduled",IF(OR(Assumptions!$B$5="",NOT(ISNUMBER(Assumptions!$B$5))),"Check review setting",IF(I103="","Check review date",IF(I103&gt;TODAY(),"Check future date",IF(TODAY()-I103&gt;Assumptions!$B$5,"Review profile","Current"))))))</f>
        <v/>
      </c>
      <c r="M103" s="17">
        <f>IF(A103="","",IF(COUNTIF($A$5:$A$104,A103)&gt;1,"Check duplicate Household ID",IF(OR(B103="",C103="",F103="",H103=""),"Check required fields","Ready")))</f>
        <v/>
      </c>
    </row>
    <row r="104">
      <c r="A104" s="12" t="n"/>
      <c r="B104" s="12" t="n"/>
      <c r="C104" s="12" t="n"/>
      <c r="D104" s="13" t="n"/>
      <c r="E104" s="13" t="n"/>
      <c r="F104" s="12" t="n"/>
      <c r="G104" s="14" t="n"/>
      <c r="H104" s="12" t="n"/>
      <c r="I104" s="15" t="n"/>
      <c r="J104" s="18">
        <f>IF(A104="","",COUNTIFS(Pets!$B$5:$B$154,A104,Pets!$K$5:$K$154,"Active"))</f>
        <v/>
      </c>
      <c r="K104" s="18">
        <f>IF(A104="","",COUNTIF(Pets!$B$5:$B$154,A104))</f>
        <v/>
      </c>
      <c r="L104" s="10">
        <f>IF(A104="","",IF(H104="Archived","Not scheduled",IF(OR(Assumptions!$B$5="",NOT(ISNUMBER(Assumptions!$B$5))),"Check review setting",IF(I104="","Check review date",IF(I104&gt;TODAY(),"Check future date",IF(TODAY()-I104&gt;Assumptions!$B$5,"Review profile","Current"))))))</f>
        <v/>
      </c>
      <c r="M104" s="10">
        <f>IF(A104="","",IF(COUNTIF($A$5:$A$104,A104)&gt;1,"Check duplicate Household ID",IF(OR(B104="",C104="",F104="",H104=""),"Check required fields","Ready")))</f>
        <v/>
      </c>
    </row>
  </sheetData>
  <autoFilter ref="A4:M104"/>
  <mergeCells count="1">
    <mergeCell ref="A1:M1"/>
  </mergeCells>
  <conditionalFormatting sqref="A5:A104">
    <cfRule type="expression" priority="1" dxfId="1">
      <formula>AND($A5&lt;&gt;"",COUNTIF($A$5:$A$104,$A5)&gt;1)</formula>
    </cfRule>
  </conditionalFormatting>
  <conditionalFormatting sqref="L5:L104">
    <cfRule type="expression" priority="2" dxfId="0">
      <formula>$L5="Current"</formula>
    </cfRule>
    <cfRule type="expression" priority="3" dxfId="1">
      <formula>OR($L5="Review profile",LEFT($L5,5)="Check")</formula>
    </cfRule>
  </conditionalFormatting>
  <conditionalFormatting sqref="M5:M104">
    <cfRule type="expression" priority="4" dxfId="0">
      <formula>$M5="Ready"</formula>
    </cfRule>
    <cfRule type="expression" priority="5" dxfId="1">
      <formula>LEFT($M5,5)="Check"</formula>
    </cfRule>
  </conditionalFormatting>
  <dataValidations count="3">
    <dataValidation sqref="F5:F104" showDropDown="0" showInputMessage="0" showErrorMessage="1" allowBlank="0" errorTitle="Check pickup type" error="Choose a pickup type from the editable Assumptions list." type="list">
      <formula1>INDIRECT("Assumptions!$C$10:$C$13")</formula1>
    </dataValidation>
    <dataValidation sqref="H5:H104" showDropDown="0" showInputMessage="0" showErrorMessage="1" allowBlank="0" errorTitle="Check account status" error="Choose a roster status from the editable Assumptions list." type="list">
      <formula1>INDIRECT("Assumptions!$A$10:$A$12")</formula1>
    </dataValidation>
    <dataValidation sqref="I5:I104" showDropDown="0" showInputMessage="0" showErrorMessage="1" allowBlank="0" errorTitle="Check review date" error="Enter a date from the last five calendar years through today." type="date" operator="between">
      <formula1>DATE(YEAR(TODAY())-5,1,1)</formula1>
      <formula2>TODAY()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 fitToPage="1"/>
  </sheetPr>
  <dimension ref="A1:P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9" customWidth="1" min="3" max="3"/>
    <col width="12" customWidth="1" min="4" max="4"/>
    <col width="13" customWidth="1" min="5" max="5"/>
    <col width="19" customWidth="1" min="6" max="6"/>
    <col width="38" customWidth="1" min="7" max="7"/>
    <col width="20" customWidth="1" min="8" max="8"/>
    <col width="40" customWidth="1" min="9" max="9"/>
    <col width="18" customWidth="1" min="10" max="10"/>
    <col width="15" customWidth="1" min="11" max="11"/>
    <col width="19" customWidth="1" min="12" max="12"/>
    <col width="28" customWidth="1" min="13" max="13"/>
    <col width="19" customWidth="1" min="14" max="14"/>
    <col width="21" customWidth="1" min="15" max="15"/>
    <col width="27" customWidth="1" min="16" max="16"/>
  </cols>
  <sheetData>
    <row r="1" ht="30" customHeight="1">
      <c r="A1" s="1" t="inlineStr">
        <is>
          <t>Pet Roster</t>
        </is>
      </c>
    </row>
    <row r="2" ht="28" customHeight="1">
      <c r="A2" s="3" t="inlineStr">
        <is>
          <t>Each pet keeps a separate service, feeding, pickup, assignment, and review record. All examples are fictional.</t>
        </is>
      </c>
    </row>
    <row r="3"/>
    <row r="4" ht="30" customHeight="1">
      <c r="A4" s="11" t="inlineStr">
        <is>
          <t>Pet ID</t>
        </is>
      </c>
      <c r="B4" s="11" t="inlineStr">
        <is>
          <t>Household ID</t>
        </is>
      </c>
      <c r="C4" s="11" t="inlineStr">
        <is>
          <t>Pet Name</t>
        </is>
      </c>
      <c r="D4" s="11" t="inlineStr">
        <is>
          <t>Species</t>
        </is>
      </c>
      <c r="E4" s="11" t="inlineStr">
        <is>
          <t>Weight (lb)</t>
        </is>
      </c>
      <c r="F4" s="11" t="inlineStr">
        <is>
          <t>Default Service</t>
        </is>
      </c>
      <c r="G4" s="11" t="inlineStr">
        <is>
          <t>Feeding Requirement</t>
        </is>
      </c>
      <c r="H4" s="11" t="inlineStr">
        <is>
          <t>Pickup Type</t>
        </is>
      </c>
      <c r="I4" s="11" t="inlineStr">
        <is>
          <t>Pickup Requirement</t>
        </is>
      </c>
      <c r="J4" s="11" t="inlineStr">
        <is>
          <t>Assigned Staff</t>
        </is>
      </c>
      <c r="K4" s="11" t="inlineStr">
        <is>
          <t>Roster Status</t>
        </is>
      </c>
      <c r="L4" s="11" t="inlineStr">
        <is>
          <t>Profile Reviewed Date</t>
        </is>
      </c>
      <c r="M4" s="11" t="inlineStr">
        <is>
          <t>Household Name</t>
        </is>
      </c>
      <c r="N4" s="11" t="inlineStr">
        <is>
          <t>Primary Contact</t>
        </is>
      </c>
      <c r="O4" s="11" t="inlineStr">
        <is>
          <t>Review Alert</t>
        </is>
      </c>
      <c r="P4" s="11" t="inlineStr">
        <is>
          <t>Readiness Check</t>
        </is>
      </c>
    </row>
    <row r="5">
      <c r="A5" s="12" t="inlineStr">
        <is>
          <t>P-001</t>
        </is>
      </c>
      <c r="B5" s="12" t="inlineStr">
        <is>
          <t>H-001</t>
        </is>
      </c>
      <c r="C5" s="12" t="inlineStr">
        <is>
          <t>Pixel Sample</t>
        </is>
      </c>
      <c r="D5" s="12" t="inlineStr">
        <is>
          <t>Dog</t>
        </is>
      </c>
      <c r="E5" s="21" t="n">
        <v>42</v>
      </c>
      <c r="F5" s="12" t="inlineStr">
        <is>
          <t>Bath &amp; brush</t>
        </is>
      </c>
      <c r="G5" s="14" t="inlineStr">
        <is>
          <t>No feeding during service.</t>
        </is>
      </c>
      <c r="H5" s="12" t="inlineStr">
        <is>
          <t>Household pickup</t>
        </is>
      </c>
      <c r="I5" s="14" t="inlineStr">
        <is>
          <t>Use the household's front desk handoff.</t>
        </is>
      </c>
      <c r="J5" s="12" t="inlineStr">
        <is>
          <t>Alex Sample</t>
        </is>
      </c>
      <c r="K5" s="12" t="inlineStr">
        <is>
          <t>Active</t>
        </is>
      </c>
      <c r="L5" s="15" t="n">
        <v>46254</v>
      </c>
      <c r="M5" s="5">
        <f>IF(A5="","",IF(B5="","",IFERROR(VLOOKUP(B5,Households!$A$5:$C$104,2,FALSE),"Household not found")))</f>
        <v/>
      </c>
      <c r="N5" s="5">
        <f>IF(A5="","",IF(B5="","",IFERROR(VLOOKUP(B5,Households!$A$5:$C$104,3,FALSE),"Contact not found")))</f>
        <v/>
      </c>
      <c r="O5" s="17">
        <f>IF(A5="","",IF(K5="Archived","Not scheduled",IF(OR(Assumptions!$B$5="",NOT(ISNUMBER(Assumptions!$B$5))),"Check review setting",IF(L5="","Check review date",IF(L5&gt;TODAY(),"Check future date",IF(TODAY()-L5&gt;Assumptions!$B$5,"Review profile","Current"))))))</f>
        <v/>
      </c>
      <c r="P5" s="17">
        <f>IF(A5="","",IF(COUNTIF($A$5:$A$154,A5)&gt;1,"Check duplicate Pet ID",IF(OR(B5="",C5="",D5="",F5="",H5="",K5=""),"Check required fields",IF(COUNTIF(Households!$A$5:$A$104,B5)&lt;&gt;1,"Check Household ID",IF(AND(K5="Active",G5=""),"Check feeding details",IF(AND(K5="Active",I5=""),"Check pickup details",IF(AND(K5="Active",OR(J5="",J5="Unassigned")),"Assign staff","Ready")))))))</f>
        <v/>
      </c>
    </row>
    <row r="6">
      <c r="A6" s="12" t="inlineStr">
        <is>
          <t>P-002</t>
        </is>
      </c>
      <c r="B6" s="12" t="inlineStr">
        <is>
          <t>H-001</t>
        </is>
      </c>
      <c r="C6" s="12" t="inlineStr">
        <is>
          <t>Comet Sample</t>
        </is>
      </c>
      <c r="D6" s="12" t="inlineStr">
        <is>
          <t>Cat</t>
        </is>
      </c>
      <c r="E6" s="21" t="n">
        <v>11.5</v>
      </c>
      <c r="F6" s="12" t="inlineStr">
        <is>
          <t>Drop-in visit</t>
        </is>
      </c>
      <c r="G6" s="14" t="inlineStr">
        <is>
          <t>Owner-provided food; use one labeled portion.</t>
        </is>
      </c>
      <c r="H6" s="12" t="inlineStr">
        <is>
          <t>No transport</t>
        </is>
      </c>
      <c r="I6" s="14" t="inlineStr">
        <is>
          <t>Service takes place at the fictional household.</t>
        </is>
      </c>
      <c r="J6" s="12" t="inlineStr">
        <is>
          <t>Devon Sample</t>
        </is>
      </c>
      <c r="K6" s="12" t="inlineStr">
        <is>
          <t>Active</t>
        </is>
      </c>
      <c r="L6" s="15" t="n">
        <v>46254</v>
      </c>
      <c r="M6" s="7">
        <f>IF(A6="","",IF(B6="","",IFERROR(VLOOKUP(B6,Households!$A$5:$C$104,2,FALSE),"Household not found")))</f>
        <v/>
      </c>
      <c r="N6" s="7">
        <f>IF(A6="","",IF(B6="","",IFERROR(VLOOKUP(B6,Households!$A$5:$C$104,3,FALSE),"Contact not found")))</f>
        <v/>
      </c>
      <c r="O6" s="10">
        <f>IF(A6="","",IF(K6="Archived","Not scheduled",IF(OR(Assumptions!$B$5="",NOT(ISNUMBER(Assumptions!$B$5))),"Check review setting",IF(L6="","Check review date",IF(L6&gt;TODAY(),"Check future date",IF(TODAY()-L6&gt;Assumptions!$B$5,"Review profile","Current"))))))</f>
        <v/>
      </c>
      <c r="P6" s="10">
        <f>IF(A6="","",IF(COUNTIF($A$5:$A$154,A6)&gt;1,"Check duplicate Pet ID",IF(OR(B6="",C6="",D6="",F6="",H6="",K6=""),"Check required fields",IF(COUNTIF(Households!$A$5:$A$104,B6)&lt;&gt;1,"Check Household ID",IF(AND(K6="Active",G6=""),"Check feeding details",IF(AND(K6="Active",I6=""),"Check pickup details",IF(AND(K6="Active",OR(J6="",J6="Unassigned")),"Assign staff","Ready")))))))</f>
        <v/>
      </c>
    </row>
    <row r="7">
      <c r="A7" s="12" t="inlineStr">
        <is>
          <t>P-003</t>
        </is>
      </c>
      <c r="B7" s="12" t="inlineStr">
        <is>
          <t>H-002</t>
        </is>
      </c>
      <c r="C7" s="12" t="inlineStr">
        <is>
          <t>Orbit Sample</t>
        </is>
      </c>
      <c r="D7" s="12" t="inlineStr">
        <is>
          <t>Dog</t>
        </is>
      </c>
      <c r="E7" s="21" t="n">
        <v>68</v>
      </c>
      <c r="F7" s="12" t="inlineStr">
        <is>
          <t>Boarding</t>
        </is>
      </c>
      <c r="G7" s="14" t="inlineStr">
        <is>
          <t>Owner-provided food; two labeled portions daily.</t>
        </is>
      </c>
      <c r="H7" s="12" t="inlineStr">
        <is>
          <t>Business transport</t>
        </is>
      </c>
      <c r="I7" s="14" t="inlineStr">
        <is>
          <t>Confirm the transport window with the listed contact.</t>
        </is>
      </c>
      <c r="J7" s="12" t="inlineStr">
        <is>
          <t>Quinn Sample</t>
        </is>
      </c>
      <c r="K7" s="12" t="inlineStr">
        <is>
          <t>Active</t>
        </is>
      </c>
      <c r="L7" s="15" t="n">
        <v>46094</v>
      </c>
      <c r="M7" s="5">
        <f>IF(A7="","",IF(B7="","",IFERROR(VLOOKUP(B7,Households!$A$5:$C$104,2,FALSE),"Household not found")))</f>
        <v/>
      </c>
      <c r="N7" s="5">
        <f>IF(A7="","",IF(B7="","",IFERROR(VLOOKUP(B7,Households!$A$5:$C$104,3,FALSE),"Contact not found")))</f>
        <v/>
      </c>
      <c r="O7" s="17">
        <f>IF(A7="","",IF(K7="Archived","Not scheduled",IF(OR(Assumptions!$B$5="",NOT(ISNUMBER(Assumptions!$B$5))),"Check review setting",IF(L7="","Check review date",IF(L7&gt;TODAY(),"Check future date",IF(TODAY()-L7&gt;Assumptions!$B$5,"Review profile","Current"))))))</f>
        <v/>
      </c>
      <c r="P7" s="17">
        <f>IF(A7="","",IF(COUNTIF($A$5:$A$154,A7)&gt;1,"Check duplicate Pet ID",IF(OR(B7="",C7="",D7="",F7="",H7="",K7=""),"Check required fields",IF(COUNTIF(Households!$A$5:$A$104,B7)&lt;&gt;1,"Check Household ID",IF(AND(K7="Active",G7=""),"Check feeding details",IF(AND(K7="Active",I7=""),"Check pickup details",IF(AND(K7="Active",OR(J7="",J7="Unassigned")),"Assign staff","Ready")))))))</f>
        <v/>
      </c>
    </row>
    <row r="8">
      <c r="A8" s="12" t="inlineStr">
        <is>
          <t>P-004</t>
        </is>
      </c>
      <c r="B8" s="12" t="inlineStr">
        <is>
          <t>H-003</t>
        </is>
      </c>
      <c r="C8" s="12" t="inlineStr">
        <is>
          <t>Poppy Sample</t>
        </is>
      </c>
      <c r="D8" s="12" t="inlineStr">
        <is>
          <t>Rabbit</t>
        </is>
      </c>
      <c r="E8" s="21" t="n">
        <v>6.2</v>
      </c>
      <c r="F8" s="12" t="inlineStr">
        <is>
          <t>Drop-in visit</t>
        </is>
      </c>
      <c r="G8" s="14" t="inlineStr">
        <is>
          <t>Owner-provided food; follow the labeled container.</t>
        </is>
      </c>
      <c r="H8" s="12" t="inlineStr">
        <is>
          <t>Confirm each visit</t>
        </is>
      </c>
      <c r="I8" s="14" t="inlineStr">
        <is>
          <t>Confirm arrival and departure with the listed contact.</t>
        </is>
      </c>
      <c r="J8" s="12" t="inlineStr">
        <is>
          <t>Taylor Sample</t>
        </is>
      </c>
      <c r="K8" s="12" t="inlineStr">
        <is>
          <t>Active</t>
        </is>
      </c>
      <c r="L8" s="15" t="n">
        <v>46093</v>
      </c>
      <c r="M8" s="7">
        <f>IF(A8="","",IF(B8="","",IFERROR(VLOOKUP(B8,Households!$A$5:$C$104,2,FALSE),"Household not found")))</f>
        <v/>
      </c>
      <c r="N8" s="7">
        <f>IF(A8="","",IF(B8="","",IFERROR(VLOOKUP(B8,Households!$A$5:$C$104,3,FALSE),"Contact not found")))</f>
        <v/>
      </c>
      <c r="O8" s="10">
        <f>IF(A8="","",IF(K8="Archived","Not scheduled",IF(OR(Assumptions!$B$5="",NOT(ISNUMBER(Assumptions!$B$5))),"Check review setting",IF(L8="","Check review date",IF(L8&gt;TODAY(),"Check future date",IF(TODAY()-L8&gt;Assumptions!$B$5,"Review profile","Current"))))))</f>
        <v/>
      </c>
      <c r="P8" s="10">
        <f>IF(A8="","",IF(COUNTIF($A$5:$A$154,A8)&gt;1,"Check duplicate Pet ID",IF(OR(B8="",C8="",D8="",F8="",H8="",K8=""),"Check required fields",IF(COUNTIF(Households!$A$5:$A$104,B8)&lt;&gt;1,"Check Household ID",IF(AND(K8="Active",G8=""),"Check feeding details",IF(AND(K8="Active",I8=""),"Check pickup details",IF(AND(K8="Active",OR(J8="",J8="Unassigned")),"Assign staff","Ready")))))))</f>
        <v/>
      </c>
    </row>
    <row r="9">
      <c r="A9" s="12" t="inlineStr">
        <is>
          <t>P-005</t>
        </is>
      </c>
      <c r="B9" s="12" t="inlineStr">
        <is>
          <t>H-004</t>
        </is>
      </c>
      <c r="C9" s="12" t="inlineStr">
        <is>
          <t>Nimbus Sample</t>
        </is>
      </c>
      <c r="D9" s="12" t="inlineStr">
        <is>
          <t>Dog</t>
        </is>
      </c>
      <c r="E9" s="21" t="n">
        <v>54</v>
      </c>
      <c r="F9" s="12" t="inlineStr">
        <is>
          <t>Dog walk</t>
        </is>
      </c>
      <c r="G9" s="14" t="inlineStr">
        <is>
          <t>No feeding during service.</t>
        </is>
      </c>
      <c r="H9" s="12" t="inlineStr">
        <is>
          <t>No transport</t>
        </is>
      </c>
      <c r="I9" s="14" t="inlineStr">
        <is>
          <t>Walk begins and ends at the fictional household.</t>
        </is>
      </c>
      <c r="J9" s="12" t="inlineStr">
        <is>
          <t>Alex Sample</t>
        </is>
      </c>
      <c r="K9" s="12" t="inlineStr">
        <is>
          <t>Paused</t>
        </is>
      </c>
      <c r="L9" s="15" t="n">
        <v>46184</v>
      </c>
      <c r="M9" s="5">
        <f>IF(A9="","",IF(B9="","",IFERROR(VLOOKUP(B9,Households!$A$5:$C$104,2,FALSE),"Household not found")))</f>
        <v/>
      </c>
      <c r="N9" s="5">
        <f>IF(A9="","",IF(B9="","",IFERROR(VLOOKUP(B9,Households!$A$5:$C$104,3,FALSE),"Contact not found")))</f>
        <v/>
      </c>
      <c r="O9" s="17">
        <f>IF(A9="","",IF(K9="Archived","Not scheduled",IF(OR(Assumptions!$B$5="",NOT(ISNUMBER(Assumptions!$B$5))),"Check review setting",IF(L9="","Check review date",IF(L9&gt;TODAY(),"Check future date",IF(TODAY()-L9&gt;Assumptions!$B$5,"Review profile","Current"))))))</f>
        <v/>
      </c>
      <c r="P9" s="17">
        <f>IF(A9="","",IF(COUNTIF($A$5:$A$154,A9)&gt;1,"Check duplicate Pet ID",IF(OR(B9="",C9="",D9="",F9="",H9="",K9=""),"Check required fields",IF(COUNTIF(Households!$A$5:$A$104,B9)&lt;&gt;1,"Check Household ID",IF(AND(K9="Active",G9=""),"Check feeding details",IF(AND(K9="Active",I9=""),"Check pickup details",IF(AND(K9="Active",OR(J9="",J9="Unassigned")),"Assign staff","Ready")))))))</f>
        <v/>
      </c>
    </row>
    <row r="10">
      <c r="A10" s="12" t="inlineStr">
        <is>
          <t>P-006</t>
        </is>
      </c>
      <c r="B10" s="12" t="inlineStr">
        <is>
          <t>H-005</t>
        </is>
      </c>
      <c r="C10" s="12" t="inlineStr">
        <is>
          <t>Marble Sample</t>
        </is>
      </c>
      <c r="D10" s="12" t="inlineStr">
        <is>
          <t>Cat</t>
        </is>
      </c>
      <c r="E10" s="21" t="n">
        <v>9.800000000000001</v>
      </c>
      <c r="F10" s="12" t="inlineStr">
        <is>
          <t>Boarding</t>
        </is>
      </c>
      <c r="G10" s="14" t="inlineStr">
        <is>
          <t>Owner-provided food; use each labeled portion.</t>
        </is>
      </c>
      <c r="H10" s="12" t="inlineStr">
        <is>
          <t>Household pickup</t>
        </is>
      </c>
      <c r="I10" s="14" t="inlineStr">
        <is>
          <t>Call the listed contact at arrival.</t>
        </is>
      </c>
      <c r="J10" s="12" t="inlineStr">
        <is>
          <t>Devon Sample</t>
        </is>
      </c>
      <c r="K10" s="12" t="inlineStr">
        <is>
          <t>Active</t>
        </is>
      </c>
      <c r="L10" s="15" t="n">
        <v>46259</v>
      </c>
      <c r="M10" s="7">
        <f>IF(A10="","",IF(B10="","",IFERROR(VLOOKUP(B10,Households!$A$5:$C$104,2,FALSE),"Household not found")))</f>
        <v/>
      </c>
      <c r="N10" s="7">
        <f>IF(A10="","",IF(B10="","",IFERROR(VLOOKUP(B10,Households!$A$5:$C$104,3,FALSE),"Contact not found")))</f>
        <v/>
      </c>
      <c r="O10" s="10">
        <f>IF(A10="","",IF(K10="Archived","Not scheduled",IF(OR(Assumptions!$B$5="",NOT(ISNUMBER(Assumptions!$B$5))),"Check review setting",IF(L10="","Check review date",IF(L10&gt;TODAY(),"Check future date",IF(TODAY()-L10&gt;Assumptions!$B$5,"Review profile","Current"))))))</f>
        <v/>
      </c>
      <c r="P10" s="10">
        <f>IF(A10="","",IF(COUNTIF($A$5:$A$154,A10)&gt;1,"Check duplicate Pet ID",IF(OR(B10="",C10="",D10="",F10="",H10="",K10=""),"Check required fields",IF(COUNTIF(Households!$A$5:$A$104,B10)&lt;&gt;1,"Check Household ID",IF(AND(K10="Active",G10=""),"Check feeding details",IF(AND(K10="Active",I10=""),"Check pickup details",IF(AND(K10="Active",OR(J10="",J10="Unassigned")),"Assign staff","Ready")))))))</f>
        <v/>
      </c>
    </row>
    <row r="11">
      <c r="A11" s="12" t="inlineStr">
        <is>
          <t>P-007</t>
        </is>
      </c>
      <c r="B11" s="12" t="inlineStr">
        <is>
          <t>H-006</t>
        </is>
      </c>
      <c r="C11" s="12" t="inlineStr">
        <is>
          <t>Rocket Sample</t>
        </is>
      </c>
      <c r="D11" s="12" t="inlineStr">
        <is>
          <t>Dog</t>
        </is>
      </c>
      <c r="E11" s="21" t="n">
        <v>75.5</v>
      </c>
      <c r="F11" s="12" t="inlineStr">
        <is>
          <t>Daycare</t>
        </is>
      </c>
      <c r="G11" s="14" t="inlineStr">
        <is>
          <t>Owner-provided midday labeled portion.</t>
        </is>
      </c>
      <c r="H11" s="12" t="inlineStr">
        <is>
          <t>Business transport</t>
        </is>
      </c>
      <c r="I11" s="14" t="inlineStr">
        <is>
          <t>Use the household's confirmed transport window.</t>
        </is>
      </c>
      <c r="J11" s="12" t="inlineStr">
        <is>
          <t>Unassigned</t>
        </is>
      </c>
      <c r="K11" s="12" t="inlineStr">
        <is>
          <t>Active</t>
        </is>
      </c>
      <c r="L11" s="15" t="n">
        <v>46229</v>
      </c>
      <c r="M11" s="5">
        <f>IF(A11="","",IF(B11="","",IFERROR(VLOOKUP(B11,Households!$A$5:$C$104,2,FALSE),"Household not found")))</f>
        <v/>
      </c>
      <c r="N11" s="5">
        <f>IF(A11="","",IF(B11="","",IFERROR(VLOOKUP(B11,Households!$A$5:$C$104,3,FALSE),"Contact not found")))</f>
        <v/>
      </c>
      <c r="O11" s="17">
        <f>IF(A11="","",IF(K11="Archived","Not scheduled",IF(OR(Assumptions!$B$5="",NOT(ISNUMBER(Assumptions!$B$5))),"Check review setting",IF(L11="","Check review date",IF(L11&gt;TODAY(),"Check future date",IF(TODAY()-L11&gt;Assumptions!$B$5,"Review profile","Current"))))))</f>
        <v/>
      </c>
      <c r="P11" s="17">
        <f>IF(A11="","",IF(COUNTIF($A$5:$A$154,A11)&gt;1,"Check duplicate Pet ID",IF(OR(B11="",C11="",D11="",F11="",H11="",K11=""),"Check required fields",IF(COUNTIF(Households!$A$5:$A$104,B11)&lt;&gt;1,"Check Household ID",IF(AND(K11="Active",G11=""),"Check feeding details",IF(AND(K11="Active",I11=""),"Check pickup details",IF(AND(K11="Active",OR(J11="",J11="Unassigned")),"Assign staff","Ready")))))))</f>
        <v/>
      </c>
    </row>
    <row r="12">
      <c r="A12" s="12" t="inlineStr">
        <is>
          <t>P-008</t>
        </is>
      </c>
      <c r="B12" s="12" t="inlineStr">
        <is>
          <t>H-006</t>
        </is>
      </c>
      <c r="C12" s="12" t="inlineStr">
        <is>
          <t>Quill Sample</t>
        </is>
      </c>
      <c r="D12" s="12" t="inlineStr">
        <is>
          <t>Bird</t>
        </is>
      </c>
      <c r="E12" s="21" t="n">
        <v>0.5</v>
      </c>
      <c r="F12" s="12" t="inlineStr">
        <is>
          <t>Drop-in visit</t>
        </is>
      </c>
      <c r="G12" s="14" t="n"/>
      <c r="H12" s="12" t="inlineStr">
        <is>
          <t>No transport</t>
        </is>
      </c>
      <c r="I12" s="14" t="inlineStr">
        <is>
          <t>Service takes place at the fictional household.</t>
        </is>
      </c>
      <c r="J12" s="12" t="inlineStr">
        <is>
          <t>Quinn Sample</t>
        </is>
      </c>
      <c r="K12" s="12" t="inlineStr">
        <is>
          <t>Active</t>
        </is>
      </c>
      <c r="L12" s="15" t="n">
        <v>46229</v>
      </c>
      <c r="M12" s="7">
        <f>IF(A12="","",IF(B12="","",IFERROR(VLOOKUP(B12,Households!$A$5:$C$104,2,FALSE),"Household not found")))</f>
        <v/>
      </c>
      <c r="N12" s="7">
        <f>IF(A12="","",IF(B12="","",IFERROR(VLOOKUP(B12,Households!$A$5:$C$104,3,FALSE),"Contact not found")))</f>
        <v/>
      </c>
      <c r="O12" s="10">
        <f>IF(A12="","",IF(K12="Archived","Not scheduled",IF(OR(Assumptions!$B$5="",NOT(ISNUMBER(Assumptions!$B$5))),"Check review setting",IF(L12="","Check review date",IF(L12&gt;TODAY(),"Check future date",IF(TODAY()-L12&gt;Assumptions!$B$5,"Review profile","Current"))))))</f>
        <v/>
      </c>
      <c r="P12" s="10">
        <f>IF(A12="","",IF(COUNTIF($A$5:$A$154,A12)&gt;1,"Check duplicate Pet ID",IF(OR(B12="",C12="",D12="",F12="",H12="",K12=""),"Check required fields",IF(COUNTIF(Households!$A$5:$A$104,B12)&lt;&gt;1,"Check Household ID",IF(AND(K12="Active",G12=""),"Check feeding details",IF(AND(K12="Active",I12=""),"Check pickup details",IF(AND(K12="Active",OR(J12="",J12="Unassigned")),"Assign staff","Ready")))))))</f>
        <v/>
      </c>
    </row>
    <row r="13">
      <c r="A13" s="12" t="inlineStr">
        <is>
          <t>P-009</t>
        </is>
      </c>
      <c r="B13" s="12" t="inlineStr">
        <is>
          <t>H-007</t>
        </is>
      </c>
      <c r="C13" s="12" t="inlineStr">
        <is>
          <t>Tango Sample</t>
        </is>
      </c>
      <c r="D13" s="12" t="inlineStr">
        <is>
          <t>Dog</t>
        </is>
      </c>
      <c r="E13" s="21" t="n">
        <v>33</v>
      </c>
      <c r="F13" s="12" t="inlineStr">
        <is>
          <t>Full groom</t>
        </is>
      </c>
      <c r="G13" s="14" t="inlineStr">
        <is>
          <t>No feeding during service.</t>
        </is>
      </c>
      <c r="H13" s="12" t="inlineStr">
        <is>
          <t>Confirm each visit</t>
        </is>
      </c>
      <c r="I13" s="14" t="n"/>
      <c r="J13" s="12" t="inlineStr">
        <is>
          <t>Taylor Sample</t>
        </is>
      </c>
      <c r="K13" s="12" t="inlineStr">
        <is>
          <t>Active</t>
        </is>
      </c>
      <c r="L13" s="15" t="n">
        <v>46274</v>
      </c>
      <c r="M13" s="5">
        <f>IF(A13="","",IF(B13="","",IFERROR(VLOOKUP(B13,Households!$A$5:$C$104,2,FALSE),"Household not found")))</f>
        <v/>
      </c>
      <c r="N13" s="5">
        <f>IF(A13="","",IF(B13="","",IFERROR(VLOOKUP(B13,Households!$A$5:$C$104,3,FALSE),"Contact not found")))</f>
        <v/>
      </c>
      <c r="O13" s="17">
        <f>IF(A13="","",IF(K13="Archived","Not scheduled",IF(OR(Assumptions!$B$5="",NOT(ISNUMBER(Assumptions!$B$5))),"Check review setting",IF(L13="","Check review date",IF(L13&gt;TODAY(),"Check future date",IF(TODAY()-L13&gt;Assumptions!$B$5,"Review profile","Current"))))))</f>
        <v/>
      </c>
      <c r="P13" s="17">
        <f>IF(A13="","",IF(COUNTIF($A$5:$A$154,A13)&gt;1,"Check duplicate Pet ID",IF(OR(B13="",C13="",D13="",F13="",H13="",K13=""),"Check required fields",IF(COUNTIF(Households!$A$5:$A$104,B13)&lt;&gt;1,"Check Household ID",IF(AND(K13="Active",G13=""),"Check feeding details",IF(AND(K13="Active",I13=""),"Check pickup details",IF(AND(K13="Active",OR(J13="",J13="Unassigned")),"Assign staff","Ready")))))))</f>
        <v/>
      </c>
    </row>
    <row r="14">
      <c r="A14" s="12" t="inlineStr">
        <is>
          <t>P-010</t>
        </is>
      </c>
      <c r="B14" s="12" t="inlineStr">
        <is>
          <t>H-008</t>
        </is>
      </c>
      <c r="C14" s="12" t="inlineStr">
        <is>
          <t>Fern Sample</t>
        </is>
      </c>
      <c r="D14" s="12" t="inlineStr">
        <is>
          <t>Cat</t>
        </is>
      </c>
      <c r="E14" s="21" t="n">
        <v>12</v>
      </c>
      <c r="F14" s="12" t="inlineStr">
        <is>
          <t>Drop-in visit</t>
        </is>
      </c>
      <c r="G14" s="14" t="inlineStr">
        <is>
          <t>Owner-provided food; use one labeled portion.</t>
        </is>
      </c>
      <c r="H14" s="12" t="inlineStr">
        <is>
          <t>No transport</t>
        </is>
      </c>
      <c r="I14" s="14" t="inlineStr">
        <is>
          <t>No pickup requested.</t>
        </is>
      </c>
      <c r="J14" s="12" t="inlineStr">
        <is>
          <t>Alex Sample</t>
        </is>
      </c>
      <c r="K14" s="12" t="inlineStr">
        <is>
          <t>Archived</t>
        </is>
      </c>
      <c r="L14" s="15" t="n">
        <v>46034</v>
      </c>
      <c r="M14" s="7">
        <f>IF(A14="","",IF(B14="","",IFERROR(VLOOKUP(B14,Households!$A$5:$C$104,2,FALSE),"Household not found")))</f>
        <v/>
      </c>
      <c r="N14" s="7">
        <f>IF(A14="","",IF(B14="","",IFERROR(VLOOKUP(B14,Households!$A$5:$C$104,3,FALSE),"Contact not found")))</f>
        <v/>
      </c>
      <c r="O14" s="10">
        <f>IF(A14="","",IF(K14="Archived","Not scheduled",IF(OR(Assumptions!$B$5="",NOT(ISNUMBER(Assumptions!$B$5))),"Check review setting",IF(L14="","Check review date",IF(L14&gt;TODAY(),"Check future date",IF(TODAY()-L14&gt;Assumptions!$B$5,"Review profile","Current"))))))</f>
        <v/>
      </c>
      <c r="P14" s="10">
        <f>IF(A14="","",IF(COUNTIF($A$5:$A$154,A14)&gt;1,"Check duplicate Pet ID",IF(OR(B14="",C14="",D14="",F14="",H14="",K14=""),"Check required fields",IF(COUNTIF(Households!$A$5:$A$104,B14)&lt;&gt;1,"Check Household ID",IF(AND(K14="Active",G14=""),"Check feeding details",IF(AND(K14="Active",I14=""),"Check pickup details",IF(AND(K14="Active",OR(J14="",J14="Unassigned")),"Assign staff","Ready")))))))</f>
        <v/>
      </c>
    </row>
    <row r="15">
      <c r="A15" s="12" t="inlineStr">
        <is>
          <t>P-011</t>
        </is>
      </c>
      <c r="B15" s="12" t="inlineStr">
        <is>
          <t>H-009</t>
        </is>
      </c>
      <c r="C15" s="12" t="inlineStr">
        <is>
          <t>Waffle Sample</t>
        </is>
      </c>
      <c r="D15" s="12" t="inlineStr">
        <is>
          <t>Dog</t>
        </is>
      </c>
      <c r="E15" s="21" t="n">
        <v>26.4</v>
      </c>
      <c r="F15" s="12" t="inlineStr">
        <is>
          <t>Dog walk</t>
        </is>
      </c>
      <c r="G15" s="14" t="inlineStr">
        <is>
          <t>No feeding during service.</t>
        </is>
      </c>
      <c r="H15" s="12" t="inlineStr">
        <is>
          <t>Household pickup</t>
        </is>
      </c>
      <c r="I15" s="14" t="inlineStr">
        <is>
          <t>Use the fictional lobby handoff.</t>
        </is>
      </c>
      <c r="J15" s="12" t="inlineStr">
        <is>
          <t>Devon Sample</t>
        </is>
      </c>
      <c r="K15" s="12" t="inlineStr">
        <is>
          <t>Active</t>
        </is>
      </c>
      <c r="L15" s="15" t="n"/>
      <c r="M15" s="5">
        <f>IF(A15="","",IF(B15="","",IFERROR(VLOOKUP(B15,Households!$A$5:$C$104,2,FALSE),"Household not found")))</f>
        <v/>
      </c>
      <c r="N15" s="5">
        <f>IF(A15="","",IF(B15="","",IFERROR(VLOOKUP(B15,Households!$A$5:$C$104,3,FALSE),"Contact not found")))</f>
        <v/>
      </c>
      <c r="O15" s="17">
        <f>IF(A15="","",IF(K15="Archived","Not scheduled",IF(OR(Assumptions!$B$5="",NOT(ISNUMBER(Assumptions!$B$5))),"Check review setting",IF(L15="","Check review date",IF(L15&gt;TODAY(),"Check future date",IF(TODAY()-L15&gt;Assumptions!$B$5,"Review profile","Current"))))))</f>
        <v/>
      </c>
      <c r="P15" s="17">
        <f>IF(A15="","",IF(COUNTIF($A$5:$A$154,A15)&gt;1,"Check duplicate Pet ID",IF(OR(B15="",C15="",D15="",F15="",H15="",K15=""),"Check required fields",IF(COUNTIF(Households!$A$5:$A$104,B15)&lt;&gt;1,"Check Household ID",IF(AND(K15="Active",G15=""),"Check feeding details",IF(AND(K15="Active",I15=""),"Check pickup details",IF(AND(K15="Active",OR(J15="",J15="Unassigned")),"Assign staff","Ready")))))))</f>
        <v/>
      </c>
    </row>
    <row r="16">
      <c r="A16" s="12" t="inlineStr">
        <is>
          <t>P-012</t>
        </is>
      </c>
      <c r="B16" s="12" t="inlineStr">
        <is>
          <t>H-010</t>
        </is>
      </c>
      <c r="C16" s="12" t="inlineStr">
        <is>
          <t>Atlas Sample</t>
        </is>
      </c>
      <c r="D16" s="12" t="inlineStr">
        <is>
          <t>Dog</t>
        </is>
      </c>
      <c r="E16" s="21" t="n">
        <v>250</v>
      </c>
      <c r="F16" s="12" t="inlineStr">
        <is>
          <t>Boarding</t>
        </is>
      </c>
      <c r="G16" s="14" t="inlineStr">
        <is>
          <t>Owner-provided food; follow labeled portions.</t>
        </is>
      </c>
      <c r="H16" s="12" t="inlineStr">
        <is>
          <t>Business transport</t>
        </is>
      </c>
      <c r="I16" s="14" t="inlineStr">
        <is>
          <t>Confirm pickup and return windows with the contact.</t>
        </is>
      </c>
      <c r="J16" s="12" t="inlineStr">
        <is>
          <t>Quinn Sample</t>
        </is>
      </c>
      <c r="K16" s="12" t="inlineStr">
        <is>
          <t>Active</t>
        </is>
      </c>
      <c r="L16" s="15" t="n">
        <v>46154</v>
      </c>
      <c r="M16" s="7">
        <f>IF(A16="","",IF(B16="","",IFERROR(VLOOKUP(B16,Households!$A$5:$C$104,2,FALSE),"Household not found")))</f>
        <v/>
      </c>
      <c r="N16" s="7">
        <f>IF(A16="","",IF(B16="","",IFERROR(VLOOKUP(B16,Households!$A$5:$C$104,3,FALSE),"Contact not found")))</f>
        <v/>
      </c>
      <c r="O16" s="10">
        <f>IF(A16="","",IF(K16="Archived","Not scheduled",IF(OR(Assumptions!$B$5="",NOT(ISNUMBER(Assumptions!$B$5))),"Check review setting",IF(L16="","Check review date",IF(L16&gt;TODAY(),"Check future date",IF(TODAY()-L16&gt;Assumptions!$B$5,"Review profile","Current"))))))</f>
        <v/>
      </c>
      <c r="P16" s="10">
        <f>IF(A16="","",IF(COUNTIF($A$5:$A$154,A16)&gt;1,"Check duplicate Pet ID",IF(OR(B16="",C16="",D16="",F16="",H16="",K16=""),"Check required fields",IF(COUNTIF(Households!$A$5:$A$104,B16)&lt;&gt;1,"Check Household ID",IF(AND(K16="Active",G16=""),"Check feeding details",IF(AND(K16="Active",I16=""),"Check pickup details",IF(AND(K16="Active",OR(J16="",J16="Unassigned")),"Assign staff","Ready")))))))</f>
        <v/>
      </c>
    </row>
    <row r="17">
      <c r="A17" s="12" t="n"/>
      <c r="B17" s="12" t="n"/>
      <c r="C17" s="12" t="n"/>
      <c r="D17" s="12" t="n"/>
      <c r="E17" s="21" t="n"/>
      <c r="F17" s="12" t="n"/>
      <c r="G17" s="14" t="n"/>
      <c r="H17" s="12" t="n"/>
      <c r="I17" s="14" t="n"/>
      <c r="J17" s="12" t="n"/>
      <c r="K17" s="12" t="n"/>
      <c r="L17" s="15" t="n"/>
      <c r="M17" s="5">
        <f>IF(A17="","",IF(B17="","",IFERROR(VLOOKUP(B17,Households!$A$5:$C$104,2,FALSE),"Household not found")))</f>
        <v/>
      </c>
      <c r="N17" s="5">
        <f>IF(A17="","",IF(B17="","",IFERROR(VLOOKUP(B17,Households!$A$5:$C$104,3,FALSE),"Contact not found")))</f>
        <v/>
      </c>
      <c r="O17" s="17">
        <f>IF(A17="","",IF(K17="Archived","Not scheduled",IF(OR(Assumptions!$B$5="",NOT(ISNUMBER(Assumptions!$B$5))),"Check review setting",IF(L17="","Check review date",IF(L17&gt;TODAY(),"Check future date",IF(TODAY()-L17&gt;Assumptions!$B$5,"Review profile","Current"))))))</f>
        <v/>
      </c>
      <c r="P17" s="17">
        <f>IF(A17="","",IF(COUNTIF($A$5:$A$154,A17)&gt;1,"Check duplicate Pet ID",IF(OR(B17="",C17="",D17="",F17="",H17="",K17=""),"Check required fields",IF(COUNTIF(Households!$A$5:$A$104,B17)&lt;&gt;1,"Check Household ID",IF(AND(K17="Active",G17=""),"Check feeding details",IF(AND(K17="Active",I17=""),"Check pickup details",IF(AND(K17="Active",OR(J17="",J17="Unassigned")),"Assign staff","Ready")))))))</f>
        <v/>
      </c>
    </row>
    <row r="18">
      <c r="A18" s="12" t="n"/>
      <c r="B18" s="12" t="n"/>
      <c r="C18" s="12" t="n"/>
      <c r="D18" s="12" t="n"/>
      <c r="E18" s="21" t="n"/>
      <c r="F18" s="12" t="n"/>
      <c r="G18" s="14" t="n"/>
      <c r="H18" s="12" t="n"/>
      <c r="I18" s="14" t="n"/>
      <c r="J18" s="12" t="n"/>
      <c r="K18" s="12" t="n"/>
      <c r="L18" s="15" t="n"/>
      <c r="M18" s="7">
        <f>IF(A18="","",IF(B18="","",IFERROR(VLOOKUP(B18,Households!$A$5:$C$104,2,FALSE),"Household not found")))</f>
        <v/>
      </c>
      <c r="N18" s="7">
        <f>IF(A18="","",IF(B18="","",IFERROR(VLOOKUP(B18,Households!$A$5:$C$104,3,FALSE),"Contact not found")))</f>
        <v/>
      </c>
      <c r="O18" s="10">
        <f>IF(A18="","",IF(K18="Archived","Not scheduled",IF(OR(Assumptions!$B$5="",NOT(ISNUMBER(Assumptions!$B$5))),"Check review setting",IF(L18="","Check review date",IF(L18&gt;TODAY(),"Check future date",IF(TODAY()-L18&gt;Assumptions!$B$5,"Review profile","Current"))))))</f>
        <v/>
      </c>
      <c r="P18" s="10">
        <f>IF(A18="","",IF(COUNTIF($A$5:$A$154,A18)&gt;1,"Check duplicate Pet ID",IF(OR(B18="",C18="",D18="",F18="",H18="",K18=""),"Check required fields",IF(COUNTIF(Households!$A$5:$A$104,B18)&lt;&gt;1,"Check Household ID",IF(AND(K18="Active",G18=""),"Check feeding details",IF(AND(K18="Active",I18=""),"Check pickup details",IF(AND(K18="Active",OR(J18="",J18="Unassigned")),"Assign staff","Ready")))))))</f>
        <v/>
      </c>
    </row>
    <row r="19">
      <c r="A19" s="12" t="n"/>
      <c r="B19" s="12" t="n"/>
      <c r="C19" s="12" t="n"/>
      <c r="D19" s="12" t="n"/>
      <c r="E19" s="21" t="n"/>
      <c r="F19" s="12" t="n"/>
      <c r="G19" s="14" t="n"/>
      <c r="H19" s="12" t="n"/>
      <c r="I19" s="14" t="n"/>
      <c r="J19" s="12" t="n"/>
      <c r="K19" s="12" t="n"/>
      <c r="L19" s="15" t="n"/>
      <c r="M19" s="5">
        <f>IF(A19="","",IF(B19="","",IFERROR(VLOOKUP(B19,Households!$A$5:$C$104,2,FALSE),"Household not found")))</f>
        <v/>
      </c>
      <c r="N19" s="5">
        <f>IF(A19="","",IF(B19="","",IFERROR(VLOOKUP(B19,Households!$A$5:$C$104,3,FALSE),"Contact not found")))</f>
        <v/>
      </c>
      <c r="O19" s="17">
        <f>IF(A19="","",IF(K19="Archived","Not scheduled",IF(OR(Assumptions!$B$5="",NOT(ISNUMBER(Assumptions!$B$5))),"Check review setting",IF(L19="","Check review date",IF(L19&gt;TODAY(),"Check future date",IF(TODAY()-L19&gt;Assumptions!$B$5,"Review profile","Current"))))))</f>
        <v/>
      </c>
      <c r="P19" s="17">
        <f>IF(A19="","",IF(COUNTIF($A$5:$A$154,A19)&gt;1,"Check duplicate Pet ID",IF(OR(B19="",C19="",D19="",F19="",H19="",K19=""),"Check required fields",IF(COUNTIF(Households!$A$5:$A$104,B19)&lt;&gt;1,"Check Household ID",IF(AND(K19="Active",G19=""),"Check feeding details",IF(AND(K19="Active",I19=""),"Check pickup details",IF(AND(K19="Active",OR(J19="",J19="Unassigned")),"Assign staff","Ready")))))))</f>
        <v/>
      </c>
    </row>
    <row r="20">
      <c r="A20" s="12" t="n"/>
      <c r="B20" s="12" t="n"/>
      <c r="C20" s="12" t="n"/>
      <c r="D20" s="12" t="n"/>
      <c r="E20" s="21" t="n"/>
      <c r="F20" s="12" t="n"/>
      <c r="G20" s="14" t="n"/>
      <c r="H20" s="12" t="n"/>
      <c r="I20" s="14" t="n"/>
      <c r="J20" s="12" t="n"/>
      <c r="K20" s="12" t="n"/>
      <c r="L20" s="15" t="n"/>
      <c r="M20" s="7">
        <f>IF(A20="","",IF(B20="","",IFERROR(VLOOKUP(B20,Households!$A$5:$C$104,2,FALSE),"Household not found")))</f>
        <v/>
      </c>
      <c r="N20" s="7">
        <f>IF(A20="","",IF(B20="","",IFERROR(VLOOKUP(B20,Households!$A$5:$C$104,3,FALSE),"Contact not found")))</f>
        <v/>
      </c>
      <c r="O20" s="10">
        <f>IF(A20="","",IF(K20="Archived","Not scheduled",IF(OR(Assumptions!$B$5="",NOT(ISNUMBER(Assumptions!$B$5))),"Check review setting",IF(L20="","Check review date",IF(L20&gt;TODAY(),"Check future date",IF(TODAY()-L20&gt;Assumptions!$B$5,"Review profile","Current"))))))</f>
        <v/>
      </c>
      <c r="P20" s="10">
        <f>IF(A20="","",IF(COUNTIF($A$5:$A$154,A20)&gt;1,"Check duplicate Pet ID",IF(OR(B20="",C20="",D20="",F20="",H20="",K20=""),"Check required fields",IF(COUNTIF(Households!$A$5:$A$104,B20)&lt;&gt;1,"Check Household ID",IF(AND(K20="Active",G20=""),"Check feeding details",IF(AND(K20="Active",I20=""),"Check pickup details",IF(AND(K20="Active",OR(J20="",J20="Unassigned")),"Assign staff","Ready")))))))</f>
        <v/>
      </c>
    </row>
    <row r="21">
      <c r="A21" s="12" t="n"/>
      <c r="B21" s="12" t="n"/>
      <c r="C21" s="12" t="n"/>
      <c r="D21" s="12" t="n"/>
      <c r="E21" s="21" t="n"/>
      <c r="F21" s="12" t="n"/>
      <c r="G21" s="14" t="n"/>
      <c r="H21" s="12" t="n"/>
      <c r="I21" s="14" t="n"/>
      <c r="J21" s="12" t="n"/>
      <c r="K21" s="12" t="n"/>
      <c r="L21" s="15" t="n"/>
      <c r="M21" s="5">
        <f>IF(A21="","",IF(B21="","",IFERROR(VLOOKUP(B21,Households!$A$5:$C$104,2,FALSE),"Household not found")))</f>
        <v/>
      </c>
      <c r="N21" s="5">
        <f>IF(A21="","",IF(B21="","",IFERROR(VLOOKUP(B21,Households!$A$5:$C$104,3,FALSE),"Contact not found")))</f>
        <v/>
      </c>
      <c r="O21" s="17">
        <f>IF(A21="","",IF(K21="Archived","Not scheduled",IF(OR(Assumptions!$B$5="",NOT(ISNUMBER(Assumptions!$B$5))),"Check review setting",IF(L21="","Check review date",IF(L21&gt;TODAY(),"Check future date",IF(TODAY()-L21&gt;Assumptions!$B$5,"Review profile","Current"))))))</f>
        <v/>
      </c>
      <c r="P21" s="17">
        <f>IF(A21="","",IF(COUNTIF($A$5:$A$154,A21)&gt;1,"Check duplicate Pet ID",IF(OR(B21="",C21="",D21="",F21="",H21="",K21=""),"Check required fields",IF(COUNTIF(Households!$A$5:$A$104,B21)&lt;&gt;1,"Check Household ID",IF(AND(K21="Active",G21=""),"Check feeding details",IF(AND(K21="Active",I21=""),"Check pickup details",IF(AND(K21="Active",OR(J21="",J21="Unassigned")),"Assign staff","Ready")))))))</f>
        <v/>
      </c>
    </row>
    <row r="22">
      <c r="A22" s="12" t="n"/>
      <c r="B22" s="12" t="n"/>
      <c r="C22" s="12" t="n"/>
      <c r="D22" s="12" t="n"/>
      <c r="E22" s="21" t="n"/>
      <c r="F22" s="12" t="n"/>
      <c r="G22" s="14" t="n"/>
      <c r="H22" s="12" t="n"/>
      <c r="I22" s="14" t="n"/>
      <c r="J22" s="12" t="n"/>
      <c r="K22" s="12" t="n"/>
      <c r="L22" s="15" t="n"/>
      <c r="M22" s="7">
        <f>IF(A22="","",IF(B22="","",IFERROR(VLOOKUP(B22,Households!$A$5:$C$104,2,FALSE),"Household not found")))</f>
        <v/>
      </c>
      <c r="N22" s="7">
        <f>IF(A22="","",IF(B22="","",IFERROR(VLOOKUP(B22,Households!$A$5:$C$104,3,FALSE),"Contact not found")))</f>
        <v/>
      </c>
      <c r="O22" s="10">
        <f>IF(A22="","",IF(K22="Archived","Not scheduled",IF(OR(Assumptions!$B$5="",NOT(ISNUMBER(Assumptions!$B$5))),"Check review setting",IF(L22="","Check review date",IF(L22&gt;TODAY(),"Check future date",IF(TODAY()-L22&gt;Assumptions!$B$5,"Review profile","Current"))))))</f>
        <v/>
      </c>
      <c r="P22" s="10">
        <f>IF(A22="","",IF(COUNTIF($A$5:$A$154,A22)&gt;1,"Check duplicate Pet ID",IF(OR(B22="",C22="",D22="",F22="",H22="",K22=""),"Check required fields",IF(COUNTIF(Households!$A$5:$A$104,B22)&lt;&gt;1,"Check Household ID",IF(AND(K22="Active",G22=""),"Check feeding details",IF(AND(K22="Active",I22=""),"Check pickup details",IF(AND(K22="Active",OR(J22="",J22="Unassigned")),"Assign staff","Ready")))))))</f>
        <v/>
      </c>
    </row>
    <row r="23">
      <c r="A23" s="12" t="n"/>
      <c r="B23" s="12" t="n"/>
      <c r="C23" s="12" t="n"/>
      <c r="D23" s="12" t="n"/>
      <c r="E23" s="21" t="n"/>
      <c r="F23" s="12" t="n"/>
      <c r="G23" s="14" t="n"/>
      <c r="H23" s="12" t="n"/>
      <c r="I23" s="14" t="n"/>
      <c r="J23" s="12" t="n"/>
      <c r="K23" s="12" t="n"/>
      <c r="L23" s="15" t="n"/>
      <c r="M23" s="5">
        <f>IF(A23="","",IF(B23="","",IFERROR(VLOOKUP(B23,Households!$A$5:$C$104,2,FALSE),"Household not found")))</f>
        <v/>
      </c>
      <c r="N23" s="5">
        <f>IF(A23="","",IF(B23="","",IFERROR(VLOOKUP(B23,Households!$A$5:$C$104,3,FALSE),"Contact not found")))</f>
        <v/>
      </c>
      <c r="O23" s="17">
        <f>IF(A23="","",IF(K23="Archived","Not scheduled",IF(OR(Assumptions!$B$5="",NOT(ISNUMBER(Assumptions!$B$5))),"Check review setting",IF(L23="","Check review date",IF(L23&gt;TODAY(),"Check future date",IF(TODAY()-L23&gt;Assumptions!$B$5,"Review profile","Current"))))))</f>
        <v/>
      </c>
      <c r="P23" s="17">
        <f>IF(A23="","",IF(COUNTIF($A$5:$A$154,A23)&gt;1,"Check duplicate Pet ID",IF(OR(B23="",C23="",D23="",F23="",H23="",K23=""),"Check required fields",IF(COUNTIF(Households!$A$5:$A$104,B23)&lt;&gt;1,"Check Household ID",IF(AND(K23="Active",G23=""),"Check feeding details",IF(AND(K23="Active",I23=""),"Check pickup details",IF(AND(K23="Active",OR(J23="",J23="Unassigned")),"Assign staff","Ready")))))))</f>
        <v/>
      </c>
    </row>
    <row r="24">
      <c r="A24" s="12" t="n"/>
      <c r="B24" s="12" t="n"/>
      <c r="C24" s="12" t="n"/>
      <c r="D24" s="12" t="n"/>
      <c r="E24" s="21" t="n"/>
      <c r="F24" s="12" t="n"/>
      <c r="G24" s="14" t="n"/>
      <c r="H24" s="12" t="n"/>
      <c r="I24" s="14" t="n"/>
      <c r="J24" s="12" t="n"/>
      <c r="K24" s="12" t="n"/>
      <c r="L24" s="15" t="n"/>
      <c r="M24" s="7">
        <f>IF(A24="","",IF(B24="","",IFERROR(VLOOKUP(B24,Households!$A$5:$C$104,2,FALSE),"Household not found")))</f>
        <v/>
      </c>
      <c r="N24" s="7">
        <f>IF(A24="","",IF(B24="","",IFERROR(VLOOKUP(B24,Households!$A$5:$C$104,3,FALSE),"Contact not found")))</f>
        <v/>
      </c>
      <c r="O24" s="10">
        <f>IF(A24="","",IF(K24="Archived","Not scheduled",IF(OR(Assumptions!$B$5="",NOT(ISNUMBER(Assumptions!$B$5))),"Check review setting",IF(L24="","Check review date",IF(L24&gt;TODAY(),"Check future date",IF(TODAY()-L24&gt;Assumptions!$B$5,"Review profile","Current"))))))</f>
        <v/>
      </c>
      <c r="P24" s="10">
        <f>IF(A24="","",IF(COUNTIF($A$5:$A$154,A24)&gt;1,"Check duplicate Pet ID",IF(OR(B24="",C24="",D24="",F24="",H24="",K24=""),"Check required fields",IF(COUNTIF(Households!$A$5:$A$104,B24)&lt;&gt;1,"Check Household ID",IF(AND(K24="Active",G24=""),"Check feeding details",IF(AND(K24="Active",I24=""),"Check pickup details",IF(AND(K24="Active",OR(J24="",J24="Unassigned")),"Assign staff","Ready")))))))</f>
        <v/>
      </c>
    </row>
    <row r="25">
      <c r="A25" s="12" t="n"/>
      <c r="B25" s="12" t="n"/>
      <c r="C25" s="12" t="n"/>
      <c r="D25" s="12" t="n"/>
      <c r="E25" s="21" t="n"/>
      <c r="F25" s="12" t="n"/>
      <c r="G25" s="14" t="n"/>
      <c r="H25" s="12" t="n"/>
      <c r="I25" s="14" t="n"/>
      <c r="J25" s="12" t="n"/>
      <c r="K25" s="12" t="n"/>
      <c r="L25" s="15" t="n"/>
      <c r="M25" s="5">
        <f>IF(A25="","",IF(B25="","",IFERROR(VLOOKUP(B25,Households!$A$5:$C$104,2,FALSE),"Household not found")))</f>
        <v/>
      </c>
      <c r="N25" s="5">
        <f>IF(A25="","",IF(B25="","",IFERROR(VLOOKUP(B25,Households!$A$5:$C$104,3,FALSE),"Contact not found")))</f>
        <v/>
      </c>
      <c r="O25" s="17">
        <f>IF(A25="","",IF(K25="Archived","Not scheduled",IF(OR(Assumptions!$B$5="",NOT(ISNUMBER(Assumptions!$B$5))),"Check review setting",IF(L25="","Check review date",IF(L25&gt;TODAY(),"Check future date",IF(TODAY()-L25&gt;Assumptions!$B$5,"Review profile","Current"))))))</f>
        <v/>
      </c>
      <c r="P25" s="17">
        <f>IF(A25="","",IF(COUNTIF($A$5:$A$154,A25)&gt;1,"Check duplicate Pet ID",IF(OR(B25="",C25="",D25="",F25="",H25="",K25=""),"Check required fields",IF(COUNTIF(Households!$A$5:$A$104,B25)&lt;&gt;1,"Check Household ID",IF(AND(K25="Active",G25=""),"Check feeding details",IF(AND(K25="Active",I25=""),"Check pickup details",IF(AND(K25="Active",OR(J25="",J25="Unassigned")),"Assign staff","Ready")))))))</f>
        <v/>
      </c>
    </row>
    <row r="26">
      <c r="A26" s="12" t="n"/>
      <c r="B26" s="12" t="n"/>
      <c r="C26" s="12" t="n"/>
      <c r="D26" s="12" t="n"/>
      <c r="E26" s="21" t="n"/>
      <c r="F26" s="12" t="n"/>
      <c r="G26" s="14" t="n"/>
      <c r="H26" s="12" t="n"/>
      <c r="I26" s="14" t="n"/>
      <c r="J26" s="12" t="n"/>
      <c r="K26" s="12" t="n"/>
      <c r="L26" s="15" t="n"/>
      <c r="M26" s="7">
        <f>IF(A26="","",IF(B26="","",IFERROR(VLOOKUP(B26,Households!$A$5:$C$104,2,FALSE),"Household not found")))</f>
        <v/>
      </c>
      <c r="N26" s="7">
        <f>IF(A26="","",IF(B26="","",IFERROR(VLOOKUP(B26,Households!$A$5:$C$104,3,FALSE),"Contact not found")))</f>
        <v/>
      </c>
      <c r="O26" s="10">
        <f>IF(A26="","",IF(K26="Archived","Not scheduled",IF(OR(Assumptions!$B$5="",NOT(ISNUMBER(Assumptions!$B$5))),"Check review setting",IF(L26="","Check review date",IF(L26&gt;TODAY(),"Check future date",IF(TODAY()-L26&gt;Assumptions!$B$5,"Review profile","Current"))))))</f>
        <v/>
      </c>
      <c r="P26" s="10">
        <f>IF(A26="","",IF(COUNTIF($A$5:$A$154,A26)&gt;1,"Check duplicate Pet ID",IF(OR(B26="",C26="",D26="",F26="",H26="",K26=""),"Check required fields",IF(COUNTIF(Households!$A$5:$A$104,B26)&lt;&gt;1,"Check Household ID",IF(AND(K26="Active",G26=""),"Check feeding details",IF(AND(K26="Active",I26=""),"Check pickup details",IF(AND(K26="Active",OR(J26="",J26="Unassigned")),"Assign staff","Ready")))))))</f>
        <v/>
      </c>
    </row>
    <row r="27">
      <c r="A27" s="12" t="n"/>
      <c r="B27" s="12" t="n"/>
      <c r="C27" s="12" t="n"/>
      <c r="D27" s="12" t="n"/>
      <c r="E27" s="21" t="n"/>
      <c r="F27" s="12" t="n"/>
      <c r="G27" s="14" t="n"/>
      <c r="H27" s="12" t="n"/>
      <c r="I27" s="14" t="n"/>
      <c r="J27" s="12" t="n"/>
      <c r="K27" s="12" t="n"/>
      <c r="L27" s="15" t="n"/>
      <c r="M27" s="5">
        <f>IF(A27="","",IF(B27="","",IFERROR(VLOOKUP(B27,Households!$A$5:$C$104,2,FALSE),"Household not found")))</f>
        <v/>
      </c>
      <c r="N27" s="5">
        <f>IF(A27="","",IF(B27="","",IFERROR(VLOOKUP(B27,Households!$A$5:$C$104,3,FALSE),"Contact not found")))</f>
        <v/>
      </c>
      <c r="O27" s="17">
        <f>IF(A27="","",IF(K27="Archived","Not scheduled",IF(OR(Assumptions!$B$5="",NOT(ISNUMBER(Assumptions!$B$5))),"Check review setting",IF(L27="","Check review date",IF(L27&gt;TODAY(),"Check future date",IF(TODAY()-L27&gt;Assumptions!$B$5,"Review profile","Current"))))))</f>
        <v/>
      </c>
      <c r="P27" s="17">
        <f>IF(A27="","",IF(COUNTIF($A$5:$A$154,A27)&gt;1,"Check duplicate Pet ID",IF(OR(B27="",C27="",D27="",F27="",H27="",K27=""),"Check required fields",IF(COUNTIF(Households!$A$5:$A$104,B27)&lt;&gt;1,"Check Household ID",IF(AND(K27="Active",G27=""),"Check feeding details",IF(AND(K27="Active",I27=""),"Check pickup details",IF(AND(K27="Active",OR(J27="",J27="Unassigned")),"Assign staff","Ready")))))))</f>
        <v/>
      </c>
    </row>
    <row r="28">
      <c r="A28" s="12" t="n"/>
      <c r="B28" s="12" t="n"/>
      <c r="C28" s="12" t="n"/>
      <c r="D28" s="12" t="n"/>
      <c r="E28" s="21" t="n"/>
      <c r="F28" s="12" t="n"/>
      <c r="G28" s="14" t="n"/>
      <c r="H28" s="12" t="n"/>
      <c r="I28" s="14" t="n"/>
      <c r="J28" s="12" t="n"/>
      <c r="K28" s="12" t="n"/>
      <c r="L28" s="15" t="n"/>
      <c r="M28" s="7">
        <f>IF(A28="","",IF(B28="","",IFERROR(VLOOKUP(B28,Households!$A$5:$C$104,2,FALSE),"Household not found")))</f>
        <v/>
      </c>
      <c r="N28" s="7">
        <f>IF(A28="","",IF(B28="","",IFERROR(VLOOKUP(B28,Households!$A$5:$C$104,3,FALSE),"Contact not found")))</f>
        <v/>
      </c>
      <c r="O28" s="10">
        <f>IF(A28="","",IF(K28="Archived","Not scheduled",IF(OR(Assumptions!$B$5="",NOT(ISNUMBER(Assumptions!$B$5))),"Check review setting",IF(L28="","Check review date",IF(L28&gt;TODAY(),"Check future date",IF(TODAY()-L28&gt;Assumptions!$B$5,"Review profile","Current"))))))</f>
        <v/>
      </c>
      <c r="P28" s="10">
        <f>IF(A28="","",IF(COUNTIF($A$5:$A$154,A28)&gt;1,"Check duplicate Pet ID",IF(OR(B28="",C28="",D28="",F28="",H28="",K28=""),"Check required fields",IF(COUNTIF(Households!$A$5:$A$104,B28)&lt;&gt;1,"Check Household ID",IF(AND(K28="Active",G28=""),"Check feeding details",IF(AND(K28="Active",I28=""),"Check pickup details",IF(AND(K28="Active",OR(J28="",J28="Unassigned")),"Assign staff","Ready")))))))</f>
        <v/>
      </c>
    </row>
    <row r="29">
      <c r="A29" s="12" t="n"/>
      <c r="B29" s="12" t="n"/>
      <c r="C29" s="12" t="n"/>
      <c r="D29" s="12" t="n"/>
      <c r="E29" s="21" t="n"/>
      <c r="F29" s="12" t="n"/>
      <c r="G29" s="14" t="n"/>
      <c r="H29" s="12" t="n"/>
      <c r="I29" s="14" t="n"/>
      <c r="J29" s="12" t="n"/>
      <c r="K29" s="12" t="n"/>
      <c r="L29" s="15" t="n"/>
      <c r="M29" s="5">
        <f>IF(A29="","",IF(B29="","",IFERROR(VLOOKUP(B29,Households!$A$5:$C$104,2,FALSE),"Household not found")))</f>
        <v/>
      </c>
      <c r="N29" s="5">
        <f>IF(A29="","",IF(B29="","",IFERROR(VLOOKUP(B29,Households!$A$5:$C$104,3,FALSE),"Contact not found")))</f>
        <v/>
      </c>
      <c r="O29" s="17">
        <f>IF(A29="","",IF(K29="Archived","Not scheduled",IF(OR(Assumptions!$B$5="",NOT(ISNUMBER(Assumptions!$B$5))),"Check review setting",IF(L29="","Check review date",IF(L29&gt;TODAY(),"Check future date",IF(TODAY()-L29&gt;Assumptions!$B$5,"Review profile","Current"))))))</f>
        <v/>
      </c>
      <c r="P29" s="17">
        <f>IF(A29="","",IF(COUNTIF($A$5:$A$154,A29)&gt;1,"Check duplicate Pet ID",IF(OR(B29="",C29="",D29="",F29="",H29="",K29=""),"Check required fields",IF(COUNTIF(Households!$A$5:$A$104,B29)&lt;&gt;1,"Check Household ID",IF(AND(K29="Active",G29=""),"Check feeding details",IF(AND(K29="Active",I29=""),"Check pickup details",IF(AND(K29="Active",OR(J29="",J29="Unassigned")),"Assign staff","Ready")))))))</f>
        <v/>
      </c>
    </row>
    <row r="30">
      <c r="A30" s="12" t="n"/>
      <c r="B30" s="12" t="n"/>
      <c r="C30" s="12" t="n"/>
      <c r="D30" s="12" t="n"/>
      <c r="E30" s="21" t="n"/>
      <c r="F30" s="12" t="n"/>
      <c r="G30" s="14" t="n"/>
      <c r="H30" s="12" t="n"/>
      <c r="I30" s="14" t="n"/>
      <c r="J30" s="12" t="n"/>
      <c r="K30" s="12" t="n"/>
      <c r="L30" s="15" t="n"/>
      <c r="M30" s="7">
        <f>IF(A30="","",IF(B30="","",IFERROR(VLOOKUP(B30,Households!$A$5:$C$104,2,FALSE),"Household not found")))</f>
        <v/>
      </c>
      <c r="N30" s="7">
        <f>IF(A30="","",IF(B30="","",IFERROR(VLOOKUP(B30,Households!$A$5:$C$104,3,FALSE),"Contact not found")))</f>
        <v/>
      </c>
      <c r="O30" s="10">
        <f>IF(A30="","",IF(K30="Archived","Not scheduled",IF(OR(Assumptions!$B$5="",NOT(ISNUMBER(Assumptions!$B$5))),"Check review setting",IF(L30="","Check review date",IF(L30&gt;TODAY(),"Check future date",IF(TODAY()-L30&gt;Assumptions!$B$5,"Review profile","Current"))))))</f>
        <v/>
      </c>
      <c r="P30" s="10">
        <f>IF(A30="","",IF(COUNTIF($A$5:$A$154,A30)&gt;1,"Check duplicate Pet ID",IF(OR(B30="",C30="",D30="",F30="",H30="",K30=""),"Check required fields",IF(COUNTIF(Households!$A$5:$A$104,B30)&lt;&gt;1,"Check Household ID",IF(AND(K30="Active",G30=""),"Check feeding details",IF(AND(K30="Active",I30=""),"Check pickup details",IF(AND(K30="Active",OR(J30="",J30="Unassigned")),"Assign staff","Ready")))))))</f>
        <v/>
      </c>
    </row>
    <row r="31">
      <c r="A31" s="12" t="n"/>
      <c r="B31" s="12" t="n"/>
      <c r="C31" s="12" t="n"/>
      <c r="D31" s="12" t="n"/>
      <c r="E31" s="21" t="n"/>
      <c r="F31" s="12" t="n"/>
      <c r="G31" s="14" t="n"/>
      <c r="H31" s="12" t="n"/>
      <c r="I31" s="14" t="n"/>
      <c r="J31" s="12" t="n"/>
      <c r="K31" s="12" t="n"/>
      <c r="L31" s="15" t="n"/>
      <c r="M31" s="5">
        <f>IF(A31="","",IF(B31="","",IFERROR(VLOOKUP(B31,Households!$A$5:$C$104,2,FALSE),"Household not found")))</f>
        <v/>
      </c>
      <c r="N31" s="5">
        <f>IF(A31="","",IF(B31="","",IFERROR(VLOOKUP(B31,Households!$A$5:$C$104,3,FALSE),"Contact not found")))</f>
        <v/>
      </c>
      <c r="O31" s="17">
        <f>IF(A31="","",IF(K31="Archived","Not scheduled",IF(OR(Assumptions!$B$5="",NOT(ISNUMBER(Assumptions!$B$5))),"Check review setting",IF(L31="","Check review date",IF(L31&gt;TODAY(),"Check future date",IF(TODAY()-L31&gt;Assumptions!$B$5,"Review profile","Current"))))))</f>
        <v/>
      </c>
      <c r="P31" s="17">
        <f>IF(A31="","",IF(COUNTIF($A$5:$A$154,A31)&gt;1,"Check duplicate Pet ID",IF(OR(B31="",C31="",D31="",F31="",H31="",K31=""),"Check required fields",IF(COUNTIF(Households!$A$5:$A$104,B31)&lt;&gt;1,"Check Household ID",IF(AND(K31="Active",G31=""),"Check feeding details",IF(AND(K31="Active",I31=""),"Check pickup details",IF(AND(K31="Active",OR(J31="",J31="Unassigned")),"Assign staff","Ready")))))))</f>
        <v/>
      </c>
    </row>
    <row r="32">
      <c r="A32" s="12" t="n"/>
      <c r="B32" s="12" t="n"/>
      <c r="C32" s="12" t="n"/>
      <c r="D32" s="12" t="n"/>
      <c r="E32" s="21" t="n"/>
      <c r="F32" s="12" t="n"/>
      <c r="G32" s="14" t="n"/>
      <c r="H32" s="12" t="n"/>
      <c r="I32" s="14" t="n"/>
      <c r="J32" s="12" t="n"/>
      <c r="K32" s="12" t="n"/>
      <c r="L32" s="15" t="n"/>
      <c r="M32" s="7">
        <f>IF(A32="","",IF(B32="","",IFERROR(VLOOKUP(B32,Households!$A$5:$C$104,2,FALSE),"Household not found")))</f>
        <v/>
      </c>
      <c r="N32" s="7">
        <f>IF(A32="","",IF(B32="","",IFERROR(VLOOKUP(B32,Households!$A$5:$C$104,3,FALSE),"Contact not found")))</f>
        <v/>
      </c>
      <c r="O32" s="10">
        <f>IF(A32="","",IF(K32="Archived","Not scheduled",IF(OR(Assumptions!$B$5="",NOT(ISNUMBER(Assumptions!$B$5))),"Check review setting",IF(L32="","Check review date",IF(L32&gt;TODAY(),"Check future date",IF(TODAY()-L32&gt;Assumptions!$B$5,"Review profile","Current"))))))</f>
        <v/>
      </c>
      <c r="P32" s="10">
        <f>IF(A32="","",IF(COUNTIF($A$5:$A$154,A32)&gt;1,"Check duplicate Pet ID",IF(OR(B32="",C32="",D32="",F32="",H32="",K32=""),"Check required fields",IF(COUNTIF(Households!$A$5:$A$104,B32)&lt;&gt;1,"Check Household ID",IF(AND(K32="Active",G32=""),"Check feeding details",IF(AND(K32="Active",I32=""),"Check pickup details",IF(AND(K32="Active",OR(J32="",J32="Unassigned")),"Assign staff","Ready")))))))</f>
        <v/>
      </c>
    </row>
    <row r="33">
      <c r="A33" s="12" t="n"/>
      <c r="B33" s="12" t="n"/>
      <c r="C33" s="12" t="n"/>
      <c r="D33" s="12" t="n"/>
      <c r="E33" s="21" t="n"/>
      <c r="F33" s="12" t="n"/>
      <c r="G33" s="14" t="n"/>
      <c r="H33" s="12" t="n"/>
      <c r="I33" s="14" t="n"/>
      <c r="J33" s="12" t="n"/>
      <c r="K33" s="12" t="n"/>
      <c r="L33" s="15" t="n"/>
      <c r="M33" s="5">
        <f>IF(A33="","",IF(B33="","",IFERROR(VLOOKUP(B33,Households!$A$5:$C$104,2,FALSE),"Household not found")))</f>
        <v/>
      </c>
      <c r="N33" s="5">
        <f>IF(A33="","",IF(B33="","",IFERROR(VLOOKUP(B33,Households!$A$5:$C$104,3,FALSE),"Contact not found")))</f>
        <v/>
      </c>
      <c r="O33" s="17">
        <f>IF(A33="","",IF(K33="Archived","Not scheduled",IF(OR(Assumptions!$B$5="",NOT(ISNUMBER(Assumptions!$B$5))),"Check review setting",IF(L33="","Check review date",IF(L33&gt;TODAY(),"Check future date",IF(TODAY()-L33&gt;Assumptions!$B$5,"Review profile","Current"))))))</f>
        <v/>
      </c>
      <c r="P33" s="17">
        <f>IF(A33="","",IF(COUNTIF($A$5:$A$154,A33)&gt;1,"Check duplicate Pet ID",IF(OR(B33="",C33="",D33="",F33="",H33="",K33=""),"Check required fields",IF(COUNTIF(Households!$A$5:$A$104,B33)&lt;&gt;1,"Check Household ID",IF(AND(K33="Active",G33=""),"Check feeding details",IF(AND(K33="Active",I33=""),"Check pickup details",IF(AND(K33="Active",OR(J33="",J33="Unassigned")),"Assign staff","Ready")))))))</f>
        <v/>
      </c>
    </row>
    <row r="34">
      <c r="A34" s="12" t="n"/>
      <c r="B34" s="12" t="n"/>
      <c r="C34" s="12" t="n"/>
      <c r="D34" s="12" t="n"/>
      <c r="E34" s="21" t="n"/>
      <c r="F34" s="12" t="n"/>
      <c r="G34" s="14" t="n"/>
      <c r="H34" s="12" t="n"/>
      <c r="I34" s="14" t="n"/>
      <c r="J34" s="12" t="n"/>
      <c r="K34" s="12" t="n"/>
      <c r="L34" s="15" t="n"/>
      <c r="M34" s="7">
        <f>IF(A34="","",IF(B34="","",IFERROR(VLOOKUP(B34,Households!$A$5:$C$104,2,FALSE),"Household not found")))</f>
        <v/>
      </c>
      <c r="N34" s="7">
        <f>IF(A34="","",IF(B34="","",IFERROR(VLOOKUP(B34,Households!$A$5:$C$104,3,FALSE),"Contact not found")))</f>
        <v/>
      </c>
      <c r="O34" s="10">
        <f>IF(A34="","",IF(K34="Archived","Not scheduled",IF(OR(Assumptions!$B$5="",NOT(ISNUMBER(Assumptions!$B$5))),"Check review setting",IF(L34="","Check review date",IF(L34&gt;TODAY(),"Check future date",IF(TODAY()-L34&gt;Assumptions!$B$5,"Review profile","Current"))))))</f>
        <v/>
      </c>
      <c r="P34" s="10">
        <f>IF(A34="","",IF(COUNTIF($A$5:$A$154,A34)&gt;1,"Check duplicate Pet ID",IF(OR(B34="",C34="",D34="",F34="",H34="",K34=""),"Check required fields",IF(COUNTIF(Households!$A$5:$A$104,B34)&lt;&gt;1,"Check Household ID",IF(AND(K34="Active",G34=""),"Check feeding details",IF(AND(K34="Active",I34=""),"Check pickup details",IF(AND(K34="Active",OR(J34="",J34="Unassigned")),"Assign staff","Ready")))))))</f>
        <v/>
      </c>
    </row>
    <row r="35">
      <c r="A35" s="12" t="n"/>
      <c r="B35" s="12" t="n"/>
      <c r="C35" s="12" t="n"/>
      <c r="D35" s="12" t="n"/>
      <c r="E35" s="21" t="n"/>
      <c r="F35" s="12" t="n"/>
      <c r="G35" s="14" t="n"/>
      <c r="H35" s="12" t="n"/>
      <c r="I35" s="14" t="n"/>
      <c r="J35" s="12" t="n"/>
      <c r="K35" s="12" t="n"/>
      <c r="L35" s="15" t="n"/>
      <c r="M35" s="5">
        <f>IF(A35="","",IF(B35="","",IFERROR(VLOOKUP(B35,Households!$A$5:$C$104,2,FALSE),"Household not found")))</f>
        <v/>
      </c>
      <c r="N35" s="5">
        <f>IF(A35="","",IF(B35="","",IFERROR(VLOOKUP(B35,Households!$A$5:$C$104,3,FALSE),"Contact not found")))</f>
        <v/>
      </c>
      <c r="O35" s="17">
        <f>IF(A35="","",IF(K35="Archived","Not scheduled",IF(OR(Assumptions!$B$5="",NOT(ISNUMBER(Assumptions!$B$5))),"Check review setting",IF(L35="","Check review date",IF(L35&gt;TODAY(),"Check future date",IF(TODAY()-L35&gt;Assumptions!$B$5,"Review profile","Current"))))))</f>
        <v/>
      </c>
      <c r="P35" s="17">
        <f>IF(A35="","",IF(COUNTIF($A$5:$A$154,A35)&gt;1,"Check duplicate Pet ID",IF(OR(B35="",C35="",D35="",F35="",H35="",K35=""),"Check required fields",IF(COUNTIF(Households!$A$5:$A$104,B35)&lt;&gt;1,"Check Household ID",IF(AND(K35="Active",G35=""),"Check feeding details",IF(AND(K35="Active",I35=""),"Check pickup details",IF(AND(K35="Active",OR(J35="",J35="Unassigned")),"Assign staff","Ready")))))))</f>
        <v/>
      </c>
    </row>
    <row r="36">
      <c r="A36" s="12" t="n"/>
      <c r="B36" s="12" t="n"/>
      <c r="C36" s="12" t="n"/>
      <c r="D36" s="12" t="n"/>
      <c r="E36" s="21" t="n"/>
      <c r="F36" s="12" t="n"/>
      <c r="G36" s="14" t="n"/>
      <c r="H36" s="12" t="n"/>
      <c r="I36" s="14" t="n"/>
      <c r="J36" s="12" t="n"/>
      <c r="K36" s="12" t="n"/>
      <c r="L36" s="15" t="n"/>
      <c r="M36" s="7">
        <f>IF(A36="","",IF(B36="","",IFERROR(VLOOKUP(B36,Households!$A$5:$C$104,2,FALSE),"Household not found")))</f>
        <v/>
      </c>
      <c r="N36" s="7">
        <f>IF(A36="","",IF(B36="","",IFERROR(VLOOKUP(B36,Households!$A$5:$C$104,3,FALSE),"Contact not found")))</f>
        <v/>
      </c>
      <c r="O36" s="10">
        <f>IF(A36="","",IF(K36="Archived","Not scheduled",IF(OR(Assumptions!$B$5="",NOT(ISNUMBER(Assumptions!$B$5))),"Check review setting",IF(L36="","Check review date",IF(L36&gt;TODAY(),"Check future date",IF(TODAY()-L36&gt;Assumptions!$B$5,"Review profile","Current"))))))</f>
        <v/>
      </c>
      <c r="P36" s="10">
        <f>IF(A36="","",IF(COUNTIF($A$5:$A$154,A36)&gt;1,"Check duplicate Pet ID",IF(OR(B36="",C36="",D36="",F36="",H36="",K36=""),"Check required fields",IF(COUNTIF(Households!$A$5:$A$104,B36)&lt;&gt;1,"Check Household ID",IF(AND(K36="Active",G36=""),"Check feeding details",IF(AND(K36="Active",I36=""),"Check pickup details",IF(AND(K36="Active",OR(J36="",J36="Unassigned")),"Assign staff","Ready")))))))</f>
        <v/>
      </c>
    </row>
    <row r="37">
      <c r="A37" s="12" t="n"/>
      <c r="B37" s="12" t="n"/>
      <c r="C37" s="12" t="n"/>
      <c r="D37" s="12" t="n"/>
      <c r="E37" s="21" t="n"/>
      <c r="F37" s="12" t="n"/>
      <c r="G37" s="14" t="n"/>
      <c r="H37" s="12" t="n"/>
      <c r="I37" s="14" t="n"/>
      <c r="J37" s="12" t="n"/>
      <c r="K37" s="12" t="n"/>
      <c r="L37" s="15" t="n"/>
      <c r="M37" s="5">
        <f>IF(A37="","",IF(B37="","",IFERROR(VLOOKUP(B37,Households!$A$5:$C$104,2,FALSE),"Household not found")))</f>
        <v/>
      </c>
      <c r="N37" s="5">
        <f>IF(A37="","",IF(B37="","",IFERROR(VLOOKUP(B37,Households!$A$5:$C$104,3,FALSE),"Contact not found")))</f>
        <v/>
      </c>
      <c r="O37" s="17">
        <f>IF(A37="","",IF(K37="Archived","Not scheduled",IF(OR(Assumptions!$B$5="",NOT(ISNUMBER(Assumptions!$B$5))),"Check review setting",IF(L37="","Check review date",IF(L37&gt;TODAY(),"Check future date",IF(TODAY()-L37&gt;Assumptions!$B$5,"Review profile","Current"))))))</f>
        <v/>
      </c>
      <c r="P37" s="17">
        <f>IF(A37="","",IF(COUNTIF($A$5:$A$154,A37)&gt;1,"Check duplicate Pet ID",IF(OR(B37="",C37="",D37="",F37="",H37="",K37=""),"Check required fields",IF(COUNTIF(Households!$A$5:$A$104,B37)&lt;&gt;1,"Check Household ID",IF(AND(K37="Active",G37=""),"Check feeding details",IF(AND(K37="Active",I37=""),"Check pickup details",IF(AND(K37="Active",OR(J37="",J37="Unassigned")),"Assign staff","Ready")))))))</f>
        <v/>
      </c>
    </row>
    <row r="38">
      <c r="A38" s="12" t="n"/>
      <c r="B38" s="12" t="n"/>
      <c r="C38" s="12" t="n"/>
      <c r="D38" s="12" t="n"/>
      <c r="E38" s="21" t="n"/>
      <c r="F38" s="12" t="n"/>
      <c r="G38" s="14" t="n"/>
      <c r="H38" s="12" t="n"/>
      <c r="I38" s="14" t="n"/>
      <c r="J38" s="12" t="n"/>
      <c r="K38" s="12" t="n"/>
      <c r="L38" s="15" t="n"/>
      <c r="M38" s="7">
        <f>IF(A38="","",IF(B38="","",IFERROR(VLOOKUP(B38,Households!$A$5:$C$104,2,FALSE),"Household not found")))</f>
        <v/>
      </c>
      <c r="N38" s="7">
        <f>IF(A38="","",IF(B38="","",IFERROR(VLOOKUP(B38,Households!$A$5:$C$104,3,FALSE),"Contact not found")))</f>
        <v/>
      </c>
      <c r="O38" s="10">
        <f>IF(A38="","",IF(K38="Archived","Not scheduled",IF(OR(Assumptions!$B$5="",NOT(ISNUMBER(Assumptions!$B$5))),"Check review setting",IF(L38="","Check review date",IF(L38&gt;TODAY(),"Check future date",IF(TODAY()-L38&gt;Assumptions!$B$5,"Review profile","Current"))))))</f>
        <v/>
      </c>
      <c r="P38" s="10">
        <f>IF(A38="","",IF(COUNTIF($A$5:$A$154,A38)&gt;1,"Check duplicate Pet ID",IF(OR(B38="",C38="",D38="",F38="",H38="",K38=""),"Check required fields",IF(COUNTIF(Households!$A$5:$A$104,B38)&lt;&gt;1,"Check Household ID",IF(AND(K38="Active",G38=""),"Check feeding details",IF(AND(K38="Active",I38=""),"Check pickup details",IF(AND(K38="Active",OR(J38="",J38="Unassigned")),"Assign staff","Ready")))))))</f>
        <v/>
      </c>
    </row>
    <row r="39">
      <c r="A39" s="12" t="n"/>
      <c r="B39" s="12" t="n"/>
      <c r="C39" s="12" t="n"/>
      <c r="D39" s="12" t="n"/>
      <c r="E39" s="21" t="n"/>
      <c r="F39" s="12" t="n"/>
      <c r="G39" s="14" t="n"/>
      <c r="H39" s="12" t="n"/>
      <c r="I39" s="14" t="n"/>
      <c r="J39" s="12" t="n"/>
      <c r="K39" s="12" t="n"/>
      <c r="L39" s="15" t="n"/>
      <c r="M39" s="5">
        <f>IF(A39="","",IF(B39="","",IFERROR(VLOOKUP(B39,Households!$A$5:$C$104,2,FALSE),"Household not found")))</f>
        <v/>
      </c>
      <c r="N39" s="5">
        <f>IF(A39="","",IF(B39="","",IFERROR(VLOOKUP(B39,Households!$A$5:$C$104,3,FALSE),"Contact not found")))</f>
        <v/>
      </c>
      <c r="O39" s="17">
        <f>IF(A39="","",IF(K39="Archived","Not scheduled",IF(OR(Assumptions!$B$5="",NOT(ISNUMBER(Assumptions!$B$5))),"Check review setting",IF(L39="","Check review date",IF(L39&gt;TODAY(),"Check future date",IF(TODAY()-L39&gt;Assumptions!$B$5,"Review profile","Current"))))))</f>
        <v/>
      </c>
      <c r="P39" s="17">
        <f>IF(A39="","",IF(COUNTIF($A$5:$A$154,A39)&gt;1,"Check duplicate Pet ID",IF(OR(B39="",C39="",D39="",F39="",H39="",K39=""),"Check required fields",IF(COUNTIF(Households!$A$5:$A$104,B39)&lt;&gt;1,"Check Household ID",IF(AND(K39="Active",G39=""),"Check feeding details",IF(AND(K39="Active",I39=""),"Check pickup details",IF(AND(K39="Active",OR(J39="",J39="Unassigned")),"Assign staff","Ready")))))))</f>
        <v/>
      </c>
    </row>
    <row r="40">
      <c r="A40" s="12" t="n"/>
      <c r="B40" s="12" t="n"/>
      <c r="C40" s="12" t="n"/>
      <c r="D40" s="12" t="n"/>
      <c r="E40" s="21" t="n"/>
      <c r="F40" s="12" t="n"/>
      <c r="G40" s="14" t="n"/>
      <c r="H40" s="12" t="n"/>
      <c r="I40" s="14" t="n"/>
      <c r="J40" s="12" t="n"/>
      <c r="K40" s="12" t="n"/>
      <c r="L40" s="15" t="n"/>
      <c r="M40" s="7">
        <f>IF(A40="","",IF(B40="","",IFERROR(VLOOKUP(B40,Households!$A$5:$C$104,2,FALSE),"Household not found")))</f>
        <v/>
      </c>
      <c r="N40" s="7">
        <f>IF(A40="","",IF(B40="","",IFERROR(VLOOKUP(B40,Households!$A$5:$C$104,3,FALSE),"Contact not found")))</f>
        <v/>
      </c>
      <c r="O40" s="10">
        <f>IF(A40="","",IF(K40="Archived","Not scheduled",IF(OR(Assumptions!$B$5="",NOT(ISNUMBER(Assumptions!$B$5))),"Check review setting",IF(L40="","Check review date",IF(L40&gt;TODAY(),"Check future date",IF(TODAY()-L40&gt;Assumptions!$B$5,"Review profile","Current"))))))</f>
        <v/>
      </c>
      <c r="P40" s="10">
        <f>IF(A40="","",IF(COUNTIF($A$5:$A$154,A40)&gt;1,"Check duplicate Pet ID",IF(OR(B40="",C40="",D40="",F40="",H40="",K40=""),"Check required fields",IF(COUNTIF(Households!$A$5:$A$104,B40)&lt;&gt;1,"Check Household ID",IF(AND(K40="Active",G40=""),"Check feeding details",IF(AND(K40="Active",I40=""),"Check pickup details",IF(AND(K40="Active",OR(J40="",J40="Unassigned")),"Assign staff","Ready")))))))</f>
        <v/>
      </c>
    </row>
    <row r="41">
      <c r="A41" s="12" t="n"/>
      <c r="B41" s="12" t="n"/>
      <c r="C41" s="12" t="n"/>
      <c r="D41" s="12" t="n"/>
      <c r="E41" s="21" t="n"/>
      <c r="F41" s="12" t="n"/>
      <c r="G41" s="14" t="n"/>
      <c r="H41" s="12" t="n"/>
      <c r="I41" s="14" t="n"/>
      <c r="J41" s="12" t="n"/>
      <c r="K41" s="12" t="n"/>
      <c r="L41" s="15" t="n"/>
      <c r="M41" s="5">
        <f>IF(A41="","",IF(B41="","",IFERROR(VLOOKUP(B41,Households!$A$5:$C$104,2,FALSE),"Household not found")))</f>
        <v/>
      </c>
      <c r="N41" s="5">
        <f>IF(A41="","",IF(B41="","",IFERROR(VLOOKUP(B41,Households!$A$5:$C$104,3,FALSE),"Contact not found")))</f>
        <v/>
      </c>
      <c r="O41" s="17">
        <f>IF(A41="","",IF(K41="Archived","Not scheduled",IF(OR(Assumptions!$B$5="",NOT(ISNUMBER(Assumptions!$B$5))),"Check review setting",IF(L41="","Check review date",IF(L41&gt;TODAY(),"Check future date",IF(TODAY()-L41&gt;Assumptions!$B$5,"Review profile","Current"))))))</f>
        <v/>
      </c>
      <c r="P41" s="17">
        <f>IF(A41="","",IF(COUNTIF($A$5:$A$154,A41)&gt;1,"Check duplicate Pet ID",IF(OR(B41="",C41="",D41="",F41="",H41="",K41=""),"Check required fields",IF(COUNTIF(Households!$A$5:$A$104,B41)&lt;&gt;1,"Check Household ID",IF(AND(K41="Active",G41=""),"Check feeding details",IF(AND(K41="Active",I41=""),"Check pickup details",IF(AND(K41="Active",OR(J41="",J41="Unassigned")),"Assign staff","Ready")))))))</f>
        <v/>
      </c>
    </row>
    <row r="42">
      <c r="A42" s="12" t="n"/>
      <c r="B42" s="12" t="n"/>
      <c r="C42" s="12" t="n"/>
      <c r="D42" s="12" t="n"/>
      <c r="E42" s="21" t="n"/>
      <c r="F42" s="12" t="n"/>
      <c r="G42" s="14" t="n"/>
      <c r="H42" s="12" t="n"/>
      <c r="I42" s="14" t="n"/>
      <c r="J42" s="12" t="n"/>
      <c r="K42" s="12" t="n"/>
      <c r="L42" s="15" t="n"/>
      <c r="M42" s="7">
        <f>IF(A42="","",IF(B42="","",IFERROR(VLOOKUP(B42,Households!$A$5:$C$104,2,FALSE),"Household not found")))</f>
        <v/>
      </c>
      <c r="N42" s="7">
        <f>IF(A42="","",IF(B42="","",IFERROR(VLOOKUP(B42,Households!$A$5:$C$104,3,FALSE),"Contact not found")))</f>
        <v/>
      </c>
      <c r="O42" s="10">
        <f>IF(A42="","",IF(K42="Archived","Not scheduled",IF(OR(Assumptions!$B$5="",NOT(ISNUMBER(Assumptions!$B$5))),"Check review setting",IF(L42="","Check review date",IF(L42&gt;TODAY(),"Check future date",IF(TODAY()-L42&gt;Assumptions!$B$5,"Review profile","Current"))))))</f>
        <v/>
      </c>
      <c r="P42" s="10">
        <f>IF(A42="","",IF(COUNTIF($A$5:$A$154,A42)&gt;1,"Check duplicate Pet ID",IF(OR(B42="",C42="",D42="",F42="",H42="",K42=""),"Check required fields",IF(COUNTIF(Households!$A$5:$A$104,B42)&lt;&gt;1,"Check Household ID",IF(AND(K42="Active",G42=""),"Check feeding details",IF(AND(K42="Active",I42=""),"Check pickup details",IF(AND(K42="Active",OR(J42="",J42="Unassigned")),"Assign staff","Ready")))))))</f>
        <v/>
      </c>
    </row>
    <row r="43">
      <c r="A43" s="12" t="n"/>
      <c r="B43" s="12" t="n"/>
      <c r="C43" s="12" t="n"/>
      <c r="D43" s="12" t="n"/>
      <c r="E43" s="21" t="n"/>
      <c r="F43" s="12" t="n"/>
      <c r="G43" s="14" t="n"/>
      <c r="H43" s="12" t="n"/>
      <c r="I43" s="14" t="n"/>
      <c r="J43" s="12" t="n"/>
      <c r="K43" s="12" t="n"/>
      <c r="L43" s="15" t="n"/>
      <c r="M43" s="5">
        <f>IF(A43="","",IF(B43="","",IFERROR(VLOOKUP(B43,Households!$A$5:$C$104,2,FALSE),"Household not found")))</f>
        <v/>
      </c>
      <c r="N43" s="5">
        <f>IF(A43="","",IF(B43="","",IFERROR(VLOOKUP(B43,Households!$A$5:$C$104,3,FALSE),"Contact not found")))</f>
        <v/>
      </c>
      <c r="O43" s="17">
        <f>IF(A43="","",IF(K43="Archived","Not scheduled",IF(OR(Assumptions!$B$5="",NOT(ISNUMBER(Assumptions!$B$5))),"Check review setting",IF(L43="","Check review date",IF(L43&gt;TODAY(),"Check future date",IF(TODAY()-L43&gt;Assumptions!$B$5,"Review profile","Current"))))))</f>
        <v/>
      </c>
      <c r="P43" s="17">
        <f>IF(A43="","",IF(COUNTIF($A$5:$A$154,A43)&gt;1,"Check duplicate Pet ID",IF(OR(B43="",C43="",D43="",F43="",H43="",K43=""),"Check required fields",IF(COUNTIF(Households!$A$5:$A$104,B43)&lt;&gt;1,"Check Household ID",IF(AND(K43="Active",G43=""),"Check feeding details",IF(AND(K43="Active",I43=""),"Check pickup details",IF(AND(K43="Active",OR(J43="",J43="Unassigned")),"Assign staff","Ready")))))))</f>
        <v/>
      </c>
    </row>
    <row r="44">
      <c r="A44" s="12" t="n"/>
      <c r="B44" s="12" t="n"/>
      <c r="C44" s="12" t="n"/>
      <c r="D44" s="12" t="n"/>
      <c r="E44" s="21" t="n"/>
      <c r="F44" s="12" t="n"/>
      <c r="G44" s="14" t="n"/>
      <c r="H44" s="12" t="n"/>
      <c r="I44" s="14" t="n"/>
      <c r="J44" s="12" t="n"/>
      <c r="K44" s="12" t="n"/>
      <c r="L44" s="15" t="n"/>
      <c r="M44" s="7">
        <f>IF(A44="","",IF(B44="","",IFERROR(VLOOKUP(B44,Households!$A$5:$C$104,2,FALSE),"Household not found")))</f>
        <v/>
      </c>
      <c r="N44" s="7">
        <f>IF(A44="","",IF(B44="","",IFERROR(VLOOKUP(B44,Households!$A$5:$C$104,3,FALSE),"Contact not found")))</f>
        <v/>
      </c>
      <c r="O44" s="10">
        <f>IF(A44="","",IF(K44="Archived","Not scheduled",IF(OR(Assumptions!$B$5="",NOT(ISNUMBER(Assumptions!$B$5))),"Check review setting",IF(L44="","Check review date",IF(L44&gt;TODAY(),"Check future date",IF(TODAY()-L44&gt;Assumptions!$B$5,"Review profile","Current"))))))</f>
        <v/>
      </c>
      <c r="P44" s="10">
        <f>IF(A44="","",IF(COUNTIF($A$5:$A$154,A44)&gt;1,"Check duplicate Pet ID",IF(OR(B44="",C44="",D44="",F44="",H44="",K44=""),"Check required fields",IF(COUNTIF(Households!$A$5:$A$104,B44)&lt;&gt;1,"Check Household ID",IF(AND(K44="Active",G44=""),"Check feeding details",IF(AND(K44="Active",I44=""),"Check pickup details",IF(AND(K44="Active",OR(J44="",J44="Unassigned")),"Assign staff","Ready")))))))</f>
        <v/>
      </c>
    </row>
    <row r="45">
      <c r="A45" s="12" t="n"/>
      <c r="B45" s="12" t="n"/>
      <c r="C45" s="12" t="n"/>
      <c r="D45" s="12" t="n"/>
      <c r="E45" s="21" t="n"/>
      <c r="F45" s="12" t="n"/>
      <c r="G45" s="14" t="n"/>
      <c r="H45" s="12" t="n"/>
      <c r="I45" s="14" t="n"/>
      <c r="J45" s="12" t="n"/>
      <c r="K45" s="12" t="n"/>
      <c r="L45" s="15" t="n"/>
      <c r="M45" s="5">
        <f>IF(A45="","",IF(B45="","",IFERROR(VLOOKUP(B45,Households!$A$5:$C$104,2,FALSE),"Household not found")))</f>
        <v/>
      </c>
      <c r="N45" s="5">
        <f>IF(A45="","",IF(B45="","",IFERROR(VLOOKUP(B45,Households!$A$5:$C$104,3,FALSE),"Contact not found")))</f>
        <v/>
      </c>
      <c r="O45" s="17">
        <f>IF(A45="","",IF(K45="Archived","Not scheduled",IF(OR(Assumptions!$B$5="",NOT(ISNUMBER(Assumptions!$B$5))),"Check review setting",IF(L45="","Check review date",IF(L45&gt;TODAY(),"Check future date",IF(TODAY()-L45&gt;Assumptions!$B$5,"Review profile","Current"))))))</f>
        <v/>
      </c>
      <c r="P45" s="17">
        <f>IF(A45="","",IF(COUNTIF($A$5:$A$154,A45)&gt;1,"Check duplicate Pet ID",IF(OR(B45="",C45="",D45="",F45="",H45="",K45=""),"Check required fields",IF(COUNTIF(Households!$A$5:$A$104,B45)&lt;&gt;1,"Check Household ID",IF(AND(K45="Active",G45=""),"Check feeding details",IF(AND(K45="Active",I45=""),"Check pickup details",IF(AND(K45="Active",OR(J45="",J45="Unassigned")),"Assign staff","Ready")))))))</f>
        <v/>
      </c>
    </row>
    <row r="46">
      <c r="A46" s="12" t="n"/>
      <c r="B46" s="12" t="n"/>
      <c r="C46" s="12" t="n"/>
      <c r="D46" s="12" t="n"/>
      <c r="E46" s="21" t="n"/>
      <c r="F46" s="12" t="n"/>
      <c r="G46" s="14" t="n"/>
      <c r="H46" s="12" t="n"/>
      <c r="I46" s="14" t="n"/>
      <c r="J46" s="12" t="n"/>
      <c r="K46" s="12" t="n"/>
      <c r="L46" s="15" t="n"/>
      <c r="M46" s="7">
        <f>IF(A46="","",IF(B46="","",IFERROR(VLOOKUP(B46,Households!$A$5:$C$104,2,FALSE),"Household not found")))</f>
        <v/>
      </c>
      <c r="N46" s="7">
        <f>IF(A46="","",IF(B46="","",IFERROR(VLOOKUP(B46,Households!$A$5:$C$104,3,FALSE),"Contact not found")))</f>
        <v/>
      </c>
      <c r="O46" s="10">
        <f>IF(A46="","",IF(K46="Archived","Not scheduled",IF(OR(Assumptions!$B$5="",NOT(ISNUMBER(Assumptions!$B$5))),"Check review setting",IF(L46="","Check review date",IF(L46&gt;TODAY(),"Check future date",IF(TODAY()-L46&gt;Assumptions!$B$5,"Review profile","Current"))))))</f>
        <v/>
      </c>
      <c r="P46" s="10">
        <f>IF(A46="","",IF(COUNTIF($A$5:$A$154,A46)&gt;1,"Check duplicate Pet ID",IF(OR(B46="",C46="",D46="",F46="",H46="",K46=""),"Check required fields",IF(COUNTIF(Households!$A$5:$A$104,B46)&lt;&gt;1,"Check Household ID",IF(AND(K46="Active",G46=""),"Check feeding details",IF(AND(K46="Active",I46=""),"Check pickup details",IF(AND(K46="Active",OR(J46="",J46="Unassigned")),"Assign staff","Ready")))))))</f>
        <v/>
      </c>
    </row>
    <row r="47">
      <c r="A47" s="12" t="n"/>
      <c r="B47" s="12" t="n"/>
      <c r="C47" s="12" t="n"/>
      <c r="D47" s="12" t="n"/>
      <c r="E47" s="21" t="n"/>
      <c r="F47" s="12" t="n"/>
      <c r="G47" s="14" t="n"/>
      <c r="H47" s="12" t="n"/>
      <c r="I47" s="14" t="n"/>
      <c r="J47" s="12" t="n"/>
      <c r="K47" s="12" t="n"/>
      <c r="L47" s="15" t="n"/>
      <c r="M47" s="5">
        <f>IF(A47="","",IF(B47="","",IFERROR(VLOOKUP(B47,Households!$A$5:$C$104,2,FALSE),"Household not found")))</f>
        <v/>
      </c>
      <c r="N47" s="5">
        <f>IF(A47="","",IF(B47="","",IFERROR(VLOOKUP(B47,Households!$A$5:$C$104,3,FALSE),"Contact not found")))</f>
        <v/>
      </c>
      <c r="O47" s="17">
        <f>IF(A47="","",IF(K47="Archived","Not scheduled",IF(OR(Assumptions!$B$5="",NOT(ISNUMBER(Assumptions!$B$5))),"Check review setting",IF(L47="","Check review date",IF(L47&gt;TODAY(),"Check future date",IF(TODAY()-L47&gt;Assumptions!$B$5,"Review profile","Current"))))))</f>
        <v/>
      </c>
      <c r="P47" s="17">
        <f>IF(A47="","",IF(COUNTIF($A$5:$A$154,A47)&gt;1,"Check duplicate Pet ID",IF(OR(B47="",C47="",D47="",F47="",H47="",K47=""),"Check required fields",IF(COUNTIF(Households!$A$5:$A$104,B47)&lt;&gt;1,"Check Household ID",IF(AND(K47="Active",G47=""),"Check feeding details",IF(AND(K47="Active",I47=""),"Check pickup details",IF(AND(K47="Active",OR(J47="",J47="Unassigned")),"Assign staff","Ready")))))))</f>
        <v/>
      </c>
    </row>
    <row r="48">
      <c r="A48" s="12" t="n"/>
      <c r="B48" s="12" t="n"/>
      <c r="C48" s="12" t="n"/>
      <c r="D48" s="12" t="n"/>
      <c r="E48" s="21" t="n"/>
      <c r="F48" s="12" t="n"/>
      <c r="G48" s="14" t="n"/>
      <c r="H48" s="12" t="n"/>
      <c r="I48" s="14" t="n"/>
      <c r="J48" s="12" t="n"/>
      <c r="K48" s="12" t="n"/>
      <c r="L48" s="15" t="n"/>
      <c r="M48" s="7">
        <f>IF(A48="","",IF(B48="","",IFERROR(VLOOKUP(B48,Households!$A$5:$C$104,2,FALSE),"Household not found")))</f>
        <v/>
      </c>
      <c r="N48" s="7">
        <f>IF(A48="","",IF(B48="","",IFERROR(VLOOKUP(B48,Households!$A$5:$C$104,3,FALSE),"Contact not found")))</f>
        <v/>
      </c>
      <c r="O48" s="10">
        <f>IF(A48="","",IF(K48="Archived","Not scheduled",IF(OR(Assumptions!$B$5="",NOT(ISNUMBER(Assumptions!$B$5))),"Check review setting",IF(L48="","Check review date",IF(L48&gt;TODAY(),"Check future date",IF(TODAY()-L48&gt;Assumptions!$B$5,"Review profile","Current"))))))</f>
        <v/>
      </c>
      <c r="P48" s="10">
        <f>IF(A48="","",IF(COUNTIF($A$5:$A$154,A48)&gt;1,"Check duplicate Pet ID",IF(OR(B48="",C48="",D48="",F48="",H48="",K48=""),"Check required fields",IF(COUNTIF(Households!$A$5:$A$104,B48)&lt;&gt;1,"Check Household ID",IF(AND(K48="Active",G48=""),"Check feeding details",IF(AND(K48="Active",I48=""),"Check pickup details",IF(AND(K48="Active",OR(J48="",J48="Unassigned")),"Assign staff","Ready")))))))</f>
        <v/>
      </c>
    </row>
    <row r="49">
      <c r="A49" s="12" t="n"/>
      <c r="B49" s="12" t="n"/>
      <c r="C49" s="12" t="n"/>
      <c r="D49" s="12" t="n"/>
      <c r="E49" s="21" t="n"/>
      <c r="F49" s="12" t="n"/>
      <c r="G49" s="14" t="n"/>
      <c r="H49" s="12" t="n"/>
      <c r="I49" s="14" t="n"/>
      <c r="J49" s="12" t="n"/>
      <c r="K49" s="12" t="n"/>
      <c r="L49" s="15" t="n"/>
      <c r="M49" s="5">
        <f>IF(A49="","",IF(B49="","",IFERROR(VLOOKUP(B49,Households!$A$5:$C$104,2,FALSE),"Household not found")))</f>
        <v/>
      </c>
      <c r="N49" s="5">
        <f>IF(A49="","",IF(B49="","",IFERROR(VLOOKUP(B49,Households!$A$5:$C$104,3,FALSE),"Contact not found")))</f>
        <v/>
      </c>
      <c r="O49" s="17">
        <f>IF(A49="","",IF(K49="Archived","Not scheduled",IF(OR(Assumptions!$B$5="",NOT(ISNUMBER(Assumptions!$B$5))),"Check review setting",IF(L49="","Check review date",IF(L49&gt;TODAY(),"Check future date",IF(TODAY()-L49&gt;Assumptions!$B$5,"Review profile","Current"))))))</f>
        <v/>
      </c>
      <c r="P49" s="17">
        <f>IF(A49="","",IF(COUNTIF($A$5:$A$154,A49)&gt;1,"Check duplicate Pet ID",IF(OR(B49="",C49="",D49="",F49="",H49="",K49=""),"Check required fields",IF(COUNTIF(Households!$A$5:$A$104,B49)&lt;&gt;1,"Check Household ID",IF(AND(K49="Active",G49=""),"Check feeding details",IF(AND(K49="Active",I49=""),"Check pickup details",IF(AND(K49="Active",OR(J49="",J49="Unassigned")),"Assign staff","Ready")))))))</f>
        <v/>
      </c>
    </row>
    <row r="50">
      <c r="A50" s="12" t="n"/>
      <c r="B50" s="12" t="n"/>
      <c r="C50" s="12" t="n"/>
      <c r="D50" s="12" t="n"/>
      <c r="E50" s="21" t="n"/>
      <c r="F50" s="12" t="n"/>
      <c r="G50" s="14" t="n"/>
      <c r="H50" s="12" t="n"/>
      <c r="I50" s="14" t="n"/>
      <c r="J50" s="12" t="n"/>
      <c r="K50" s="12" t="n"/>
      <c r="L50" s="15" t="n"/>
      <c r="M50" s="7">
        <f>IF(A50="","",IF(B50="","",IFERROR(VLOOKUP(B50,Households!$A$5:$C$104,2,FALSE),"Household not found")))</f>
        <v/>
      </c>
      <c r="N50" s="7">
        <f>IF(A50="","",IF(B50="","",IFERROR(VLOOKUP(B50,Households!$A$5:$C$104,3,FALSE),"Contact not found")))</f>
        <v/>
      </c>
      <c r="O50" s="10">
        <f>IF(A50="","",IF(K50="Archived","Not scheduled",IF(OR(Assumptions!$B$5="",NOT(ISNUMBER(Assumptions!$B$5))),"Check review setting",IF(L50="","Check review date",IF(L50&gt;TODAY(),"Check future date",IF(TODAY()-L50&gt;Assumptions!$B$5,"Review profile","Current"))))))</f>
        <v/>
      </c>
      <c r="P50" s="10">
        <f>IF(A50="","",IF(COUNTIF($A$5:$A$154,A50)&gt;1,"Check duplicate Pet ID",IF(OR(B50="",C50="",D50="",F50="",H50="",K50=""),"Check required fields",IF(COUNTIF(Households!$A$5:$A$104,B50)&lt;&gt;1,"Check Household ID",IF(AND(K50="Active",G50=""),"Check feeding details",IF(AND(K50="Active",I50=""),"Check pickup details",IF(AND(K50="Active",OR(J50="",J50="Unassigned")),"Assign staff","Ready")))))))</f>
        <v/>
      </c>
    </row>
    <row r="51">
      <c r="A51" s="12" t="n"/>
      <c r="B51" s="12" t="n"/>
      <c r="C51" s="12" t="n"/>
      <c r="D51" s="12" t="n"/>
      <c r="E51" s="21" t="n"/>
      <c r="F51" s="12" t="n"/>
      <c r="G51" s="14" t="n"/>
      <c r="H51" s="12" t="n"/>
      <c r="I51" s="14" t="n"/>
      <c r="J51" s="12" t="n"/>
      <c r="K51" s="12" t="n"/>
      <c r="L51" s="15" t="n"/>
      <c r="M51" s="5">
        <f>IF(A51="","",IF(B51="","",IFERROR(VLOOKUP(B51,Households!$A$5:$C$104,2,FALSE),"Household not found")))</f>
        <v/>
      </c>
      <c r="N51" s="5">
        <f>IF(A51="","",IF(B51="","",IFERROR(VLOOKUP(B51,Households!$A$5:$C$104,3,FALSE),"Contact not found")))</f>
        <v/>
      </c>
      <c r="O51" s="17">
        <f>IF(A51="","",IF(K51="Archived","Not scheduled",IF(OR(Assumptions!$B$5="",NOT(ISNUMBER(Assumptions!$B$5))),"Check review setting",IF(L51="","Check review date",IF(L51&gt;TODAY(),"Check future date",IF(TODAY()-L51&gt;Assumptions!$B$5,"Review profile","Current"))))))</f>
        <v/>
      </c>
      <c r="P51" s="17">
        <f>IF(A51="","",IF(COUNTIF($A$5:$A$154,A51)&gt;1,"Check duplicate Pet ID",IF(OR(B51="",C51="",D51="",F51="",H51="",K51=""),"Check required fields",IF(COUNTIF(Households!$A$5:$A$104,B51)&lt;&gt;1,"Check Household ID",IF(AND(K51="Active",G51=""),"Check feeding details",IF(AND(K51="Active",I51=""),"Check pickup details",IF(AND(K51="Active",OR(J51="",J51="Unassigned")),"Assign staff","Ready")))))))</f>
        <v/>
      </c>
    </row>
    <row r="52">
      <c r="A52" s="12" t="n"/>
      <c r="B52" s="12" t="n"/>
      <c r="C52" s="12" t="n"/>
      <c r="D52" s="12" t="n"/>
      <c r="E52" s="21" t="n"/>
      <c r="F52" s="12" t="n"/>
      <c r="G52" s="14" t="n"/>
      <c r="H52" s="12" t="n"/>
      <c r="I52" s="14" t="n"/>
      <c r="J52" s="12" t="n"/>
      <c r="K52" s="12" t="n"/>
      <c r="L52" s="15" t="n"/>
      <c r="M52" s="7">
        <f>IF(A52="","",IF(B52="","",IFERROR(VLOOKUP(B52,Households!$A$5:$C$104,2,FALSE),"Household not found")))</f>
        <v/>
      </c>
      <c r="N52" s="7">
        <f>IF(A52="","",IF(B52="","",IFERROR(VLOOKUP(B52,Households!$A$5:$C$104,3,FALSE),"Contact not found")))</f>
        <v/>
      </c>
      <c r="O52" s="10">
        <f>IF(A52="","",IF(K52="Archived","Not scheduled",IF(OR(Assumptions!$B$5="",NOT(ISNUMBER(Assumptions!$B$5))),"Check review setting",IF(L52="","Check review date",IF(L52&gt;TODAY(),"Check future date",IF(TODAY()-L52&gt;Assumptions!$B$5,"Review profile","Current"))))))</f>
        <v/>
      </c>
      <c r="P52" s="10">
        <f>IF(A52="","",IF(COUNTIF($A$5:$A$154,A52)&gt;1,"Check duplicate Pet ID",IF(OR(B52="",C52="",D52="",F52="",H52="",K52=""),"Check required fields",IF(COUNTIF(Households!$A$5:$A$104,B52)&lt;&gt;1,"Check Household ID",IF(AND(K52="Active",G52=""),"Check feeding details",IF(AND(K52="Active",I52=""),"Check pickup details",IF(AND(K52="Active",OR(J52="",J52="Unassigned")),"Assign staff","Ready")))))))</f>
        <v/>
      </c>
    </row>
    <row r="53">
      <c r="A53" s="12" t="n"/>
      <c r="B53" s="12" t="n"/>
      <c r="C53" s="12" t="n"/>
      <c r="D53" s="12" t="n"/>
      <c r="E53" s="21" t="n"/>
      <c r="F53" s="12" t="n"/>
      <c r="G53" s="14" t="n"/>
      <c r="H53" s="12" t="n"/>
      <c r="I53" s="14" t="n"/>
      <c r="J53" s="12" t="n"/>
      <c r="K53" s="12" t="n"/>
      <c r="L53" s="15" t="n"/>
      <c r="M53" s="5">
        <f>IF(A53="","",IF(B53="","",IFERROR(VLOOKUP(B53,Households!$A$5:$C$104,2,FALSE),"Household not found")))</f>
        <v/>
      </c>
      <c r="N53" s="5">
        <f>IF(A53="","",IF(B53="","",IFERROR(VLOOKUP(B53,Households!$A$5:$C$104,3,FALSE),"Contact not found")))</f>
        <v/>
      </c>
      <c r="O53" s="17">
        <f>IF(A53="","",IF(K53="Archived","Not scheduled",IF(OR(Assumptions!$B$5="",NOT(ISNUMBER(Assumptions!$B$5))),"Check review setting",IF(L53="","Check review date",IF(L53&gt;TODAY(),"Check future date",IF(TODAY()-L53&gt;Assumptions!$B$5,"Review profile","Current"))))))</f>
        <v/>
      </c>
      <c r="P53" s="17">
        <f>IF(A53="","",IF(COUNTIF($A$5:$A$154,A53)&gt;1,"Check duplicate Pet ID",IF(OR(B53="",C53="",D53="",F53="",H53="",K53=""),"Check required fields",IF(COUNTIF(Households!$A$5:$A$104,B53)&lt;&gt;1,"Check Household ID",IF(AND(K53="Active",G53=""),"Check feeding details",IF(AND(K53="Active",I53=""),"Check pickup details",IF(AND(K53="Active",OR(J53="",J53="Unassigned")),"Assign staff","Ready")))))))</f>
        <v/>
      </c>
    </row>
    <row r="54">
      <c r="A54" s="12" t="n"/>
      <c r="B54" s="12" t="n"/>
      <c r="C54" s="12" t="n"/>
      <c r="D54" s="12" t="n"/>
      <c r="E54" s="21" t="n"/>
      <c r="F54" s="12" t="n"/>
      <c r="G54" s="14" t="n"/>
      <c r="H54" s="12" t="n"/>
      <c r="I54" s="14" t="n"/>
      <c r="J54" s="12" t="n"/>
      <c r="K54" s="12" t="n"/>
      <c r="L54" s="15" t="n"/>
      <c r="M54" s="7">
        <f>IF(A54="","",IF(B54="","",IFERROR(VLOOKUP(B54,Households!$A$5:$C$104,2,FALSE),"Household not found")))</f>
        <v/>
      </c>
      <c r="N54" s="7">
        <f>IF(A54="","",IF(B54="","",IFERROR(VLOOKUP(B54,Households!$A$5:$C$104,3,FALSE),"Contact not found")))</f>
        <v/>
      </c>
      <c r="O54" s="10">
        <f>IF(A54="","",IF(K54="Archived","Not scheduled",IF(OR(Assumptions!$B$5="",NOT(ISNUMBER(Assumptions!$B$5))),"Check review setting",IF(L54="","Check review date",IF(L54&gt;TODAY(),"Check future date",IF(TODAY()-L54&gt;Assumptions!$B$5,"Review profile","Current"))))))</f>
        <v/>
      </c>
      <c r="P54" s="10">
        <f>IF(A54="","",IF(COUNTIF($A$5:$A$154,A54)&gt;1,"Check duplicate Pet ID",IF(OR(B54="",C54="",D54="",F54="",H54="",K54=""),"Check required fields",IF(COUNTIF(Households!$A$5:$A$104,B54)&lt;&gt;1,"Check Household ID",IF(AND(K54="Active",G54=""),"Check feeding details",IF(AND(K54="Active",I54=""),"Check pickup details",IF(AND(K54="Active",OR(J54="",J54="Unassigned")),"Assign staff","Ready")))))))</f>
        <v/>
      </c>
    </row>
    <row r="55">
      <c r="A55" s="12" t="n"/>
      <c r="B55" s="12" t="n"/>
      <c r="C55" s="12" t="n"/>
      <c r="D55" s="12" t="n"/>
      <c r="E55" s="21" t="n"/>
      <c r="F55" s="12" t="n"/>
      <c r="G55" s="14" t="n"/>
      <c r="H55" s="12" t="n"/>
      <c r="I55" s="14" t="n"/>
      <c r="J55" s="12" t="n"/>
      <c r="K55" s="12" t="n"/>
      <c r="L55" s="15" t="n"/>
      <c r="M55" s="5">
        <f>IF(A55="","",IF(B55="","",IFERROR(VLOOKUP(B55,Households!$A$5:$C$104,2,FALSE),"Household not found")))</f>
        <v/>
      </c>
      <c r="N55" s="5">
        <f>IF(A55="","",IF(B55="","",IFERROR(VLOOKUP(B55,Households!$A$5:$C$104,3,FALSE),"Contact not found")))</f>
        <v/>
      </c>
      <c r="O55" s="17">
        <f>IF(A55="","",IF(K55="Archived","Not scheduled",IF(OR(Assumptions!$B$5="",NOT(ISNUMBER(Assumptions!$B$5))),"Check review setting",IF(L55="","Check review date",IF(L55&gt;TODAY(),"Check future date",IF(TODAY()-L55&gt;Assumptions!$B$5,"Review profile","Current"))))))</f>
        <v/>
      </c>
      <c r="P55" s="17">
        <f>IF(A55="","",IF(COUNTIF($A$5:$A$154,A55)&gt;1,"Check duplicate Pet ID",IF(OR(B55="",C55="",D55="",F55="",H55="",K55=""),"Check required fields",IF(COUNTIF(Households!$A$5:$A$104,B55)&lt;&gt;1,"Check Household ID",IF(AND(K55="Active",G55=""),"Check feeding details",IF(AND(K55="Active",I55=""),"Check pickup details",IF(AND(K55="Active",OR(J55="",J55="Unassigned")),"Assign staff","Ready")))))))</f>
        <v/>
      </c>
    </row>
    <row r="56">
      <c r="A56" s="12" t="n"/>
      <c r="B56" s="12" t="n"/>
      <c r="C56" s="12" t="n"/>
      <c r="D56" s="12" t="n"/>
      <c r="E56" s="21" t="n"/>
      <c r="F56" s="12" t="n"/>
      <c r="G56" s="14" t="n"/>
      <c r="H56" s="12" t="n"/>
      <c r="I56" s="14" t="n"/>
      <c r="J56" s="12" t="n"/>
      <c r="K56" s="12" t="n"/>
      <c r="L56" s="15" t="n"/>
      <c r="M56" s="7">
        <f>IF(A56="","",IF(B56="","",IFERROR(VLOOKUP(B56,Households!$A$5:$C$104,2,FALSE),"Household not found")))</f>
        <v/>
      </c>
      <c r="N56" s="7">
        <f>IF(A56="","",IF(B56="","",IFERROR(VLOOKUP(B56,Households!$A$5:$C$104,3,FALSE),"Contact not found")))</f>
        <v/>
      </c>
      <c r="O56" s="10">
        <f>IF(A56="","",IF(K56="Archived","Not scheduled",IF(OR(Assumptions!$B$5="",NOT(ISNUMBER(Assumptions!$B$5))),"Check review setting",IF(L56="","Check review date",IF(L56&gt;TODAY(),"Check future date",IF(TODAY()-L56&gt;Assumptions!$B$5,"Review profile","Current"))))))</f>
        <v/>
      </c>
      <c r="P56" s="10">
        <f>IF(A56="","",IF(COUNTIF($A$5:$A$154,A56)&gt;1,"Check duplicate Pet ID",IF(OR(B56="",C56="",D56="",F56="",H56="",K56=""),"Check required fields",IF(COUNTIF(Households!$A$5:$A$104,B56)&lt;&gt;1,"Check Household ID",IF(AND(K56="Active",G56=""),"Check feeding details",IF(AND(K56="Active",I56=""),"Check pickup details",IF(AND(K56="Active",OR(J56="",J56="Unassigned")),"Assign staff","Ready")))))))</f>
        <v/>
      </c>
    </row>
    <row r="57">
      <c r="A57" s="12" t="n"/>
      <c r="B57" s="12" t="n"/>
      <c r="C57" s="12" t="n"/>
      <c r="D57" s="12" t="n"/>
      <c r="E57" s="21" t="n"/>
      <c r="F57" s="12" t="n"/>
      <c r="G57" s="14" t="n"/>
      <c r="H57" s="12" t="n"/>
      <c r="I57" s="14" t="n"/>
      <c r="J57" s="12" t="n"/>
      <c r="K57" s="12" t="n"/>
      <c r="L57" s="15" t="n"/>
      <c r="M57" s="5">
        <f>IF(A57="","",IF(B57="","",IFERROR(VLOOKUP(B57,Households!$A$5:$C$104,2,FALSE),"Household not found")))</f>
        <v/>
      </c>
      <c r="N57" s="5">
        <f>IF(A57="","",IF(B57="","",IFERROR(VLOOKUP(B57,Households!$A$5:$C$104,3,FALSE),"Contact not found")))</f>
        <v/>
      </c>
      <c r="O57" s="17">
        <f>IF(A57="","",IF(K57="Archived","Not scheduled",IF(OR(Assumptions!$B$5="",NOT(ISNUMBER(Assumptions!$B$5))),"Check review setting",IF(L57="","Check review date",IF(L57&gt;TODAY(),"Check future date",IF(TODAY()-L57&gt;Assumptions!$B$5,"Review profile","Current"))))))</f>
        <v/>
      </c>
      <c r="P57" s="17">
        <f>IF(A57="","",IF(COUNTIF($A$5:$A$154,A57)&gt;1,"Check duplicate Pet ID",IF(OR(B57="",C57="",D57="",F57="",H57="",K57=""),"Check required fields",IF(COUNTIF(Households!$A$5:$A$104,B57)&lt;&gt;1,"Check Household ID",IF(AND(K57="Active",G57=""),"Check feeding details",IF(AND(K57="Active",I57=""),"Check pickup details",IF(AND(K57="Active",OR(J57="",J57="Unassigned")),"Assign staff","Ready")))))))</f>
        <v/>
      </c>
    </row>
    <row r="58">
      <c r="A58" s="12" t="n"/>
      <c r="B58" s="12" t="n"/>
      <c r="C58" s="12" t="n"/>
      <c r="D58" s="12" t="n"/>
      <c r="E58" s="21" t="n"/>
      <c r="F58" s="12" t="n"/>
      <c r="G58" s="14" t="n"/>
      <c r="H58" s="12" t="n"/>
      <c r="I58" s="14" t="n"/>
      <c r="J58" s="12" t="n"/>
      <c r="K58" s="12" t="n"/>
      <c r="L58" s="15" t="n"/>
      <c r="M58" s="7">
        <f>IF(A58="","",IF(B58="","",IFERROR(VLOOKUP(B58,Households!$A$5:$C$104,2,FALSE),"Household not found")))</f>
        <v/>
      </c>
      <c r="N58" s="7">
        <f>IF(A58="","",IF(B58="","",IFERROR(VLOOKUP(B58,Households!$A$5:$C$104,3,FALSE),"Contact not found")))</f>
        <v/>
      </c>
      <c r="O58" s="10">
        <f>IF(A58="","",IF(K58="Archived","Not scheduled",IF(OR(Assumptions!$B$5="",NOT(ISNUMBER(Assumptions!$B$5))),"Check review setting",IF(L58="","Check review date",IF(L58&gt;TODAY(),"Check future date",IF(TODAY()-L58&gt;Assumptions!$B$5,"Review profile","Current"))))))</f>
        <v/>
      </c>
      <c r="P58" s="10">
        <f>IF(A58="","",IF(COUNTIF($A$5:$A$154,A58)&gt;1,"Check duplicate Pet ID",IF(OR(B58="",C58="",D58="",F58="",H58="",K58=""),"Check required fields",IF(COUNTIF(Households!$A$5:$A$104,B58)&lt;&gt;1,"Check Household ID",IF(AND(K58="Active",G58=""),"Check feeding details",IF(AND(K58="Active",I58=""),"Check pickup details",IF(AND(K58="Active",OR(J58="",J58="Unassigned")),"Assign staff","Ready")))))))</f>
        <v/>
      </c>
    </row>
    <row r="59">
      <c r="A59" s="12" t="n"/>
      <c r="B59" s="12" t="n"/>
      <c r="C59" s="12" t="n"/>
      <c r="D59" s="12" t="n"/>
      <c r="E59" s="21" t="n"/>
      <c r="F59" s="12" t="n"/>
      <c r="G59" s="14" t="n"/>
      <c r="H59" s="12" t="n"/>
      <c r="I59" s="14" t="n"/>
      <c r="J59" s="12" t="n"/>
      <c r="K59" s="12" t="n"/>
      <c r="L59" s="15" t="n"/>
      <c r="M59" s="5">
        <f>IF(A59="","",IF(B59="","",IFERROR(VLOOKUP(B59,Households!$A$5:$C$104,2,FALSE),"Household not found")))</f>
        <v/>
      </c>
      <c r="N59" s="5">
        <f>IF(A59="","",IF(B59="","",IFERROR(VLOOKUP(B59,Households!$A$5:$C$104,3,FALSE),"Contact not found")))</f>
        <v/>
      </c>
      <c r="O59" s="17">
        <f>IF(A59="","",IF(K59="Archived","Not scheduled",IF(OR(Assumptions!$B$5="",NOT(ISNUMBER(Assumptions!$B$5))),"Check review setting",IF(L59="","Check review date",IF(L59&gt;TODAY(),"Check future date",IF(TODAY()-L59&gt;Assumptions!$B$5,"Review profile","Current"))))))</f>
        <v/>
      </c>
      <c r="P59" s="17">
        <f>IF(A59="","",IF(COUNTIF($A$5:$A$154,A59)&gt;1,"Check duplicate Pet ID",IF(OR(B59="",C59="",D59="",F59="",H59="",K59=""),"Check required fields",IF(COUNTIF(Households!$A$5:$A$104,B59)&lt;&gt;1,"Check Household ID",IF(AND(K59="Active",G59=""),"Check feeding details",IF(AND(K59="Active",I59=""),"Check pickup details",IF(AND(K59="Active",OR(J59="",J59="Unassigned")),"Assign staff","Ready")))))))</f>
        <v/>
      </c>
    </row>
    <row r="60">
      <c r="A60" s="12" t="n"/>
      <c r="B60" s="12" t="n"/>
      <c r="C60" s="12" t="n"/>
      <c r="D60" s="12" t="n"/>
      <c r="E60" s="21" t="n"/>
      <c r="F60" s="12" t="n"/>
      <c r="G60" s="14" t="n"/>
      <c r="H60" s="12" t="n"/>
      <c r="I60" s="14" t="n"/>
      <c r="J60" s="12" t="n"/>
      <c r="K60" s="12" t="n"/>
      <c r="L60" s="15" t="n"/>
      <c r="M60" s="7">
        <f>IF(A60="","",IF(B60="","",IFERROR(VLOOKUP(B60,Households!$A$5:$C$104,2,FALSE),"Household not found")))</f>
        <v/>
      </c>
      <c r="N60" s="7">
        <f>IF(A60="","",IF(B60="","",IFERROR(VLOOKUP(B60,Households!$A$5:$C$104,3,FALSE),"Contact not found")))</f>
        <v/>
      </c>
      <c r="O60" s="10">
        <f>IF(A60="","",IF(K60="Archived","Not scheduled",IF(OR(Assumptions!$B$5="",NOT(ISNUMBER(Assumptions!$B$5))),"Check review setting",IF(L60="","Check review date",IF(L60&gt;TODAY(),"Check future date",IF(TODAY()-L60&gt;Assumptions!$B$5,"Review profile","Current"))))))</f>
        <v/>
      </c>
      <c r="P60" s="10">
        <f>IF(A60="","",IF(COUNTIF($A$5:$A$154,A60)&gt;1,"Check duplicate Pet ID",IF(OR(B60="",C60="",D60="",F60="",H60="",K60=""),"Check required fields",IF(COUNTIF(Households!$A$5:$A$104,B60)&lt;&gt;1,"Check Household ID",IF(AND(K60="Active",G60=""),"Check feeding details",IF(AND(K60="Active",I60=""),"Check pickup details",IF(AND(K60="Active",OR(J60="",J60="Unassigned")),"Assign staff","Ready")))))))</f>
        <v/>
      </c>
    </row>
    <row r="61">
      <c r="A61" s="12" t="n"/>
      <c r="B61" s="12" t="n"/>
      <c r="C61" s="12" t="n"/>
      <c r="D61" s="12" t="n"/>
      <c r="E61" s="21" t="n"/>
      <c r="F61" s="12" t="n"/>
      <c r="G61" s="14" t="n"/>
      <c r="H61" s="12" t="n"/>
      <c r="I61" s="14" t="n"/>
      <c r="J61" s="12" t="n"/>
      <c r="K61" s="12" t="n"/>
      <c r="L61" s="15" t="n"/>
      <c r="M61" s="5">
        <f>IF(A61="","",IF(B61="","",IFERROR(VLOOKUP(B61,Households!$A$5:$C$104,2,FALSE),"Household not found")))</f>
        <v/>
      </c>
      <c r="N61" s="5">
        <f>IF(A61="","",IF(B61="","",IFERROR(VLOOKUP(B61,Households!$A$5:$C$104,3,FALSE),"Contact not found")))</f>
        <v/>
      </c>
      <c r="O61" s="17">
        <f>IF(A61="","",IF(K61="Archived","Not scheduled",IF(OR(Assumptions!$B$5="",NOT(ISNUMBER(Assumptions!$B$5))),"Check review setting",IF(L61="","Check review date",IF(L61&gt;TODAY(),"Check future date",IF(TODAY()-L61&gt;Assumptions!$B$5,"Review profile","Current"))))))</f>
        <v/>
      </c>
      <c r="P61" s="17">
        <f>IF(A61="","",IF(COUNTIF($A$5:$A$154,A61)&gt;1,"Check duplicate Pet ID",IF(OR(B61="",C61="",D61="",F61="",H61="",K61=""),"Check required fields",IF(COUNTIF(Households!$A$5:$A$104,B61)&lt;&gt;1,"Check Household ID",IF(AND(K61="Active",G61=""),"Check feeding details",IF(AND(K61="Active",I61=""),"Check pickup details",IF(AND(K61="Active",OR(J61="",J61="Unassigned")),"Assign staff","Ready")))))))</f>
        <v/>
      </c>
    </row>
    <row r="62">
      <c r="A62" s="12" t="n"/>
      <c r="B62" s="12" t="n"/>
      <c r="C62" s="12" t="n"/>
      <c r="D62" s="12" t="n"/>
      <c r="E62" s="21" t="n"/>
      <c r="F62" s="12" t="n"/>
      <c r="G62" s="14" t="n"/>
      <c r="H62" s="12" t="n"/>
      <c r="I62" s="14" t="n"/>
      <c r="J62" s="12" t="n"/>
      <c r="K62" s="12" t="n"/>
      <c r="L62" s="15" t="n"/>
      <c r="M62" s="7">
        <f>IF(A62="","",IF(B62="","",IFERROR(VLOOKUP(B62,Households!$A$5:$C$104,2,FALSE),"Household not found")))</f>
        <v/>
      </c>
      <c r="N62" s="7">
        <f>IF(A62="","",IF(B62="","",IFERROR(VLOOKUP(B62,Households!$A$5:$C$104,3,FALSE),"Contact not found")))</f>
        <v/>
      </c>
      <c r="O62" s="10">
        <f>IF(A62="","",IF(K62="Archived","Not scheduled",IF(OR(Assumptions!$B$5="",NOT(ISNUMBER(Assumptions!$B$5))),"Check review setting",IF(L62="","Check review date",IF(L62&gt;TODAY(),"Check future date",IF(TODAY()-L62&gt;Assumptions!$B$5,"Review profile","Current"))))))</f>
        <v/>
      </c>
      <c r="P62" s="10">
        <f>IF(A62="","",IF(COUNTIF($A$5:$A$154,A62)&gt;1,"Check duplicate Pet ID",IF(OR(B62="",C62="",D62="",F62="",H62="",K62=""),"Check required fields",IF(COUNTIF(Households!$A$5:$A$104,B62)&lt;&gt;1,"Check Household ID",IF(AND(K62="Active",G62=""),"Check feeding details",IF(AND(K62="Active",I62=""),"Check pickup details",IF(AND(K62="Active",OR(J62="",J62="Unassigned")),"Assign staff","Ready")))))))</f>
        <v/>
      </c>
    </row>
    <row r="63">
      <c r="A63" s="12" t="n"/>
      <c r="B63" s="12" t="n"/>
      <c r="C63" s="12" t="n"/>
      <c r="D63" s="12" t="n"/>
      <c r="E63" s="21" t="n"/>
      <c r="F63" s="12" t="n"/>
      <c r="G63" s="14" t="n"/>
      <c r="H63" s="12" t="n"/>
      <c r="I63" s="14" t="n"/>
      <c r="J63" s="12" t="n"/>
      <c r="K63" s="12" t="n"/>
      <c r="L63" s="15" t="n"/>
      <c r="M63" s="5">
        <f>IF(A63="","",IF(B63="","",IFERROR(VLOOKUP(B63,Households!$A$5:$C$104,2,FALSE),"Household not found")))</f>
        <v/>
      </c>
      <c r="N63" s="5">
        <f>IF(A63="","",IF(B63="","",IFERROR(VLOOKUP(B63,Households!$A$5:$C$104,3,FALSE),"Contact not found")))</f>
        <v/>
      </c>
      <c r="O63" s="17">
        <f>IF(A63="","",IF(K63="Archived","Not scheduled",IF(OR(Assumptions!$B$5="",NOT(ISNUMBER(Assumptions!$B$5))),"Check review setting",IF(L63="","Check review date",IF(L63&gt;TODAY(),"Check future date",IF(TODAY()-L63&gt;Assumptions!$B$5,"Review profile","Current"))))))</f>
        <v/>
      </c>
      <c r="P63" s="17">
        <f>IF(A63="","",IF(COUNTIF($A$5:$A$154,A63)&gt;1,"Check duplicate Pet ID",IF(OR(B63="",C63="",D63="",F63="",H63="",K63=""),"Check required fields",IF(COUNTIF(Households!$A$5:$A$104,B63)&lt;&gt;1,"Check Household ID",IF(AND(K63="Active",G63=""),"Check feeding details",IF(AND(K63="Active",I63=""),"Check pickup details",IF(AND(K63="Active",OR(J63="",J63="Unassigned")),"Assign staff","Ready")))))))</f>
        <v/>
      </c>
    </row>
    <row r="64">
      <c r="A64" s="12" t="n"/>
      <c r="B64" s="12" t="n"/>
      <c r="C64" s="12" t="n"/>
      <c r="D64" s="12" t="n"/>
      <c r="E64" s="21" t="n"/>
      <c r="F64" s="12" t="n"/>
      <c r="G64" s="14" t="n"/>
      <c r="H64" s="12" t="n"/>
      <c r="I64" s="14" t="n"/>
      <c r="J64" s="12" t="n"/>
      <c r="K64" s="12" t="n"/>
      <c r="L64" s="15" t="n"/>
      <c r="M64" s="7">
        <f>IF(A64="","",IF(B64="","",IFERROR(VLOOKUP(B64,Households!$A$5:$C$104,2,FALSE),"Household not found")))</f>
        <v/>
      </c>
      <c r="N64" s="7">
        <f>IF(A64="","",IF(B64="","",IFERROR(VLOOKUP(B64,Households!$A$5:$C$104,3,FALSE),"Contact not found")))</f>
        <v/>
      </c>
      <c r="O64" s="10">
        <f>IF(A64="","",IF(K64="Archived","Not scheduled",IF(OR(Assumptions!$B$5="",NOT(ISNUMBER(Assumptions!$B$5))),"Check review setting",IF(L64="","Check review date",IF(L64&gt;TODAY(),"Check future date",IF(TODAY()-L64&gt;Assumptions!$B$5,"Review profile","Current"))))))</f>
        <v/>
      </c>
      <c r="P64" s="10">
        <f>IF(A64="","",IF(COUNTIF($A$5:$A$154,A64)&gt;1,"Check duplicate Pet ID",IF(OR(B64="",C64="",D64="",F64="",H64="",K64=""),"Check required fields",IF(COUNTIF(Households!$A$5:$A$104,B64)&lt;&gt;1,"Check Household ID",IF(AND(K64="Active",G64=""),"Check feeding details",IF(AND(K64="Active",I64=""),"Check pickup details",IF(AND(K64="Active",OR(J64="",J64="Unassigned")),"Assign staff","Ready")))))))</f>
        <v/>
      </c>
    </row>
    <row r="65">
      <c r="A65" s="12" t="n"/>
      <c r="B65" s="12" t="n"/>
      <c r="C65" s="12" t="n"/>
      <c r="D65" s="12" t="n"/>
      <c r="E65" s="21" t="n"/>
      <c r="F65" s="12" t="n"/>
      <c r="G65" s="14" t="n"/>
      <c r="H65" s="12" t="n"/>
      <c r="I65" s="14" t="n"/>
      <c r="J65" s="12" t="n"/>
      <c r="K65" s="12" t="n"/>
      <c r="L65" s="15" t="n"/>
      <c r="M65" s="5">
        <f>IF(A65="","",IF(B65="","",IFERROR(VLOOKUP(B65,Households!$A$5:$C$104,2,FALSE),"Household not found")))</f>
        <v/>
      </c>
      <c r="N65" s="5">
        <f>IF(A65="","",IF(B65="","",IFERROR(VLOOKUP(B65,Households!$A$5:$C$104,3,FALSE),"Contact not found")))</f>
        <v/>
      </c>
      <c r="O65" s="17">
        <f>IF(A65="","",IF(K65="Archived","Not scheduled",IF(OR(Assumptions!$B$5="",NOT(ISNUMBER(Assumptions!$B$5))),"Check review setting",IF(L65="","Check review date",IF(L65&gt;TODAY(),"Check future date",IF(TODAY()-L65&gt;Assumptions!$B$5,"Review profile","Current"))))))</f>
        <v/>
      </c>
      <c r="P65" s="17">
        <f>IF(A65="","",IF(COUNTIF($A$5:$A$154,A65)&gt;1,"Check duplicate Pet ID",IF(OR(B65="",C65="",D65="",F65="",H65="",K65=""),"Check required fields",IF(COUNTIF(Households!$A$5:$A$104,B65)&lt;&gt;1,"Check Household ID",IF(AND(K65="Active",G65=""),"Check feeding details",IF(AND(K65="Active",I65=""),"Check pickup details",IF(AND(K65="Active",OR(J65="",J65="Unassigned")),"Assign staff","Ready")))))))</f>
        <v/>
      </c>
    </row>
    <row r="66">
      <c r="A66" s="12" t="n"/>
      <c r="B66" s="12" t="n"/>
      <c r="C66" s="12" t="n"/>
      <c r="D66" s="12" t="n"/>
      <c r="E66" s="21" t="n"/>
      <c r="F66" s="12" t="n"/>
      <c r="G66" s="14" t="n"/>
      <c r="H66" s="12" t="n"/>
      <c r="I66" s="14" t="n"/>
      <c r="J66" s="12" t="n"/>
      <c r="K66" s="12" t="n"/>
      <c r="L66" s="15" t="n"/>
      <c r="M66" s="7">
        <f>IF(A66="","",IF(B66="","",IFERROR(VLOOKUP(B66,Households!$A$5:$C$104,2,FALSE),"Household not found")))</f>
        <v/>
      </c>
      <c r="N66" s="7">
        <f>IF(A66="","",IF(B66="","",IFERROR(VLOOKUP(B66,Households!$A$5:$C$104,3,FALSE),"Contact not found")))</f>
        <v/>
      </c>
      <c r="O66" s="10">
        <f>IF(A66="","",IF(K66="Archived","Not scheduled",IF(OR(Assumptions!$B$5="",NOT(ISNUMBER(Assumptions!$B$5))),"Check review setting",IF(L66="","Check review date",IF(L66&gt;TODAY(),"Check future date",IF(TODAY()-L66&gt;Assumptions!$B$5,"Review profile","Current"))))))</f>
        <v/>
      </c>
      <c r="P66" s="10">
        <f>IF(A66="","",IF(COUNTIF($A$5:$A$154,A66)&gt;1,"Check duplicate Pet ID",IF(OR(B66="",C66="",D66="",F66="",H66="",K66=""),"Check required fields",IF(COUNTIF(Households!$A$5:$A$104,B66)&lt;&gt;1,"Check Household ID",IF(AND(K66="Active",G66=""),"Check feeding details",IF(AND(K66="Active",I66=""),"Check pickup details",IF(AND(K66="Active",OR(J66="",J66="Unassigned")),"Assign staff","Ready")))))))</f>
        <v/>
      </c>
    </row>
    <row r="67">
      <c r="A67" s="12" t="n"/>
      <c r="B67" s="12" t="n"/>
      <c r="C67" s="12" t="n"/>
      <c r="D67" s="12" t="n"/>
      <c r="E67" s="21" t="n"/>
      <c r="F67" s="12" t="n"/>
      <c r="G67" s="14" t="n"/>
      <c r="H67" s="12" t="n"/>
      <c r="I67" s="14" t="n"/>
      <c r="J67" s="12" t="n"/>
      <c r="K67" s="12" t="n"/>
      <c r="L67" s="15" t="n"/>
      <c r="M67" s="5">
        <f>IF(A67="","",IF(B67="","",IFERROR(VLOOKUP(B67,Households!$A$5:$C$104,2,FALSE),"Household not found")))</f>
        <v/>
      </c>
      <c r="N67" s="5">
        <f>IF(A67="","",IF(B67="","",IFERROR(VLOOKUP(B67,Households!$A$5:$C$104,3,FALSE),"Contact not found")))</f>
        <v/>
      </c>
      <c r="O67" s="17">
        <f>IF(A67="","",IF(K67="Archived","Not scheduled",IF(OR(Assumptions!$B$5="",NOT(ISNUMBER(Assumptions!$B$5))),"Check review setting",IF(L67="","Check review date",IF(L67&gt;TODAY(),"Check future date",IF(TODAY()-L67&gt;Assumptions!$B$5,"Review profile","Current"))))))</f>
        <v/>
      </c>
      <c r="P67" s="17">
        <f>IF(A67="","",IF(COUNTIF($A$5:$A$154,A67)&gt;1,"Check duplicate Pet ID",IF(OR(B67="",C67="",D67="",F67="",H67="",K67=""),"Check required fields",IF(COUNTIF(Households!$A$5:$A$104,B67)&lt;&gt;1,"Check Household ID",IF(AND(K67="Active",G67=""),"Check feeding details",IF(AND(K67="Active",I67=""),"Check pickup details",IF(AND(K67="Active",OR(J67="",J67="Unassigned")),"Assign staff","Ready")))))))</f>
        <v/>
      </c>
    </row>
    <row r="68">
      <c r="A68" s="12" t="n"/>
      <c r="B68" s="12" t="n"/>
      <c r="C68" s="12" t="n"/>
      <c r="D68" s="12" t="n"/>
      <c r="E68" s="21" t="n"/>
      <c r="F68" s="12" t="n"/>
      <c r="G68" s="14" t="n"/>
      <c r="H68" s="12" t="n"/>
      <c r="I68" s="14" t="n"/>
      <c r="J68" s="12" t="n"/>
      <c r="K68" s="12" t="n"/>
      <c r="L68" s="15" t="n"/>
      <c r="M68" s="7">
        <f>IF(A68="","",IF(B68="","",IFERROR(VLOOKUP(B68,Households!$A$5:$C$104,2,FALSE),"Household not found")))</f>
        <v/>
      </c>
      <c r="N68" s="7">
        <f>IF(A68="","",IF(B68="","",IFERROR(VLOOKUP(B68,Households!$A$5:$C$104,3,FALSE),"Contact not found")))</f>
        <v/>
      </c>
      <c r="O68" s="10">
        <f>IF(A68="","",IF(K68="Archived","Not scheduled",IF(OR(Assumptions!$B$5="",NOT(ISNUMBER(Assumptions!$B$5))),"Check review setting",IF(L68="","Check review date",IF(L68&gt;TODAY(),"Check future date",IF(TODAY()-L68&gt;Assumptions!$B$5,"Review profile","Current"))))))</f>
        <v/>
      </c>
      <c r="P68" s="10">
        <f>IF(A68="","",IF(COUNTIF($A$5:$A$154,A68)&gt;1,"Check duplicate Pet ID",IF(OR(B68="",C68="",D68="",F68="",H68="",K68=""),"Check required fields",IF(COUNTIF(Households!$A$5:$A$104,B68)&lt;&gt;1,"Check Household ID",IF(AND(K68="Active",G68=""),"Check feeding details",IF(AND(K68="Active",I68=""),"Check pickup details",IF(AND(K68="Active",OR(J68="",J68="Unassigned")),"Assign staff","Ready")))))))</f>
        <v/>
      </c>
    </row>
    <row r="69">
      <c r="A69" s="12" t="n"/>
      <c r="B69" s="12" t="n"/>
      <c r="C69" s="12" t="n"/>
      <c r="D69" s="12" t="n"/>
      <c r="E69" s="21" t="n"/>
      <c r="F69" s="12" t="n"/>
      <c r="G69" s="14" t="n"/>
      <c r="H69" s="12" t="n"/>
      <c r="I69" s="14" t="n"/>
      <c r="J69" s="12" t="n"/>
      <c r="K69" s="12" t="n"/>
      <c r="L69" s="15" t="n"/>
      <c r="M69" s="5">
        <f>IF(A69="","",IF(B69="","",IFERROR(VLOOKUP(B69,Households!$A$5:$C$104,2,FALSE),"Household not found")))</f>
        <v/>
      </c>
      <c r="N69" s="5">
        <f>IF(A69="","",IF(B69="","",IFERROR(VLOOKUP(B69,Households!$A$5:$C$104,3,FALSE),"Contact not found")))</f>
        <v/>
      </c>
      <c r="O69" s="17">
        <f>IF(A69="","",IF(K69="Archived","Not scheduled",IF(OR(Assumptions!$B$5="",NOT(ISNUMBER(Assumptions!$B$5))),"Check review setting",IF(L69="","Check review date",IF(L69&gt;TODAY(),"Check future date",IF(TODAY()-L69&gt;Assumptions!$B$5,"Review profile","Current"))))))</f>
        <v/>
      </c>
      <c r="P69" s="17">
        <f>IF(A69="","",IF(COUNTIF($A$5:$A$154,A69)&gt;1,"Check duplicate Pet ID",IF(OR(B69="",C69="",D69="",F69="",H69="",K69=""),"Check required fields",IF(COUNTIF(Households!$A$5:$A$104,B69)&lt;&gt;1,"Check Household ID",IF(AND(K69="Active",G69=""),"Check feeding details",IF(AND(K69="Active",I69=""),"Check pickup details",IF(AND(K69="Active",OR(J69="",J69="Unassigned")),"Assign staff","Ready")))))))</f>
        <v/>
      </c>
    </row>
    <row r="70">
      <c r="A70" s="12" t="n"/>
      <c r="B70" s="12" t="n"/>
      <c r="C70" s="12" t="n"/>
      <c r="D70" s="12" t="n"/>
      <c r="E70" s="21" t="n"/>
      <c r="F70" s="12" t="n"/>
      <c r="G70" s="14" t="n"/>
      <c r="H70" s="12" t="n"/>
      <c r="I70" s="14" t="n"/>
      <c r="J70" s="12" t="n"/>
      <c r="K70" s="12" t="n"/>
      <c r="L70" s="15" t="n"/>
      <c r="M70" s="7">
        <f>IF(A70="","",IF(B70="","",IFERROR(VLOOKUP(B70,Households!$A$5:$C$104,2,FALSE),"Household not found")))</f>
        <v/>
      </c>
      <c r="N70" s="7">
        <f>IF(A70="","",IF(B70="","",IFERROR(VLOOKUP(B70,Households!$A$5:$C$104,3,FALSE),"Contact not found")))</f>
        <v/>
      </c>
      <c r="O70" s="10">
        <f>IF(A70="","",IF(K70="Archived","Not scheduled",IF(OR(Assumptions!$B$5="",NOT(ISNUMBER(Assumptions!$B$5))),"Check review setting",IF(L70="","Check review date",IF(L70&gt;TODAY(),"Check future date",IF(TODAY()-L70&gt;Assumptions!$B$5,"Review profile","Current"))))))</f>
        <v/>
      </c>
      <c r="P70" s="10">
        <f>IF(A70="","",IF(COUNTIF($A$5:$A$154,A70)&gt;1,"Check duplicate Pet ID",IF(OR(B70="",C70="",D70="",F70="",H70="",K70=""),"Check required fields",IF(COUNTIF(Households!$A$5:$A$104,B70)&lt;&gt;1,"Check Household ID",IF(AND(K70="Active",G70=""),"Check feeding details",IF(AND(K70="Active",I70=""),"Check pickup details",IF(AND(K70="Active",OR(J70="",J70="Unassigned")),"Assign staff","Ready")))))))</f>
        <v/>
      </c>
    </row>
    <row r="71">
      <c r="A71" s="12" t="n"/>
      <c r="B71" s="12" t="n"/>
      <c r="C71" s="12" t="n"/>
      <c r="D71" s="12" t="n"/>
      <c r="E71" s="21" t="n"/>
      <c r="F71" s="12" t="n"/>
      <c r="G71" s="14" t="n"/>
      <c r="H71" s="12" t="n"/>
      <c r="I71" s="14" t="n"/>
      <c r="J71" s="12" t="n"/>
      <c r="K71" s="12" t="n"/>
      <c r="L71" s="15" t="n"/>
      <c r="M71" s="5">
        <f>IF(A71="","",IF(B71="","",IFERROR(VLOOKUP(B71,Households!$A$5:$C$104,2,FALSE),"Household not found")))</f>
        <v/>
      </c>
      <c r="N71" s="5">
        <f>IF(A71="","",IF(B71="","",IFERROR(VLOOKUP(B71,Households!$A$5:$C$104,3,FALSE),"Contact not found")))</f>
        <v/>
      </c>
      <c r="O71" s="17">
        <f>IF(A71="","",IF(K71="Archived","Not scheduled",IF(OR(Assumptions!$B$5="",NOT(ISNUMBER(Assumptions!$B$5))),"Check review setting",IF(L71="","Check review date",IF(L71&gt;TODAY(),"Check future date",IF(TODAY()-L71&gt;Assumptions!$B$5,"Review profile","Current"))))))</f>
        <v/>
      </c>
      <c r="P71" s="17">
        <f>IF(A71="","",IF(COUNTIF($A$5:$A$154,A71)&gt;1,"Check duplicate Pet ID",IF(OR(B71="",C71="",D71="",F71="",H71="",K71=""),"Check required fields",IF(COUNTIF(Households!$A$5:$A$104,B71)&lt;&gt;1,"Check Household ID",IF(AND(K71="Active",G71=""),"Check feeding details",IF(AND(K71="Active",I71=""),"Check pickup details",IF(AND(K71="Active",OR(J71="",J71="Unassigned")),"Assign staff","Ready")))))))</f>
        <v/>
      </c>
    </row>
    <row r="72">
      <c r="A72" s="12" t="n"/>
      <c r="B72" s="12" t="n"/>
      <c r="C72" s="12" t="n"/>
      <c r="D72" s="12" t="n"/>
      <c r="E72" s="21" t="n"/>
      <c r="F72" s="12" t="n"/>
      <c r="G72" s="14" t="n"/>
      <c r="H72" s="12" t="n"/>
      <c r="I72" s="14" t="n"/>
      <c r="J72" s="12" t="n"/>
      <c r="K72" s="12" t="n"/>
      <c r="L72" s="15" t="n"/>
      <c r="M72" s="7">
        <f>IF(A72="","",IF(B72="","",IFERROR(VLOOKUP(B72,Households!$A$5:$C$104,2,FALSE),"Household not found")))</f>
        <v/>
      </c>
      <c r="N72" s="7">
        <f>IF(A72="","",IF(B72="","",IFERROR(VLOOKUP(B72,Households!$A$5:$C$104,3,FALSE),"Contact not found")))</f>
        <v/>
      </c>
      <c r="O72" s="10">
        <f>IF(A72="","",IF(K72="Archived","Not scheduled",IF(OR(Assumptions!$B$5="",NOT(ISNUMBER(Assumptions!$B$5))),"Check review setting",IF(L72="","Check review date",IF(L72&gt;TODAY(),"Check future date",IF(TODAY()-L72&gt;Assumptions!$B$5,"Review profile","Current"))))))</f>
        <v/>
      </c>
      <c r="P72" s="10">
        <f>IF(A72="","",IF(COUNTIF($A$5:$A$154,A72)&gt;1,"Check duplicate Pet ID",IF(OR(B72="",C72="",D72="",F72="",H72="",K72=""),"Check required fields",IF(COUNTIF(Households!$A$5:$A$104,B72)&lt;&gt;1,"Check Household ID",IF(AND(K72="Active",G72=""),"Check feeding details",IF(AND(K72="Active",I72=""),"Check pickup details",IF(AND(K72="Active",OR(J72="",J72="Unassigned")),"Assign staff","Ready")))))))</f>
        <v/>
      </c>
    </row>
    <row r="73">
      <c r="A73" s="12" t="n"/>
      <c r="B73" s="12" t="n"/>
      <c r="C73" s="12" t="n"/>
      <c r="D73" s="12" t="n"/>
      <c r="E73" s="21" t="n"/>
      <c r="F73" s="12" t="n"/>
      <c r="G73" s="14" t="n"/>
      <c r="H73" s="12" t="n"/>
      <c r="I73" s="14" t="n"/>
      <c r="J73" s="12" t="n"/>
      <c r="K73" s="12" t="n"/>
      <c r="L73" s="15" t="n"/>
      <c r="M73" s="5">
        <f>IF(A73="","",IF(B73="","",IFERROR(VLOOKUP(B73,Households!$A$5:$C$104,2,FALSE),"Household not found")))</f>
        <v/>
      </c>
      <c r="N73" s="5">
        <f>IF(A73="","",IF(B73="","",IFERROR(VLOOKUP(B73,Households!$A$5:$C$104,3,FALSE),"Contact not found")))</f>
        <v/>
      </c>
      <c r="O73" s="17">
        <f>IF(A73="","",IF(K73="Archived","Not scheduled",IF(OR(Assumptions!$B$5="",NOT(ISNUMBER(Assumptions!$B$5))),"Check review setting",IF(L73="","Check review date",IF(L73&gt;TODAY(),"Check future date",IF(TODAY()-L73&gt;Assumptions!$B$5,"Review profile","Current"))))))</f>
        <v/>
      </c>
      <c r="P73" s="17">
        <f>IF(A73="","",IF(COUNTIF($A$5:$A$154,A73)&gt;1,"Check duplicate Pet ID",IF(OR(B73="",C73="",D73="",F73="",H73="",K73=""),"Check required fields",IF(COUNTIF(Households!$A$5:$A$104,B73)&lt;&gt;1,"Check Household ID",IF(AND(K73="Active",G73=""),"Check feeding details",IF(AND(K73="Active",I73=""),"Check pickup details",IF(AND(K73="Active",OR(J73="",J73="Unassigned")),"Assign staff","Ready")))))))</f>
        <v/>
      </c>
    </row>
    <row r="74">
      <c r="A74" s="12" t="n"/>
      <c r="B74" s="12" t="n"/>
      <c r="C74" s="12" t="n"/>
      <c r="D74" s="12" t="n"/>
      <c r="E74" s="21" t="n"/>
      <c r="F74" s="12" t="n"/>
      <c r="G74" s="14" t="n"/>
      <c r="H74" s="12" t="n"/>
      <c r="I74" s="14" t="n"/>
      <c r="J74" s="12" t="n"/>
      <c r="K74" s="12" t="n"/>
      <c r="L74" s="15" t="n"/>
      <c r="M74" s="7">
        <f>IF(A74="","",IF(B74="","",IFERROR(VLOOKUP(B74,Households!$A$5:$C$104,2,FALSE),"Household not found")))</f>
        <v/>
      </c>
      <c r="N74" s="7">
        <f>IF(A74="","",IF(B74="","",IFERROR(VLOOKUP(B74,Households!$A$5:$C$104,3,FALSE),"Contact not found")))</f>
        <v/>
      </c>
      <c r="O74" s="10">
        <f>IF(A74="","",IF(K74="Archived","Not scheduled",IF(OR(Assumptions!$B$5="",NOT(ISNUMBER(Assumptions!$B$5))),"Check review setting",IF(L74="","Check review date",IF(L74&gt;TODAY(),"Check future date",IF(TODAY()-L74&gt;Assumptions!$B$5,"Review profile","Current"))))))</f>
        <v/>
      </c>
      <c r="P74" s="10">
        <f>IF(A74="","",IF(COUNTIF($A$5:$A$154,A74)&gt;1,"Check duplicate Pet ID",IF(OR(B74="",C74="",D74="",F74="",H74="",K74=""),"Check required fields",IF(COUNTIF(Households!$A$5:$A$104,B74)&lt;&gt;1,"Check Household ID",IF(AND(K74="Active",G74=""),"Check feeding details",IF(AND(K74="Active",I74=""),"Check pickup details",IF(AND(K74="Active",OR(J74="",J74="Unassigned")),"Assign staff","Ready")))))))</f>
        <v/>
      </c>
    </row>
    <row r="75">
      <c r="A75" s="12" t="n"/>
      <c r="B75" s="12" t="n"/>
      <c r="C75" s="12" t="n"/>
      <c r="D75" s="12" t="n"/>
      <c r="E75" s="21" t="n"/>
      <c r="F75" s="12" t="n"/>
      <c r="G75" s="14" t="n"/>
      <c r="H75" s="12" t="n"/>
      <c r="I75" s="14" t="n"/>
      <c r="J75" s="12" t="n"/>
      <c r="K75" s="12" t="n"/>
      <c r="L75" s="15" t="n"/>
      <c r="M75" s="5">
        <f>IF(A75="","",IF(B75="","",IFERROR(VLOOKUP(B75,Households!$A$5:$C$104,2,FALSE),"Household not found")))</f>
        <v/>
      </c>
      <c r="N75" s="5">
        <f>IF(A75="","",IF(B75="","",IFERROR(VLOOKUP(B75,Households!$A$5:$C$104,3,FALSE),"Contact not found")))</f>
        <v/>
      </c>
      <c r="O75" s="17">
        <f>IF(A75="","",IF(K75="Archived","Not scheduled",IF(OR(Assumptions!$B$5="",NOT(ISNUMBER(Assumptions!$B$5))),"Check review setting",IF(L75="","Check review date",IF(L75&gt;TODAY(),"Check future date",IF(TODAY()-L75&gt;Assumptions!$B$5,"Review profile","Current"))))))</f>
        <v/>
      </c>
      <c r="P75" s="17">
        <f>IF(A75="","",IF(COUNTIF($A$5:$A$154,A75)&gt;1,"Check duplicate Pet ID",IF(OR(B75="",C75="",D75="",F75="",H75="",K75=""),"Check required fields",IF(COUNTIF(Households!$A$5:$A$104,B75)&lt;&gt;1,"Check Household ID",IF(AND(K75="Active",G75=""),"Check feeding details",IF(AND(K75="Active",I75=""),"Check pickup details",IF(AND(K75="Active",OR(J75="",J75="Unassigned")),"Assign staff","Ready")))))))</f>
        <v/>
      </c>
    </row>
    <row r="76">
      <c r="A76" s="12" t="n"/>
      <c r="B76" s="12" t="n"/>
      <c r="C76" s="12" t="n"/>
      <c r="D76" s="12" t="n"/>
      <c r="E76" s="21" t="n"/>
      <c r="F76" s="12" t="n"/>
      <c r="G76" s="14" t="n"/>
      <c r="H76" s="12" t="n"/>
      <c r="I76" s="14" t="n"/>
      <c r="J76" s="12" t="n"/>
      <c r="K76" s="12" t="n"/>
      <c r="L76" s="15" t="n"/>
      <c r="M76" s="7">
        <f>IF(A76="","",IF(B76="","",IFERROR(VLOOKUP(B76,Households!$A$5:$C$104,2,FALSE),"Household not found")))</f>
        <v/>
      </c>
      <c r="N76" s="7">
        <f>IF(A76="","",IF(B76="","",IFERROR(VLOOKUP(B76,Households!$A$5:$C$104,3,FALSE),"Contact not found")))</f>
        <v/>
      </c>
      <c r="O76" s="10">
        <f>IF(A76="","",IF(K76="Archived","Not scheduled",IF(OR(Assumptions!$B$5="",NOT(ISNUMBER(Assumptions!$B$5))),"Check review setting",IF(L76="","Check review date",IF(L76&gt;TODAY(),"Check future date",IF(TODAY()-L76&gt;Assumptions!$B$5,"Review profile","Current"))))))</f>
        <v/>
      </c>
      <c r="P76" s="10">
        <f>IF(A76="","",IF(COUNTIF($A$5:$A$154,A76)&gt;1,"Check duplicate Pet ID",IF(OR(B76="",C76="",D76="",F76="",H76="",K76=""),"Check required fields",IF(COUNTIF(Households!$A$5:$A$104,B76)&lt;&gt;1,"Check Household ID",IF(AND(K76="Active",G76=""),"Check feeding details",IF(AND(K76="Active",I76=""),"Check pickup details",IF(AND(K76="Active",OR(J76="",J76="Unassigned")),"Assign staff","Ready")))))))</f>
        <v/>
      </c>
    </row>
    <row r="77">
      <c r="A77" s="12" t="n"/>
      <c r="B77" s="12" t="n"/>
      <c r="C77" s="12" t="n"/>
      <c r="D77" s="12" t="n"/>
      <c r="E77" s="21" t="n"/>
      <c r="F77" s="12" t="n"/>
      <c r="G77" s="14" t="n"/>
      <c r="H77" s="12" t="n"/>
      <c r="I77" s="14" t="n"/>
      <c r="J77" s="12" t="n"/>
      <c r="K77" s="12" t="n"/>
      <c r="L77" s="15" t="n"/>
      <c r="M77" s="5">
        <f>IF(A77="","",IF(B77="","",IFERROR(VLOOKUP(B77,Households!$A$5:$C$104,2,FALSE),"Household not found")))</f>
        <v/>
      </c>
      <c r="N77" s="5">
        <f>IF(A77="","",IF(B77="","",IFERROR(VLOOKUP(B77,Households!$A$5:$C$104,3,FALSE),"Contact not found")))</f>
        <v/>
      </c>
      <c r="O77" s="17">
        <f>IF(A77="","",IF(K77="Archived","Not scheduled",IF(OR(Assumptions!$B$5="",NOT(ISNUMBER(Assumptions!$B$5))),"Check review setting",IF(L77="","Check review date",IF(L77&gt;TODAY(),"Check future date",IF(TODAY()-L77&gt;Assumptions!$B$5,"Review profile","Current"))))))</f>
        <v/>
      </c>
      <c r="P77" s="17">
        <f>IF(A77="","",IF(COUNTIF($A$5:$A$154,A77)&gt;1,"Check duplicate Pet ID",IF(OR(B77="",C77="",D77="",F77="",H77="",K77=""),"Check required fields",IF(COUNTIF(Households!$A$5:$A$104,B77)&lt;&gt;1,"Check Household ID",IF(AND(K77="Active",G77=""),"Check feeding details",IF(AND(K77="Active",I77=""),"Check pickup details",IF(AND(K77="Active",OR(J77="",J77="Unassigned")),"Assign staff","Ready")))))))</f>
        <v/>
      </c>
    </row>
    <row r="78">
      <c r="A78" s="12" t="n"/>
      <c r="B78" s="12" t="n"/>
      <c r="C78" s="12" t="n"/>
      <c r="D78" s="12" t="n"/>
      <c r="E78" s="21" t="n"/>
      <c r="F78" s="12" t="n"/>
      <c r="G78" s="14" t="n"/>
      <c r="H78" s="12" t="n"/>
      <c r="I78" s="14" t="n"/>
      <c r="J78" s="12" t="n"/>
      <c r="K78" s="12" t="n"/>
      <c r="L78" s="15" t="n"/>
      <c r="M78" s="7">
        <f>IF(A78="","",IF(B78="","",IFERROR(VLOOKUP(B78,Households!$A$5:$C$104,2,FALSE),"Household not found")))</f>
        <v/>
      </c>
      <c r="N78" s="7">
        <f>IF(A78="","",IF(B78="","",IFERROR(VLOOKUP(B78,Households!$A$5:$C$104,3,FALSE),"Contact not found")))</f>
        <v/>
      </c>
      <c r="O78" s="10">
        <f>IF(A78="","",IF(K78="Archived","Not scheduled",IF(OR(Assumptions!$B$5="",NOT(ISNUMBER(Assumptions!$B$5))),"Check review setting",IF(L78="","Check review date",IF(L78&gt;TODAY(),"Check future date",IF(TODAY()-L78&gt;Assumptions!$B$5,"Review profile","Current"))))))</f>
        <v/>
      </c>
      <c r="P78" s="10">
        <f>IF(A78="","",IF(COUNTIF($A$5:$A$154,A78)&gt;1,"Check duplicate Pet ID",IF(OR(B78="",C78="",D78="",F78="",H78="",K78=""),"Check required fields",IF(COUNTIF(Households!$A$5:$A$104,B78)&lt;&gt;1,"Check Household ID",IF(AND(K78="Active",G78=""),"Check feeding details",IF(AND(K78="Active",I78=""),"Check pickup details",IF(AND(K78="Active",OR(J78="",J78="Unassigned")),"Assign staff","Ready")))))))</f>
        <v/>
      </c>
    </row>
    <row r="79">
      <c r="A79" s="12" t="n"/>
      <c r="B79" s="12" t="n"/>
      <c r="C79" s="12" t="n"/>
      <c r="D79" s="12" t="n"/>
      <c r="E79" s="21" t="n"/>
      <c r="F79" s="12" t="n"/>
      <c r="G79" s="14" t="n"/>
      <c r="H79" s="12" t="n"/>
      <c r="I79" s="14" t="n"/>
      <c r="J79" s="12" t="n"/>
      <c r="K79" s="12" t="n"/>
      <c r="L79" s="15" t="n"/>
      <c r="M79" s="5">
        <f>IF(A79="","",IF(B79="","",IFERROR(VLOOKUP(B79,Households!$A$5:$C$104,2,FALSE),"Household not found")))</f>
        <v/>
      </c>
      <c r="N79" s="5">
        <f>IF(A79="","",IF(B79="","",IFERROR(VLOOKUP(B79,Households!$A$5:$C$104,3,FALSE),"Contact not found")))</f>
        <v/>
      </c>
      <c r="O79" s="17">
        <f>IF(A79="","",IF(K79="Archived","Not scheduled",IF(OR(Assumptions!$B$5="",NOT(ISNUMBER(Assumptions!$B$5))),"Check review setting",IF(L79="","Check review date",IF(L79&gt;TODAY(),"Check future date",IF(TODAY()-L79&gt;Assumptions!$B$5,"Review profile","Current"))))))</f>
        <v/>
      </c>
      <c r="P79" s="17">
        <f>IF(A79="","",IF(COUNTIF($A$5:$A$154,A79)&gt;1,"Check duplicate Pet ID",IF(OR(B79="",C79="",D79="",F79="",H79="",K79=""),"Check required fields",IF(COUNTIF(Households!$A$5:$A$104,B79)&lt;&gt;1,"Check Household ID",IF(AND(K79="Active",G79=""),"Check feeding details",IF(AND(K79="Active",I79=""),"Check pickup details",IF(AND(K79="Active",OR(J79="",J79="Unassigned")),"Assign staff","Ready")))))))</f>
        <v/>
      </c>
    </row>
    <row r="80">
      <c r="A80" s="12" t="n"/>
      <c r="B80" s="12" t="n"/>
      <c r="C80" s="12" t="n"/>
      <c r="D80" s="12" t="n"/>
      <c r="E80" s="21" t="n"/>
      <c r="F80" s="12" t="n"/>
      <c r="G80" s="14" t="n"/>
      <c r="H80" s="12" t="n"/>
      <c r="I80" s="14" t="n"/>
      <c r="J80" s="12" t="n"/>
      <c r="K80" s="12" t="n"/>
      <c r="L80" s="15" t="n"/>
      <c r="M80" s="7">
        <f>IF(A80="","",IF(B80="","",IFERROR(VLOOKUP(B80,Households!$A$5:$C$104,2,FALSE),"Household not found")))</f>
        <v/>
      </c>
      <c r="N80" s="7">
        <f>IF(A80="","",IF(B80="","",IFERROR(VLOOKUP(B80,Households!$A$5:$C$104,3,FALSE),"Contact not found")))</f>
        <v/>
      </c>
      <c r="O80" s="10">
        <f>IF(A80="","",IF(K80="Archived","Not scheduled",IF(OR(Assumptions!$B$5="",NOT(ISNUMBER(Assumptions!$B$5))),"Check review setting",IF(L80="","Check review date",IF(L80&gt;TODAY(),"Check future date",IF(TODAY()-L80&gt;Assumptions!$B$5,"Review profile","Current"))))))</f>
        <v/>
      </c>
      <c r="P80" s="10">
        <f>IF(A80="","",IF(COUNTIF($A$5:$A$154,A80)&gt;1,"Check duplicate Pet ID",IF(OR(B80="",C80="",D80="",F80="",H80="",K80=""),"Check required fields",IF(COUNTIF(Households!$A$5:$A$104,B80)&lt;&gt;1,"Check Household ID",IF(AND(K80="Active",G80=""),"Check feeding details",IF(AND(K80="Active",I80=""),"Check pickup details",IF(AND(K80="Active",OR(J80="",J80="Unassigned")),"Assign staff","Ready")))))))</f>
        <v/>
      </c>
    </row>
    <row r="81">
      <c r="A81" s="12" t="n"/>
      <c r="B81" s="12" t="n"/>
      <c r="C81" s="12" t="n"/>
      <c r="D81" s="12" t="n"/>
      <c r="E81" s="21" t="n"/>
      <c r="F81" s="12" t="n"/>
      <c r="G81" s="14" t="n"/>
      <c r="H81" s="12" t="n"/>
      <c r="I81" s="14" t="n"/>
      <c r="J81" s="12" t="n"/>
      <c r="K81" s="12" t="n"/>
      <c r="L81" s="15" t="n"/>
      <c r="M81" s="5">
        <f>IF(A81="","",IF(B81="","",IFERROR(VLOOKUP(B81,Households!$A$5:$C$104,2,FALSE),"Household not found")))</f>
        <v/>
      </c>
      <c r="N81" s="5">
        <f>IF(A81="","",IF(B81="","",IFERROR(VLOOKUP(B81,Households!$A$5:$C$104,3,FALSE),"Contact not found")))</f>
        <v/>
      </c>
      <c r="O81" s="17">
        <f>IF(A81="","",IF(K81="Archived","Not scheduled",IF(OR(Assumptions!$B$5="",NOT(ISNUMBER(Assumptions!$B$5))),"Check review setting",IF(L81="","Check review date",IF(L81&gt;TODAY(),"Check future date",IF(TODAY()-L81&gt;Assumptions!$B$5,"Review profile","Current"))))))</f>
        <v/>
      </c>
      <c r="P81" s="17">
        <f>IF(A81="","",IF(COUNTIF($A$5:$A$154,A81)&gt;1,"Check duplicate Pet ID",IF(OR(B81="",C81="",D81="",F81="",H81="",K81=""),"Check required fields",IF(COUNTIF(Households!$A$5:$A$104,B81)&lt;&gt;1,"Check Household ID",IF(AND(K81="Active",G81=""),"Check feeding details",IF(AND(K81="Active",I81=""),"Check pickup details",IF(AND(K81="Active",OR(J81="",J81="Unassigned")),"Assign staff","Ready")))))))</f>
        <v/>
      </c>
    </row>
    <row r="82">
      <c r="A82" s="12" t="n"/>
      <c r="B82" s="12" t="n"/>
      <c r="C82" s="12" t="n"/>
      <c r="D82" s="12" t="n"/>
      <c r="E82" s="21" t="n"/>
      <c r="F82" s="12" t="n"/>
      <c r="G82" s="14" t="n"/>
      <c r="H82" s="12" t="n"/>
      <c r="I82" s="14" t="n"/>
      <c r="J82" s="12" t="n"/>
      <c r="K82" s="12" t="n"/>
      <c r="L82" s="15" t="n"/>
      <c r="M82" s="7">
        <f>IF(A82="","",IF(B82="","",IFERROR(VLOOKUP(B82,Households!$A$5:$C$104,2,FALSE),"Household not found")))</f>
        <v/>
      </c>
      <c r="N82" s="7">
        <f>IF(A82="","",IF(B82="","",IFERROR(VLOOKUP(B82,Households!$A$5:$C$104,3,FALSE),"Contact not found")))</f>
        <v/>
      </c>
      <c r="O82" s="10">
        <f>IF(A82="","",IF(K82="Archived","Not scheduled",IF(OR(Assumptions!$B$5="",NOT(ISNUMBER(Assumptions!$B$5))),"Check review setting",IF(L82="","Check review date",IF(L82&gt;TODAY(),"Check future date",IF(TODAY()-L82&gt;Assumptions!$B$5,"Review profile","Current"))))))</f>
        <v/>
      </c>
      <c r="P82" s="10">
        <f>IF(A82="","",IF(COUNTIF($A$5:$A$154,A82)&gt;1,"Check duplicate Pet ID",IF(OR(B82="",C82="",D82="",F82="",H82="",K82=""),"Check required fields",IF(COUNTIF(Households!$A$5:$A$104,B82)&lt;&gt;1,"Check Household ID",IF(AND(K82="Active",G82=""),"Check feeding details",IF(AND(K82="Active",I82=""),"Check pickup details",IF(AND(K82="Active",OR(J82="",J82="Unassigned")),"Assign staff","Ready")))))))</f>
        <v/>
      </c>
    </row>
    <row r="83">
      <c r="A83" s="12" t="n"/>
      <c r="B83" s="12" t="n"/>
      <c r="C83" s="12" t="n"/>
      <c r="D83" s="12" t="n"/>
      <c r="E83" s="21" t="n"/>
      <c r="F83" s="12" t="n"/>
      <c r="G83" s="14" t="n"/>
      <c r="H83" s="12" t="n"/>
      <c r="I83" s="14" t="n"/>
      <c r="J83" s="12" t="n"/>
      <c r="K83" s="12" t="n"/>
      <c r="L83" s="15" t="n"/>
      <c r="M83" s="5">
        <f>IF(A83="","",IF(B83="","",IFERROR(VLOOKUP(B83,Households!$A$5:$C$104,2,FALSE),"Household not found")))</f>
        <v/>
      </c>
      <c r="N83" s="5">
        <f>IF(A83="","",IF(B83="","",IFERROR(VLOOKUP(B83,Households!$A$5:$C$104,3,FALSE),"Contact not found")))</f>
        <v/>
      </c>
      <c r="O83" s="17">
        <f>IF(A83="","",IF(K83="Archived","Not scheduled",IF(OR(Assumptions!$B$5="",NOT(ISNUMBER(Assumptions!$B$5))),"Check review setting",IF(L83="","Check review date",IF(L83&gt;TODAY(),"Check future date",IF(TODAY()-L83&gt;Assumptions!$B$5,"Review profile","Current"))))))</f>
        <v/>
      </c>
      <c r="P83" s="17">
        <f>IF(A83="","",IF(COUNTIF($A$5:$A$154,A83)&gt;1,"Check duplicate Pet ID",IF(OR(B83="",C83="",D83="",F83="",H83="",K83=""),"Check required fields",IF(COUNTIF(Households!$A$5:$A$104,B83)&lt;&gt;1,"Check Household ID",IF(AND(K83="Active",G83=""),"Check feeding details",IF(AND(K83="Active",I83=""),"Check pickup details",IF(AND(K83="Active",OR(J83="",J83="Unassigned")),"Assign staff","Ready")))))))</f>
        <v/>
      </c>
    </row>
    <row r="84">
      <c r="A84" s="12" t="n"/>
      <c r="B84" s="12" t="n"/>
      <c r="C84" s="12" t="n"/>
      <c r="D84" s="12" t="n"/>
      <c r="E84" s="21" t="n"/>
      <c r="F84" s="12" t="n"/>
      <c r="G84" s="14" t="n"/>
      <c r="H84" s="12" t="n"/>
      <c r="I84" s="14" t="n"/>
      <c r="J84" s="12" t="n"/>
      <c r="K84" s="12" t="n"/>
      <c r="L84" s="15" t="n"/>
      <c r="M84" s="7">
        <f>IF(A84="","",IF(B84="","",IFERROR(VLOOKUP(B84,Households!$A$5:$C$104,2,FALSE),"Household not found")))</f>
        <v/>
      </c>
      <c r="N84" s="7">
        <f>IF(A84="","",IF(B84="","",IFERROR(VLOOKUP(B84,Households!$A$5:$C$104,3,FALSE),"Contact not found")))</f>
        <v/>
      </c>
      <c r="O84" s="10">
        <f>IF(A84="","",IF(K84="Archived","Not scheduled",IF(OR(Assumptions!$B$5="",NOT(ISNUMBER(Assumptions!$B$5))),"Check review setting",IF(L84="","Check review date",IF(L84&gt;TODAY(),"Check future date",IF(TODAY()-L84&gt;Assumptions!$B$5,"Review profile","Current"))))))</f>
        <v/>
      </c>
      <c r="P84" s="10">
        <f>IF(A84="","",IF(COUNTIF($A$5:$A$154,A84)&gt;1,"Check duplicate Pet ID",IF(OR(B84="",C84="",D84="",F84="",H84="",K84=""),"Check required fields",IF(COUNTIF(Households!$A$5:$A$104,B84)&lt;&gt;1,"Check Household ID",IF(AND(K84="Active",G84=""),"Check feeding details",IF(AND(K84="Active",I84=""),"Check pickup details",IF(AND(K84="Active",OR(J84="",J84="Unassigned")),"Assign staff","Ready")))))))</f>
        <v/>
      </c>
    </row>
    <row r="85">
      <c r="A85" s="12" t="n"/>
      <c r="B85" s="12" t="n"/>
      <c r="C85" s="12" t="n"/>
      <c r="D85" s="12" t="n"/>
      <c r="E85" s="21" t="n"/>
      <c r="F85" s="12" t="n"/>
      <c r="G85" s="14" t="n"/>
      <c r="H85" s="12" t="n"/>
      <c r="I85" s="14" t="n"/>
      <c r="J85" s="12" t="n"/>
      <c r="K85" s="12" t="n"/>
      <c r="L85" s="15" t="n"/>
      <c r="M85" s="5">
        <f>IF(A85="","",IF(B85="","",IFERROR(VLOOKUP(B85,Households!$A$5:$C$104,2,FALSE),"Household not found")))</f>
        <v/>
      </c>
      <c r="N85" s="5">
        <f>IF(A85="","",IF(B85="","",IFERROR(VLOOKUP(B85,Households!$A$5:$C$104,3,FALSE),"Contact not found")))</f>
        <v/>
      </c>
      <c r="O85" s="17">
        <f>IF(A85="","",IF(K85="Archived","Not scheduled",IF(OR(Assumptions!$B$5="",NOT(ISNUMBER(Assumptions!$B$5))),"Check review setting",IF(L85="","Check review date",IF(L85&gt;TODAY(),"Check future date",IF(TODAY()-L85&gt;Assumptions!$B$5,"Review profile","Current"))))))</f>
        <v/>
      </c>
      <c r="P85" s="17">
        <f>IF(A85="","",IF(COUNTIF($A$5:$A$154,A85)&gt;1,"Check duplicate Pet ID",IF(OR(B85="",C85="",D85="",F85="",H85="",K85=""),"Check required fields",IF(COUNTIF(Households!$A$5:$A$104,B85)&lt;&gt;1,"Check Household ID",IF(AND(K85="Active",G85=""),"Check feeding details",IF(AND(K85="Active",I85=""),"Check pickup details",IF(AND(K85="Active",OR(J85="",J85="Unassigned")),"Assign staff","Ready")))))))</f>
        <v/>
      </c>
    </row>
    <row r="86">
      <c r="A86" s="12" t="n"/>
      <c r="B86" s="12" t="n"/>
      <c r="C86" s="12" t="n"/>
      <c r="D86" s="12" t="n"/>
      <c r="E86" s="21" t="n"/>
      <c r="F86" s="12" t="n"/>
      <c r="G86" s="14" t="n"/>
      <c r="H86" s="12" t="n"/>
      <c r="I86" s="14" t="n"/>
      <c r="J86" s="12" t="n"/>
      <c r="K86" s="12" t="n"/>
      <c r="L86" s="15" t="n"/>
      <c r="M86" s="7">
        <f>IF(A86="","",IF(B86="","",IFERROR(VLOOKUP(B86,Households!$A$5:$C$104,2,FALSE),"Household not found")))</f>
        <v/>
      </c>
      <c r="N86" s="7">
        <f>IF(A86="","",IF(B86="","",IFERROR(VLOOKUP(B86,Households!$A$5:$C$104,3,FALSE),"Contact not found")))</f>
        <v/>
      </c>
      <c r="O86" s="10">
        <f>IF(A86="","",IF(K86="Archived","Not scheduled",IF(OR(Assumptions!$B$5="",NOT(ISNUMBER(Assumptions!$B$5))),"Check review setting",IF(L86="","Check review date",IF(L86&gt;TODAY(),"Check future date",IF(TODAY()-L86&gt;Assumptions!$B$5,"Review profile","Current"))))))</f>
        <v/>
      </c>
      <c r="P86" s="10">
        <f>IF(A86="","",IF(COUNTIF($A$5:$A$154,A86)&gt;1,"Check duplicate Pet ID",IF(OR(B86="",C86="",D86="",F86="",H86="",K86=""),"Check required fields",IF(COUNTIF(Households!$A$5:$A$104,B86)&lt;&gt;1,"Check Household ID",IF(AND(K86="Active",G86=""),"Check feeding details",IF(AND(K86="Active",I86=""),"Check pickup details",IF(AND(K86="Active",OR(J86="",J86="Unassigned")),"Assign staff","Ready")))))))</f>
        <v/>
      </c>
    </row>
    <row r="87">
      <c r="A87" s="12" t="n"/>
      <c r="B87" s="12" t="n"/>
      <c r="C87" s="12" t="n"/>
      <c r="D87" s="12" t="n"/>
      <c r="E87" s="21" t="n"/>
      <c r="F87" s="12" t="n"/>
      <c r="G87" s="14" t="n"/>
      <c r="H87" s="12" t="n"/>
      <c r="I87" s="14" t="n"/>
      <c r="J87" s="12" t="n"/>
      <c r="K87" s="12" t="n"/>
      <c r="L87" s="15" t="n"/>
      <c r="M87" s="5">
        <f>IF(A87="","",IF(B87="","",IFERROR(VLOOKUP(B87,Households!$A$5:$C$104,2,FALSE),"Household not found")))</f>
        <v/>
      </c>
      <c r="N87" s="5">
        <f>IF(A87="","",IF(B87="","",IFERROR(VLOOKUP(B87,Households!$A$5:$C$104,3,FALSE),"Contact not found")))</f>
        <v/>
      </c>
      <c r="O87" s="17">
        <f>IF(A87="","",IF(K87="Archived","Not scheduled",IF(OR(Assumptions!$B$5="",NOT(ISNUMBER(Assumptions!$B$5))),"Check review setting",IF(L87="","Check review date",IF(L87&gt;TODAY(),"Check future date",IF(TODAY()-L87&gt;Assumptions!$B$5,"Review profile","Current"))))))</f>
        <v/>
      </c>
      <c r="P87" s="17">
        <f>IF(A87="","",IF(COUNTIF($A$5:$A$154,A87)&gt;1,"Check duplicate Pet ID",IF(OR(B87="",C87="",D87="",F87="",H87="",K87=""),"Check required fields",IF(COUNTIF(Households!$A$5:$A$104,B87)&lt;&gt;1,"Check Household ID",IF(AND(K87="Active",G87=""),"Check feeding details",IF(AND(K87="Active",I87=""),"Check pickup details",IF(AND(K87="Active",OR(J87="",J87="Unassigned")),"Assign staff","Ready")))))))</f>
        <v/>
      </c>
    </row>
    <row r="88">
      <c r="A88" s="12" t="n"/>
      <c r="B88" s="12" t="n"/>
      <c r="C88" s="12" t="n"/>
      <c r="D88" s="12" t="n"/>
      <c r="E88" s="21" t="n"/>
      <c r="F88" s="12" t="n"/>
      <c r="G88" s="14" t="n"/>
      <c r="H88" s="12" t="n"/>
      <c r="I88" s="14" t="n"/>
      <c r="J88" s="12" t="n"/>
      <c r="K88" s="12" t="n"/>
      <c r="L88" s="15" t="n"/>
      <c r="M88" s="7">
        <f>IF(A88="","",IF(B88="","",IFERROR(VLOOKUP(B88,Households!$A$5:$C$104,2,FALSE),"Household not found")))</f>
        <v/>
      </c>
      <c r="N88" s="7">
        <f>IF(A88="","",IF(B88="","",IFERROR(VLOOKUP(B88,Households!$A$5:$C$104,3,FALSE),"Contact not found")))</f>
        <v/>
      </c>
      <c r="O88" s="10">
        <f>IF(A88="","",IF(K88="Archived","Not scheduled",IF(OR(Assumptions!$B$5="",NOT(ISNUMBER(Assumptions!$B$5))),"Check review setting",IF(L88="","Check review date",IF(L88&gt;TODAY(),"Check future date",IF(TODAY()-L88&gt;Assumptions!$B$5,"Review profile","Current"))))))</f>
        <v/>
      </c>
      <c r="P88" s="10">
        <f>IF(A88="","",IF(COUNTIF($A$5:$A$154,A88)&gt;1,"Check duplicate Pet ID",IF(OR(B88="",C88="",D88="",F88="",H88="",K88=""),"Check required fields",IF(COUNTIF(Households!$A$5:$A$104,B88)&lt;&gt;1,"Check Household ID",IF(AND(K88="Active",G88=""),"Check feeding details",IF(AND(K88="Active",I88=""),"Check pickup details",IF(AND(K88="Active",OR(J88="",J88="Unassigned")),"Assign staff","Ready")))))))</f>
        <v/>
      </c>
    </row>
    <row r="89">
      <c r="A89" s="12" t="n"/>
      <c r="B89" s="12" t="n"/>
      <c r="C89" s="12" t="n"/>
      <c r="D89" s="12" t="n"/>
      <c r="E89" s="21" t="n"/>
      <c r="F89" s="12" t="n"/>
      <c r="G89" s="14" t="n"/>
      <c r="H89" s="12" t="n"/>
      <c r="I89" s="14" t="n"/>
      <c r="J89" s="12" t="n"/>
      <c r="K89" s="12" t="n"/>
      <c r="L89" s="15" t="n"/>
      <c r="M89" s="5">
        <f>IF(A89="","",IF(B89="","",IFERROR(VLOOKUP(B89,Households!$A$5:$C$104,2,FALSE),"Household not found")))</f>
        <v/>
      </c>
      <c r="N89" s="5">
        <f>IF(A89="","",IF(B89="","",IFERROR(VLOOKUP(B89,Households!$A$5:$C$104,3,FALSE),"Contact not found")))</f>
        <v/>
      </c>
      <c r="O89" s="17">
        <f>IF(A89="","",IF(K89="Archived","Not scheduled",IF(OR(Assumptions!$B$5="",NOT(ISNUMBER(Assumptions!$B$5))),"Check review setting",IF(L89="","Check review date",IF(L89&gt;TODAY(),"Check future date",IF(TODAY()-L89&gt;Assumptions!$B$5,"Review profile","Current"))))))</f>
        <v/>
      </c>
      <c r="P89" s="17">
        <f>IF(A89="","",IF(COUNTIF($A$5:$A$154,A89)&gt;1,"Check duplicate Pet ID",IF(OR(B89="",C89="",D89="",F89="",H89="",K89=""),"Check required fields",IF(COUNTIF(Households!$A$5:$A$104,B89)&lt;&gt;1,"Check Household ID",IF(AND(K89="Active",G89=""),"Check feeding details",IF(AND(K89="Active",I89=""),"Check pickup details",IF(AND(K89="Active",OR(J89="",J89="Unassigned")),"Assign staff","Ready")))))))</f>
        <v/>
      </c>
    </row>
    <row r="90">
      <c r="A90" s="12" t="n"/>
      <c r="B90" s="12" t="n"/>
      <c r="C90" s="12" t="n"/>
      <c r="D90" s="12" t="n"/>
      <c r="E90" s="21" t="n"/>
      <c r="F90" s="12" t="n"/>
      <c r="G90" s="14" t="n"/>
      <c r="H90" s="12" t="n"/>
      <c r="I90" s="14" t="n"/>
      <c r="J90" s="12" t="n"/>
      <c r="K90" s="12" t="n"/>
      <c r="L90" s="15" t="n"/>
      <c r="M90" s="7">
        <f>IF(A90="","",IF(B90="","",IFERROR(VLOOKUP(B90,Households!$A$5:$C$104,2,FALSE),"Household not found")))</f>
        <v/>
      </c>
      <c r="N90" s="7">
        <f>IF(A90="","",IF(B90="","",IFERROR(VLOOKUP(B90,Households!$A$5:$C$104,3,FALSE),"Contact not found")))</f>
        <v/>
      </c>
      <c r="O90" s="10">
        <f>IF(A90="","",IF(K90="Archived","Not scheduled",IF(OR(Assumptions!$B$5="",NOT(ISNUMBER(Assumptions!$B$5))),"Check review setting",IF(L90="","Check review date",IF(L90&gt;TODAY(),"Check future date",IF(TODAY()-L90&gt;Assumptions!$B$5,"Review profile","Current"))))))</f>
        <v/>
      </c>
      <c r="P90" s="10">
        <f>IF(A90="","",IF(COUNTIF($A$5:$A$154,A90)&gt;1,"Check duplicate Pet ID",IF(OR(B90="",C90="",D90="",F90="",H90="",K90=""),"Check required fields",IF(COUNTIF(Households!$A$5:$A$104,B90)&lt;&gt;1,"Check Household ID",IF(AND(K90="Active",G90=""),"Check feeding details",IF(AND(K90="Active",I90=""),"Check pickup details",IF(AND(K90="Active",OR(J90="",J90="Unassigned")),"Assign staff","Ready")))))))</f>
        <v/>
      </c>
    </row>
    <row r="91">
      <c r="A91" s="12" t="n"/>
      <c r="B91" s="12" t="n"/>
      <c r="C91" s="12" t="n"/>
      <c r="D91" s="12" t="n"/>
      <c r="E91" s="21" t="n"/>
      <c r="F91" s="12" t="n"/>
      <c r="G91" s="14" t="n"/>
      <c r="H91" s="12" t="n"/>
      <c r="I91" s="14" t="n"/>
      <c r="J91" s="12" t="n"/>
      <c r="K91" s="12" t="n"/>
      <c r="L91" s="15" t="n"/>
      <c r="M91" s="5">
        <f>IF(A91="","",IF(B91="","",IFERROR(VLOOKUP(B91,Households!$A$5:$C$104,2,FALSE),"Household not found")))</f>
        <v/>
      </c>
      <c r="N91" s="5">
        <f>IF(A91="","",IF(B91="","",IFERROR(VLOOKUP(B91,Households!$A$5:$C$104,3,FALSE),"Contact not found")))</f>
        <v/>
      </c>
      <c r="O91" s="17">
        <f>IF(A91="","",IF(K91="Archived","Not scheduled",IF(OR(Assumptions!$B$5="",NOT(ISNUMBER(Assumptions!$B$5))),"Check review setting",IF(L91="","Check review date",IF(L91&gt;TODAY(),"Check future date",IF(TODAY()-L91&gt;Assumptions!$B$5,"Review profile","Current"))))))</f>
        <v/>
      </c>
      <c r="P91" s="17">
        <f>IF(A91="","",IF(COUNTIF($A$5:$A$154,A91)&gt;1,"Check duplicate Pet ID",IF(OR(B91="",C91="",D91="",F91="",H91="",K91=""),"Check required fields",IF(COUNTIF(Households!$A$5:$A$104,B91)&lt;&gt;1,"Check Household ID",IF(AND(K91="Active",G91=""),"Check feeding details",IF(AND(K91="Active",I91=""),"Check pickup details",IF(AND(K91="Active",OR(J91="",J91="Unassigned")),"Assign staff","Ready")))))))</f>
        <v/>
      </c>
    </row>
    <row r="92">
      <c r="A92" s="12" t="n"/>
      <c r="B92" s="12" t="n"/>
      <c r="C92" s="12" t="n"/>
      <c r="D92" s="12" t="n"/>
      <c r="E92" s="21" t="n"/>
      <c r="F92" s="12" t="n"/>
      <c r="G92" s="14" t="n"/>
      <c r="H92" s="12" t="n"/>
      <c r="I92" s="14" t="n"/>
      <c r="J92" s="12" t="n"/>
      <c r="K92" s="12" t="n"/>
      <c r="L92" s="15" t="n"/>
      <c r="M92" s="7">
        <f>IF(A92="","",IF(B92="","",IFERROR(VLOOKUP(B92,Households!$A$5:$C$104,2,FALSE),"Household not found")))</f>
        <v/>
      </c>
      <c r="N92" s="7">
        <f>IF(A92="","",IF(B92="","",IFERROR(VLOOKUP(B92,Households!$A$5:$C$104,3,FALSE),"Contact not found")))</f>
        <v/>
      </c>
      <c r="O92" s="10">
        <f>IF(A92="","",IF(K92="Archived","Not scheduled",IF(OR(Assumptions!$B$5="",NOT(ISNUMBER(Assumptions!$B$5))),"Check review setting",IF(L92="","Check review date",IF(L92&gt;TODAY(),"Check future date",IF(TODAY()-L92&gt;Assumptions!$B$5,"Review profile","Current"))))))</f>
        <v/>
      </c>
      <c r="P92" s="10">
        <f>IF(A92="","",IF(COUNTIF($A$5:$A$154,A92)&gt;1,"Check duplicate Pet ID",IF(OR(B92="",C92="",D92="",F92="",H92="",K92=""),"Check required fields",IF(COUNTIF(Households!$A$5:$A$104,B92)&lt;&gt;1,"Check Household ID",IF(AND(K92="Active",G92=""),"Check feeding details",IF(AND(K92="Active",I92=""),"Check pickup details",IF(AND(K92="Active",OR(J92="",J92="Unassigned")),"Assign staff","Ready")))))))</f>
        <v/>
      </c>
    </row>
    <row r="93">
      <c r="A93" s="12" t="n"/>
      <c r="B93" s="12" t="n"/>
      <c r="C93" s="12" t="n"/>
      <c r="D93" s="12" t="n"/>
      <c r="E93" s="21" t="n"/>
      <c r="F93" s="12" t="n"/>
      <c r="G93" s="14" t="n"/>
      <c r="H93" s="12" t="n"/>
      <c r="I93" s="14" t="n"/>
      <c r="J93" s="12" t="n"/>
      <c r="K93" s="12" t="n"/>
      <c r="L93" s="15" t="n"/>
      <c r="M93" s="5">
        <f>IF(A93="","",IF(B93="","",IFERROR(VLOOKUP(B93,Households!$A$5:$C$104,2,FALSE),"Household not found")))</f>
        <v/>
      </c>
      <c r="N93" s="5">
        <f>IF(A93="","",IF(B93="","",IFERROR(VLOOKUP(B93,Households!$A$5:$C$104,3,FALSE),"Contact not found")))</f>
        <v/>
      </c>
      <c r="O93" s="17">
        <f>IF(A93="","",IF(K93="Archived","Not scheduled",IF(OR(Assumptions!$B$5="",NOT(ISNUMBER(Assumptions!$B$5))),"Check review setting",IF(L93="","Check review date",IF(L93&gt;TODAY(),"Check future date",IF(TODAY()-L93&gt;Assumptions!$B$5,"Review profile","Current"))))))</f>
        <v/>
      </c>
      <c r="P93" s="17">
        <f>IF(A93="","",IF(COUNTIF($A$5:$A$154,A93)&gt;1,"Check duplicate Pet ID",IF(OR(B93="",C93="",D93="",F93="",H93="",K93=""),"Check required fields",IF(COUNTIF(Households!$A$5:$A$104,B93)&lt;&gt;1,"Check Household ID",IF(AND(K93="Active",G93=""),"Check feeding details",IF(AND(K93="Active",I93=""),"Check pickup details",IF(AND(K93="Active",OR(J93="",J93="Unassigned")),"Assign staff","Ready")))))))</f>
        <v/>
      </c>
    </row>
    <row r="94">
      <c r="A94" s="12" t="n"/>
      <c r="B94" s="12" t="n"/>
      <c r="C94" s="12" t="n"/>
      <c r="D94" s="12" t="n"/>
      <c r="E94" s="21" t="n"/>
      <c r="F94" s="12" t="n"/>
      <c r="G94" s="14" t="n"/>
      <c r="H94" s="12" t="n"/>
      <c r="I94" s="14" t="n"/>
      <c r="J94" s="12" t="n"/>
      <c r="K94" s="12" t="n"/>
      <c r="L94" s="15" t="n"/>
      <c r="M94" s="7">
        <f>IF(A94="","",IF(B94="","",IFERROR(VLOOKUP(B94,Households!$A$5:$C$104,2,FALSE),"Household not found")))</f>
        <v/>
      </c>
      <c r="N94" s="7">
        <f>IF(A94="","",IF(B94="","",IFERROR(VLOOKUP(B94,Households!$A$5:$C$104,3,FALSE),"Contact not found")))</f>
        <v/>
      </c>
      <c r="O94" s="10">
        <f>IF(A94="","",IF(K94="Archived","Not scheduled",IF(OR(Assumptions!$B$5="",NOT(ISNUMBER(Assumptions!$B$5))),"Check review setting",IF(L94="","Check review date",IF(L94&gt;TODAY(),"Check future date",IF(TODAY()-L94&gt;Assumptions!$B$5,"Review profile","Current"))))))</f>
        <v/>
      </c>
      <c r="P94" s="10">
        <f>IF(A94="","",IF(COUNTIF($A$5:$A$154,A94)&gt;1,"Check duplicate Pet ID",IF(OR(B94="",C94="",D94="",F94="",H94="",K94=""),"Check required fields",IF(COUNTIF(Households!$A$5:$A$104,B94)&lt;&gt;1,"Check Household ID",IF(AND(K94="Active",G94=""),"Check feeding details",IF(AND(K94="Active",I94=""),"Check pickup details",IF(AND(K94="Active",OR(J94="",J94="Unassigned")),"Assign staff","Ready")))))))</f>
        <v/>
      </c>
    </row>
    <row r="95">
      <c r="A95" s="12" t="n"/>
      <c r="B95" s="12" t="n"/>
      <c r="C95" s="12" t="n"/>
      <c r="D95" s="12" t="n"/>
      <c r="E95" s="21" t="n"/>
      <c r="F95" s="12" t="n"/>
      <c r="G95" s="14" t="n"/>
      <c r="H95" s="12" t="n"/>
      <c r="I95" s="14" t="n"/>
      <c r="J95" s="12" t="n"/>
      <c r="K95" s="12" t="n"/>
      <c r="L95" s="15" t="n"/>
      <c r="M95" s="5">
        <f>IF(A95="","",IF(B95="","",IFERROR(VLOOKUP(B95,Households!$A$5:$C$104,2,FALSE),"Household not found")))</f>
        <v/>
      </c>
      <c r="N95" s="5">
        <f>IF(A95="","",IF(B95="","",IFERROR(VLOOKUP(B95,Households!$A$5:$C$104,3,FALSE),"Contact not found")))</f>
        <v/>
      </c>
      <c r="O95" s="17">
        <f>IF(A95="","",IF(K95="Archived","Not scheduled",IF(OR(Assumptions!$B$5="",NOT(ISNUMBER(Assumptions!$B$5))),"Check review setting",IF(L95="","Check review date",IF(L95&gt;TODAY(),"Check future date",IF(TODAY()-L95&gt;Assumptions!$B$5,"Review profile","Current"))))))</f>
        <v/>
      </c>
      <c r="P95" s="17">
        <f>IF(A95="","",IF(COUNTIF($A$5:$A$154,A95)&gt;1,"Check duplicate Pet ID",IF(OR(B95="",C95="",D95="",F95="",H95="",K95=""),"Check required fields",IF(COUNTIF(Households!$A$5:$A$104,B95)&lt;&gt;1,"Check Household ID",IF(AND(K95="Active",G95=""),"Check feeding details",IF(AND(K95="Active",I95=""),"Check pickup details",IF(AND(K95="Active",OR(J95="",J95="Unassigned")),"Assign staff","Ready")))))))</f>
        <v/>
      </c>
    </row>
    <row r="96">
      <c r="A96" s="12" t="n"/>
      <c r="B96" s="12" t="n"/>
      <c r="C96" s="12" t="n"/>
      <c r="D96" s="12" t="n"/>
      <c r="E96" s="21" t="n"/>
      <c r="F96" s="12" t="n"/>
      <c r="G96" s="14" t="n"/>
      <c r="H96" s="12" t="n"/>
      <c r="I96" s="14" t="n"/>
      <c r="J96" s="12" t="n"/>
      <c r="K96" s="12" t="n"/>
      <c r="L96" s="15" t="n"/>
      <c r="M96" s="7">
        <f>IF(A96="","",IF(B96="","",IFERROR(VLOOKUP(B96,Households!$A$5:$C$104,2,FALSE),"Household not found")))</f>
        <v/>
      </c>
      <c r="N96" s="7">
        <f>IF(A96="","",IF(B96="","",IFERROR(VLOOKUP(B96,Households!$A$5:$C$104,3,FALSE),"Contact not found")))</f>
        <v/>
      </c>
      <c r="O96" s="10">
        <f>IF(A96="","",IF(K96="Archived","Not scheduled",IF(OR(Assumptions!$B$5="",NOT(ISNUMBER(Assumptions!$B$5))),"Check review setting",IF(L96="","Check review date",IF(L96&gt;TODAY(),"Check future date",IF(TODAY()-L96&gt;Assumptions!$B$5,"Review profile","Current"))))))</f>
        <v/>
      </c>
      <c r="P96" s="10">
        <f>IF(A96="","",IF(COUNTIF($A$5:$A$154,A96)&gt;1,"Check duplicate Pet ID",IF(OR(B96="",C96="",D96="",F96="",H96="",K96=""),"Check required fields",IF(COUNTIF(Households!$A$5:$A$104,B96)&lt;&gt;1,"Check Household ID",IF(AND(K96="Active",G96=""),"Check feeding details",IF(AND(K96="Active",I96=""),"Check pickup details",IF(AND(K96="Active",OR(J96="",J96="Unassigned")),"Assign staff","Ready")))))))</f>
        <v/>
      </c>
    </row>
    <row r="97">
      <c r="A97" s="12" t="n"/>
      <c r="B97" s="12" t="n"/>
      <c r="C97" s="12" t="n"/>
      <c r="D97" s="12" t="n"/>
      <c r="E97" s="21" t="n"/>
      <c r="F97" s="12" t="n"/>
      <c r="G97" s="14" t="n"/>
      <c r="H97" s="12" t="n"/>
      <c r="I97" s="14" t="n"/>
      <c r="J97" s="12" t="n"/>
      <c r="K97" s="12" t="n"/>
      <c r="L97" s="15" t="n"/>
      <c r="M97" s="5">
        <f>IF(A97="","",IF(B97="","",IFERROR(VLOOKUP(B97,Households!$A$5:$C$104,2,FALSE),"Household not found")))</f>
        <v/>
      </c>
      <c r="N97" s="5">
        <f>IF(A97="","",IF(B97="","",IFERROR(VLOOKUP(B97,Households!$A$5:$C$104,3,FALSE),"Contact not found")))</f>
        <v/>
      </c>
      <c r="O97" s="17">
        <f>IF(A97="","",IF(K97="Archived","Not scheduled",IF(OR(Assumptions!$B$5="",NOT(ISNUMBER(Assumptions!$B$5))),"Check review setting",IF(L97="","Check review date",IF(L97&gt;TODAY(),"Check future date",IF(TODAY()-L97&gt;Assumptions!$B$5,"Review profile","Current"))))))</f>
        <v/>
      </c>
      <c r="P97" s="17">
        <f>IF(A97="","",IF(COUNTIF($A$5:$A$154,A97)&gt;1,"Check duplicate Pet ID",IF(OR(B97="",C97="",D97="",F97="",H97="",K97=""),"Check required fields",IF(COUNTIF(Households!$A$5:$A$104,B97)&lt;&gt;1,"Check Household ID",IF(AND(K97="Active",G97=""),"Check feeding details",IF(AND(K97="Active",I97=""),"Check pickup details",IF(AND(K97="Active",OR(J97="",J97="Unassigned")),"Assign staff","Ready")))))))</f>
        <v/>
      </c>
    </row>
    <row r="98">
      <c r="A98" s="12" t="n"/>
      <c r="B98" s="12" t="n"/>
      <c r="C98" s="12" t="n"/>
      <c r="D98" s="12" t="n"/>
      <c r="E98" s="21" t="n"/>
      <c r="F98" s="12" t="n"/>
      <c r="G98" s="14" t="n"/>
      <c r="H98" s="12" t="n"/>
      <c r="I98" s="14" t="n"/>
      <c r="J98" s="12" t="n"/>
      <c r="K98" s="12" t="n"/>
      <c r="L98" s="15" t="n"/>
      <c r="M98" s="7">
        <f>IF(A98="","",IF(B98="","",IFERROR(VLOOKUP(B98,Households!$A$5:$C$104,2,FALSE),"Household not found")))</f>
        <v/>
      </c>
      <c r="N98" s="7">
        <f>IF(A98="","",IF(B98="","",IFERROR(VLOOKUP(B98,Households!$A$5:$C$104,3,FALSE),"Contact not found")))</f>
        <v/>
      </c>
      <c r="O98" s="10">
        <f>IF(A98="","",IF(K98="Archived","Not scheduled",IF(OR(Assumptions!$B$5="",NOT(ISNUMBER(Assumptions!$B$5))),"Check review setting",IF(L98="","Check review date",IF(L98&gt;TODAY(),"Check future date",IF(TODAY()-L98&gt;Assumptions!$B$5,"Review profile","Current"))))))</f>
        <v/>
      </c>
      <c r="P98" s="10">
        <f>IF(A98="","",IF(COUNTIF($A$5:$A$154,A98)&gt;1,"Check duplicate Pet ID",IF(OR(B98="",C98="",D98="",F98="",H98="",K98=""),"Check required fields",IF(COUNTIF(Households!$A$5:$A$104,B98)&lt;&gt;1,"Check Household ID",IF(AND(K98="Active",G98=""),"Check feeding details",IF(AND(K98="Active",I98=""),"Check pickup details",IF(AND(K98="Active",OR(J98="",J98="Unassigned")),"Assign staff","Ready")))))))</f>
        <v/>
      </c>
    </row>
    <row r="99">
      <c r="A99" s="12" t="n"/>
      <c r="B99" s="12" t="n"/>
      <c r="C99" s="12" t="n"/>
      <c r="D99" s="12" t="n"/>
      <c r="E99" s="21" t="n"/>
      <c r="F99" s="12" t="n"/>
      <c r="G99" s="14" t="n"/>
      <c r="H99" s="12" t="n"/>
      <c r="I99" s="14" t="n"/>
      <c r="J99" s="12" t="n"/>
      <c r="K99" s="12" t="n"/>
      <c r="L99" s="15" t="n"/>
      <c r="M99" s="5">
        <f>IF(A99="","",IF(B99="","",IFERROR(VLOOKUP(B99,Households!$A$5:$C$104,2,FALSE),"Household not found")))</f>
        <v/>
      </c>
      <c r="N99" s="5">
        <f>IF(A99="","",IF(B99="","",IFERROR(VLOOKUP(B99,Households!$A$5:$C$104,3,FALSE),"Contact not found")))</f>
        <v/>
      </c>
      <c r="O99" s="17">
        <f>IF(A99="","",IF(K99="Archived","Not scheduled",IF(OR(Assumptions!$B$5="",NOT(ISNUMBER(Assumptions!$B$5))),"Check review setting",IF(L99="","Check review date",IF(L99&gt;TODAY(),"Check future date",IF(TODAY()-L99&gt;Assumptions!$B$5,"Review profile","Current"))))))</f>
        <v/>
      </c>
      <c r="P99" s="17">
        <f>IF(A99="","",IF(COUNTIF($A$5:$A$154,A99)&gt;1,"Check duplicate Pet ID",IF(OR(B99="",C99="",D99="",F99="",H99="",K99=""),"Check required fields",IF(COUNTIF(Households!$A$5:$A$104,B99)&lt;&gt;1,"Check Household ID",IF(AND(K99="Active",G99=""),"Check feeding details",IF(AND(K99="Active",I99=""),"Check pickup details",IF(AND(K99="Active",OR(J99="",J99="Unassigned")),"Assign staff","Ready")))))))</f>
        <v/>
      </c>
    </row>
    <row r="100">
      <c r="A100" s="12" t="n"/>
      <c r="B100" s="12" t="n"/>
      <c r="C100" s="12" t="n"/>
      <c r="D100" s="12" t="n"/>
      <c r="E100" s="21" t="n"/>
      <c r="F100" s="12" t="n"/>
      <c r="G100" s="14" t="n"/>
      <c r="H100" s="12" t="n"/>
      <c r="I100" s="14" t="n"/>
      <c r="J100" s="12" t="n"/>
      <c r="K100" s="12" t="n"/>
      <c r="L100" s="15" t="n"/>
      <c r="M100" s="7">
        <f>IF(A100="","",IF(B100="","",IFERROR(VLOOKUP(B100,Households!$A$5:$C$104,2,FALSE),"Household not found")))</f>
        <v/>
      </c>
      <c r="N100" s="7">
        <f>IF(A100="","",IF(B100="","",IFERROR(VLOOKUP(B100,Households!$A$5:$C$104,3,FALSE),"Contact not found")))</f>
        <v/>
      </c>
      <c r="O100" s="10">
        <f>IF(A100="","",IF(K100="Archived","Not scheduled",IF(OR(Assumptions!$B$5="",NOT(ISNUMBER(Assumptions!$B$5))),"Check review setting",IF(L100="","Check review date",IF(L100&gt;TODAY(),"Check future date",IF(TODAY()-L100&gt;Assumptions!$B$5,"Review profile","Current"))))))</f>
        <v/>
      </c>
      <c r="P100" s="10">
        <f>IF(A100="","",IF(COUNTIF($A$5:$A$154,A100)&gt;1,"Check duplicate Pet ID",IF(OR(B100="",C100="",D100="",F100="",H100="",K100=""),"Check required fields",IF(COUNTIF(Households!$A$5:$A$104,B100)&lt;&gt;1,"Check Household ID",IF(AND(K100="Active",G100=""),"Check feeding details",IF(AND(K100="Active",I100=""),"Check pickup details",IF(AND(K100="Active",OR(J100="",J100="Unassigned")),"Assign staff","Ready")))))))</f>
        <v/>
      </c>
    </row>
    <row r="101">
      <c r="A101" s="12" t="n"/>
      <c r="B101" s="12" t="n"/>
      <c r="C101" s="12" t="n"/>
      <c r="D101" s="12" t="n"/>
      <c r="E101" s="21" t="n"/>
      <c r="F101" s="12" t="n"/>
      <c r="G101" s="14" t="n"/>
      <c r="H101" s="12" t="n"/>
      <c r="I101" s="14" t="n"/>
      <c r="J101" s="12" t="n"/>
      <c r="K101" s="12" t="n"/>
      <c r="L101" s="15" t="n"/>
      <c r="M101" s="5">
        <f>IF(A101="","",IF(B101="","",IFERROR(VLOOKUP(B101,Households!$A$5:$C$104,2,FALSE),"Household not found")))</f>
        <v/>
      </c>
      <c r="N101" s="5">
        <f>IF(A101="","",IF(B101="","",IFERROR(VLOOKUP(B101,Households!$A$5:$C$104,3,FALSE),"Contact not found")))</f>
        <v/>
      </c>
      <c r="O101" s="17">
        <f>IF(A101="","",IF(K101="Archived","Not scheduled",IF(OR(Assumptions!$B$5="",NOT(ISNUMBER(Assumptions!$B$5))),"Check review setting",IF(L101="","Check review date",IF(L101&gt;TODAY(),"Check future date",IF(TODAY()-L101&gt;Assumptions!$B$5,"Review profile","Current"))))))</f>
        <v/>
      </c>
      <c r="P101" s="17">
        <f>IF(A101="","",IF(COUNTIF($A$5:$A$154,A101)&gt;1,"Check duplicate Pet ID",IF(OR(B101="",C101="",D101="",F101="",H101="",K101=""),"Check required fields",IF(COUNTIF(Households!$A$5:$A$104,B101)&lt;&gt;1,"Check Household ID",IF(AND(K101="Active",G101=""),"Check feeding details",IF(AND(K101="Active",I101=""),"Check pickup details",IF(AND(K101="Active",OR(J101="",J101="Unassigned")),"Assign staff","Ready")))))))</f>
        <v/>
      </c>
    </row>
    <row r="102">
      <c r="A102" s="12" t="n"/>
      <c r="B102" s="12" t="n"/>
      <c r="C102" s="12" t="n"/>
      <c r="D102" s="12" t="n"/>
      <c r="E102" s="21" t="n"/>
      <c r="F102" s="12" t="n"/>
      <c r="G102" s="14" t="n"/>
      <c r="H102" s="12" t="n"/>
      <c r="I102" s="14" t="n"/>
      <c r="J102" s="12" t="n"/>
      <c r="K102" s="12" t="n"/>
      <c r="L102" s="15" t="n"/>
      <c r="M102" s="7">
        <f>IF(A102="","",IF(B102="","",IFERROR(VLOOKUP(B102,Households!$A$5:$C$104,2,FALSE),"Household not found")))</f>
        <v/>
      </c>
      <c r="N102" s="7">
        <f>IF(A102="","",IF(B102="","",IFERROR(VLOOKUP(B102,Households!$A$5:$C$104,3,FALSE),"Contact not found")))</f>
        <v/>
      </c>
      <c r="O102" s="10">
        <f>IF(A102="","",IF(K102="Archived","Not scheduled",IF(OR(Assumptions!$B$5="",NOT(ISNUMBER(Assumptions!$B$5))),"Check review setting",IF(L102="","Check review date",IF(L102&gt;TODAY(),"Check future date",IF(TODAY()-L102&gt;Assumptions!$B$5,"Review profile","Current"))))))</f>
        <v/>
      </c>
      <c r="P102" s="10">
        <f>IF(A102="","",IF(COUNTIF($A$5:$A$154,A102)&gt;1,"Check duplicate Pet ID",IF(OR(B102="",C102="",D102="",F102="",H102="",K102=""),"Check required fields",IF(COUNTIF(Households!$A$5:$A$104,B102)&lt;&gt;1,"Check Household ID",IF(AND(K102="Active",G102=""),"Check feeding details",IF(AND(K102="Active",I102=""),"Check pickup details",IF(AND(K102="Active",OR(J102="",J102="Unassigned")),"Assign staff","Ready")))))))</f>
        <v/>
      </c>
    </row>
    <row r="103">
      <c r="A103" s="12" t="n"/>
      <c r="B103" s="12" t="n"/>
      <c r="C103" s="12" t="n"/>
      <c r="D103" s="12" t="n"/>
      <c r="E103" s="21" t="n"/>
      <c r="F103" s="12" t="n"/>
      <c r="G103" s="14" t="n"/>
      <c r="H103" s="12" t="n"/>
      <c r="I103" s="14" t="n"/>
      <c r="J103" s="12" t="n"/>
      <c r="K103" s="12" t="n"/>
      <c r="L103" s="15" t="n"/>
      <c r="M103" s="5">
        <f>IF(A103="","",IF(B103="","",IFERROR(VLOOKUP(B103,Households!$A$5:$C$104,2,FALSE),"Household not found")))</f>
        <v/>
      </c>
      <c r="N103" s="5">
        <f>IF(A103="","",IF(B103="","",IFERROR(VLOOKUP(B103,Households!$A$5:$C$104,3,FALSE),"Contact not found")))</f>
        <v/>
      </c>
      <c r="O103" s="17">
        <f>IF(A103="","",IF(K103="Archived","Not scheduled",IF(OR(Assumptions!$B$5="",NOT(ISNUMBER(Assumptions!$B$5))),"Check review setting",IF(L103="","Check review date",IF(L103&gt;TODAY(),"Check future date",IF(TODAY()-L103&gt;Assumptions!$B$5,"Review profile","Current"))))))</f>
        <v/>
      </c>
      <c r="P103" s="17">
        <f>IF(A103="","",IF(COUNTIF($A$5:$A$154,A103)&gt;1,"Check duplicate Pet ID",IF(OR(B103="",C103="",D103="",F103="",H103="",K103=""),"Check required fields",IF(COUNTIF(Households!$A$5:$A$104,B103)&lt;&gt;1,"Check Household ID",IF(AND(K103="Active",G103=""),"Check feeding details",IF(AND(K103="Active",I103=""),"Check pickup details",IF(AND(K103="Active",OR(J103="",J103="Unassigned")),"Assign staff","Ready")))))))</f>
        <v/>
      </c>
    </row>
    <row r="104">
      <c r="A104" s="12" t="n"/>
      <c r="B104" s="12" t="n"/>
      <c r="C104" s="12" t="n"/>
      <c r="D104" s="12" t="n"/>
      <c r="E104" s="21" t="n"/>
      <c r="F104" s="12" t="n"/>
      <c r="G104" s="14" t="n"/>
      <c r="H104" s="12" t="n"/>
      <c r="I104" s="14" t="n"/>
      <c r="J104" s="12" t="n"/>
      <c r="K104" s="12" t="n"/>
      <c r="L104" s="15" t="n"/>
      <c r="M104" s="7">
        <f>IF(A104="","",IF(B104="","",IFERROR(VLOOKUP(B104,Households!$A$5:$C$104,2,FALSE),"Household not found")))</f>
        <v/>
      </c>
      <c r="N104" s="7">
        <f>IF(A104="","",IF(B104="","",IFERROR(VLOOKUP(B104,Households!$A$5:$C$104,3,FALSE),"Contact not found")))</f>
        <v/>
      </c>
      <c r="O104" s="10">
        <f>IF(A104="","",IF(K104="Archived","Not scheduled",IF(OR(Assumptions!$B$5="",NOT(ISNUMBER(Assumptions!$B$5))),"Check review setting",IF(L104="","Check review date",IF(L104&gt;TODAY(),"Check future date",IF(TODAY()-L104&gt;Assumptions!$B$5,"Review profile","Current"))))))</f>
        <v/>
      </c>
      <c r="P104" s="10">
        <f>IF(A104="","",IF(COUNTIF($A$5:$A$154,A104)&gt;1,"Check duplicate Pet ID",IF(OR(B104="",C104="",D104="",F104="",H104="",K104=""),"Check required fields",IF(COUNTIF(Households!$A$5:$A$104,B104)&lt;&gt;1,"Check Household ID",IF(AND(K104="Active",G104=""),"Check feeding details",IF(AND(K104="Active",I104=""),"Check pickup details",IF(AND(K104="Active",OR(J104="",J104="Unassigned")),"Assign staff","Ready")))))))</f>
        <v/>
      </c>
    </row>
    <row r="105">
      <c r="A105" s="12" t="n"/>
      <c r="B105" s="12" t="n"/>
      <c r="C105" s="12" t="n"/>
      <c r="D105" s="12" t="n"/>
      <c r="E105" s="21" t="n"/>
      <c r="F105" s="12" t="n"/>
      <c r="G105" s="14" t="n"/>
      <c r="H105" s="12" t="n"/>
      <c r="I105" s="14" t="n"/>
      <c r="J105" s="12" t="n"/>
      <c r="K105" s="12" t="n"/>
      <c r="L105" s="15" t="n"/>
      <c r="M105" s="5">
        <f>IF(A105="","",IF(B105="","",IFERROR(VLOOKUP(B105,Households!$A$5:$C$104,2,FALSE),"Household not found")))</f>
        <v/>
      </c>
      <c r="N105" s="5">
        <f>IF(A105="","",IF(B105="","",IFERROR(VLOOKUP(B105,Households!$A$5:$C$104,3,FALSE),"Contact not found")))</f>
        <v/>
      </c>
      <c r="O105" s="17">
        <f>IF(A105="","",IF(K105="Archived","Not scheduled",IF(OR(Assumptions!$B$5="",NOT(ISNUMBER(Assumptions!$B$5))),"Check review setting",IF(L105="","Check review date",IF(L105&gt;TODAY(),"Check future date",IF(TODAY()-L105&gt;Assumptions!$B$5,"Review profile","Current"))))))</f>
        <v/>
      </c>
      <c r="P105" s="17">
        <f>IF(A105="","",IF(COUNTIF($A$5:$A$154,A105)&gt;1,"Check duplicate Pet ID",IF(OR(B105="",C105="",D105="",F105="",H105="",K105=""),"Check required fields",IF(COUNTIF(Households!$A$5:$A$104,B105)&lt;&gt;1,"Check Household ID",IF(AND(K105="Active",G105=""),"Check feeding details",IF(AND(K105="Active",I105=""),"Check pickup details",IF(AND(K105="Active",OR(J105="",J105="Unassigned")),"Assign staff","Ready")))))))</f>
        <v/>
      </c>
    </row>
    <row r="106">
      <c r="A106" s="12" t="n"/>
      <c r="B106" s="12" t="n"/>
      <c r="C106" s="12" t="n"/>
      <c r="D106" s="12" t="n"/>
      <c r="E106" s="21" t="n"/>
      <c r="F106" s="12" t="n"/>
      <c r="G106" s="14" t="n"/>
      <c r="H106" s="12" t="n"/>
      <c r="I106" s="14" t="n"/>
      <c r="J106" s="12" t="n"/>
      <c r="K106" s="12" t="n"/>
      <c r="L106" s="15" t="n"/>
      <c r="M106" s="7">
        <f>IF(A106="","",IF(B106="","",IFERROR(VLOOKUP(B106,Households!$A$5:$C$104,2,FALSE),"Household not found")))</f>
        <v/>
      </c>
      <c r="N106" s="7">
        <f>IF(A106="","",IF(B106="","",IFERROR(VLOOKUP(B106,Households!$A$5:$C$104,3,FALSE),"Contact not found")))</f>
        <v/>
      </c>
      <c r="O106" s="10">
        <f>IF(A106="","",IF(K106="Archived","Not scheduled",IF(OR(Assumptions!$B$5="",NOT(ISNUMBER(Assumptions!$B$5))),"Check review setting",IF(L106="","Check review date",IF(L106&gt;TODAY(),"Check future date",IF(TODAY()-L106&gt;Assumptions!$B$5,"Review profile","Current"))))))</f>
        <v/>
      </c>
      <c r="P106" s="10">
        <f>IF(A106="","",IF(COUNTIF($A$5:$A$154,A106)&gt;1,"Check duplicate Pet ID",IF(OR(B106="",C106="",D106="",F106="",H106="",K106=""),"Check required fields",IF(COUNTIF(Households!$A$5:$A$104,B106)&lt;&gt;1,"Check Household ID",IF(AND(K106="Active",G106=""),"Check feeding details",IF(AND(K106="Active",I106=""),"Check pickup details",IF(AND(K106="Active",OR(J106="",J106="Unassigned")),"Assign staff","Ready")))))))</f>
        <v/>
      </c>
    </row>
    <row r="107">
      <c r="A107" s="12" t="n"/>
      <c r="B107" s="12" t="n"/>
      <c r="C107" s="12" t="n"/>
      <c r="D107" s="12" t="n"/>
      <c r="E107" s="21" t="n"/>
      <c r="F107" s="12" t="n"/>
      <c r="G107" s="14" t="n"/>
      <c r="H107" s="12" t="n"/>
      <c r="I107" s="14" t="n"/>
      <c r="J107" s="12" t="n"/>
      <c r="K107" s="12" t="n"/>
      <c r="L107" s="15" t="n"/>
      <c r="M107" s="5">
        <f>IF(A107="","",IF(B107="","",IFERROR(VLOOKUP(B107,Households!$A$5:$C$104,2,FALSE),"Household not found")))</f>
        <v/>
      </c>
      <c r="N107" s="5">
        <f>IF(A107="","",IF(B107="","",IFERROR(VLOOKUP(B107,Households!$A$5:$C$104,3,FALSE),"Contact not found")))</f>
        <v/>
      </c>
      <c r="O107" s="17">
        <f>IF(A107="","",IF(K107="Archived","Not scheduled",IF(OR(Assumptions!$B$5="",NOT(ISNUMBER(Assumptions!$B$5))),"Check review setting",IF(L107="","Check review date",IF(L107&gt;TODAY(),"Check future date",IF(TODAY()-L107&gt;Assumptions!$B$5,"Review profile","Current"))))))</f>
        <v/>
      </c>
      <c r="P107" s="17">
        <f>IF(A107="","",IF(COUNTIF($A$5:$A$154,A107)&gt;1,"Check duplicate Pet ID",IF(OR(B107="",C107="",D107="",F107="",H107="",K107=""),"Check required fields",IF(COUNTIF(Households!$A$5:$A$104,B107)&lt;&gt;1,"Check Household ID",IF(AND(K107="Active",G107=""),"Check feeding details",IF(AND(K107="Active",I107=""),"Check pickup details",IF(AND(K107="Active",OR(J107="",J107="Unassigned")),"Assign staff","Ready")))))))</f>
        <v/>
      </c>
    </row>
    <row r="108">
      <c r="A108" s="12" t="n"/>
      <c r="B108" s="12" t="n"/>
      <c r="C108" s="12" t="n"/>
      <c r="D108" s="12" t="n"/>
      <c r="E108" s="21" t="n"/>
      <c r="F108" s="12" t="n"/>
      <c r="G108" s="14" t="n"/>
      <c r="H108" s="12" t="n"/>
      <c r="I108" s="14" t="n"/>
      <c r="J108" s="12" t="n"/>
      <c r="K108" s="12" t="n"/>
      <c r="L108" s="15" t="n"/>
      <c r="M108" s="7">
        <f>IF(A108="","",IF(B108="","",IFERROR(VLOOKUP(B108,Households!$A$5:$C$104,2,FALSE),"Household not found")))</f>
        <v/>
      </c>
      <c r="N108" s="7">
        <f>IF(A108="","",IF(B108="","",IFERROR(VLOOKUP(B108,Households!$A$5:$C$104,3,FALSE),"Contact not found")))</f>
        <v/>
      </c>
      <c r="O108" s="10">
        <f>IF(A108="","",IF(K108="Archived","Not scheduled",IF(OR(Assumptions!$B$5="",NOT(ISNUMBER(Assumptions!$B$5))),"Check review setting",IF(L108="","Check review date",IF(L108&gt;TODAY(),"Check future date",IF(TODAY()-L108&gt;Assumptions!$B$5,"Review profile","Current"))))))</f>
        <v/>
      </c>
      <c r="P108" s="10">
        <f>IF(A108="","",IF(COUNTIF($A$5:$A$154,A108)&gt;1,"Check duplicate Pet ID",IF(OR(B108="",C108="",D108="",F108="",H108="",K108=""),"Check required fields",IF(COUNTIF(Households!$A$5:$A$104,B108)&lt;&gt;1,"Check Household ID",IF(AND(K108="Active",G108=""),"Check feeding details",IF(AND(K108="Active",I108=""),"Check pickup details",IF(AND(K108="Active",OR(J108="",J108="Unassigned")),"Assign staff","Ready")))))))</f>
        <v/>
      </c>
    </row>
    <row r="109">
      <c r="A109" s="12" t="n"/>
      <c r="B109" s="12" t="n"/>
      <c r="C109" s="12" t="n"/>
      <c r="D109" s="12" t="n"/>
      <c r="E109" s="21" t="n"/>
      <c r="F109" s="12" t="n"/>
      <c r="G109" s="14" t="n"/>
      <c r="H109" s="12" t="n"/>
      <c r="I109" s="14" t="n"/>
      <c r="J109" s="12" t="n"/>
      <c r="K109" s="12" t="n"/>
      <c r="L109" s="15" t="n"/>
      <c r="M109" s="5">
        <f>IF(A109="","",IF(B109="","",IFERROR(VLOOKUP(B109,Households!$A$5:$C$104,2,FALSE),"Household not found")))</f>
        <v/>
      </c>
      <c r="N109" s="5">
        <f>IF(A109="","",IF(B109="","",IFERROR(VLOOKUP(B109,Households!$A$5:$C$104,3,FALSE),"Contact not found")))</f>
        <v/>
      </c>
      <c r="O109" s="17">
        <f>IF(A109="","",IF(K109="Archived","Not scheduled",IF(OR(Assumptions!$B$5="",NOT(ISNUMBER(Assumptions!$B$5))),"Check review setting",IF(L109="","Check review date",IF(L109&gt;TODAY(),"Check future date",IF(TODAY()-L109&gt;Assumptions!$B$5,"Review profile","Current"))))))</f>
        <v/>
      </c>
      <c r="P109" s="17">
        <f>IF(A109="","",IF(COUNTIF($A$5:$A$154,A109)&gt;1,"Check duplicate Pet ID",IF(OR(B109="",C109="",D109="",F109="",H109="",K109=""),"Check required fields",IF(COUNTIF(Households!$A$5:$A$104,B109)&lt;&gt;1,"Check Household ID",IF(AND(K109="Active",G109=""),"Check feeding details",IF(AND(K109="Active",I109=""),"Check pickup details",IF(AND(K109="Active",OR(J109="",J109="Unassigned")),"Assign staff","Ready")))))))</f>
        <v/>
      </c>
    </row>
    <row r="110">
      <c r="A110" s="12" t="n"/>
      <c r="B110" s="12" t="n"/>
      <c r="C110" s="12" t="n"/>
      <c r="D110" s="12" t="n"/>
      <c r="E110" s="21" t="n"/>
      <c r="F110" s="12" t="n"/>
      <c r="G110" s="14" t="n"/>
      <c r="H110" s="12" t="n"/>
      <c r="I110" s="14" t="n"/>
      <c r="J110" s="12" t="n"/>
      <c r="K110" s="12" t="n"/>
      <c r="L110" s="15" t="n"/>
      <c r="M110" s="7">
        <f>IF(A110="","",IF(B110="","",IFERROR(VLOOKUP(B110,Households!$A$5:$C$104,2,FALSE),"Household not found")))</f>
        <v/>
      </c>
      <c r="N110" s="7">
        <f>IF(A110="","",IF(B110="","",IFERROR(VLOOKUP(B110,Households!$A$5:$C$104,3,FALSE),"Contact not found")))</f>
        <v/>
      </c>
      <c r="O110" s="10">
        <f>IF(A110="","",IF(K110="Archived","Not scheduled",IF(OR(Assumptions!$B$5="",NOT(ISNUMBER(Assumptions!$B$5))),"Check review setting",IF(L110="","Check review date",IF(L110&gt;TODAY(),"Check future date",IF(TODAY()-L110&gt;Assumptions!$B$5,"Review profile","Current"))))))</f>
        <v/>
      </c>
      <c r="P110" s="10">
        <f>IF(A110="","",IF(COUNTIF($A$5:$A$154,A110)&gt;1,"Check duplicate Pet ID",IF(OR(B110="",C110="",D110="",F110="",H110="",K110=""),"Check required fields",IF(COUNTIF(Households!$A$5:$A$104,B110)&lt;&gt;1,"Check Household ID",IF(AND(K110="Active",G110=""),"Check feeding details",IF(AND(K110="Active",I110=""),"Check pickup details",IF(AND(K110="Active",OR(J110="",J110="Unassigned")),"Assign staff","Ready")))))))</f>
        <v/>
      </c>
    </row>
    <row r="111">
      <c r="A111" s="12" t="n"/>
      <c r="B111" s="12" t="n"/>
      <c r="C111" s="12" t="n"/>
      <c r="D111" s="12" t="n"/>
      <c r="E111" s="21" t="n"/>
      <c r="F111" s="12" t="n"/>
      <c r="G111" s="14" t="n"/>
      <c r="H111" s="12" t="n"/>
      <c r="I111" s="14" t="n"/>
      <c r="J111" s="12" t="n"/>
      <c r="K111" s="12" t="n"/>
      <c r="L111" s="15" t="n"/>
      <c r="M111" s="5">
        <f>IF(A111="","",IF(B111="","",IFERROR(VLOOKUP(B111,Households!$A$5:$C$104,2,FALSE),"Household not found")))</f>
        <v/>
      </c>
      <c r="N111" s="5">
        <f>IF(A111="","",IF(B111="","",IFERROR(VLOOKUP(B111,Households!$A$5:$C$104,3,FALSE),"Contact not found")))</f>
        <v/>
      </c>
      <c r="O111" s="17">
        <f>IF(A111="","",IF(K111="Archived","Not scheduled",IF(OR(Assumptions!$B$5="",NOT(ISNUMBER(Assumptions!$B$5))),"Check review setting",IF(L111="","Check review date",IF(L111&gt;TODAY(),"Check future date",IF(TODAY()-L111&gt;Assumptions!$B$5,"Review profile","Current"))))))</f>
        <v/>
      </c>
      <c r="P111" s="17">
        <f>IF(A111="","",IF(COUNTIF($A$5:$A$154,A111)&gt;1,"Check duplicate Pet ID",IF(OR(B111="",C111="",D111="",F111="",H111="",K111=""),"Check required fields",IF(COUNTIF(Households!$A$5:$A$104,B111)&lt;&gt;1,"Check Household ID",IF(AND(K111="Active",G111=""),"Check feeding details",IF(AND(K111="Active",I111=""),"Check pickup details",IF(AND(K111="Active",OR(J111="",J111="Unassigned")),"Assign staff","Ready")))))))</f>
        <v/>
      </c>
    </row>
    <row r="112">
      <c r="A112" s="12" t="n"/>
      <c r="B112" s="12" t="n"/>
      <c r="C112" s="12" t="n"/>
      <c r="D112" s="12" t="n"/>
      <c r="E112" s="21" t="n"/>
      <c r="F112" s="12" t="n"/>
      <c r="G112" s="14" t="n"/>
      <c r="H112" s="12" t="n"/>
      <c r="I112" s="14" t="n"/>
      <c r="J112" s="12" t="n"/>
      <c r="K112" s="12" t="n"/>
      <c r="L112" s="15" t="n"/>
      <c r="M112" s="7">
        <f>IF(A112="","",IF(B112="","",IFERROR(VLOOKUP(B112,Households!$A$5:$C$104,2,FALSE),"Household not found")))</f>
        <v/>
      </c>
      <c r="N112" s="7">
        <f>IF(A112="","",IF(B112="","",IFERROR(VLOOKUP(B112,Households!$A$5:$C$104,3,FALSE),"Contact not found")))</f>
        <v/>
      </c>
      <c r="O112" s="10">
        <f>IF(A112="","",IF(K112="Archived","Not scheduled",IF(OR(Assumptions!$B$5="",NOT(ISNUMBER(Assumptions!$B$5))),"Check review setting",IF(L112="","Check review date",IF(L112&gt;TODAY(),"Check future date",IF(TODAY()-L112&gt;Assumptions!$B$5,"Review profile","Current"))))))</f>
        <v/>
      </c>
      <c r="P112" s="10">
        <f>IF(A112="","",IF(COUNTIF($A$5:$A$154,A112)&gt;1,"Check duplicate Pet ID",IF(OR(B112="",C112="",D112="",F112="",H112="",K112=""),"Check required fields",IF(COUNTIF(Households!$A$5:$A$104,B112)&lt;&gt;1,"Check Household ID",IF(AND(K112="Active",G112=""),"Check feeding details",IF(AND(K112="Active",I112=""),"Check pickup details",IF(AND(K112="Active",OR(J112="",J112="Unassigned")),"Assign staff","Ready")))))))</f>
        <v/>
      </c>
    </row>
    <row r="113">
      <c r="A113" s="12" t="n"/>
      <c r="B113" s="12" t="n"/>
      <c r="C113" s="12" t="n"/>
      <c r="D113" s="12" t="n"/>
      <c r="E113" s="21" t="n"/>
      <c r="F113" s="12" t="n"/>
      <c r="G113" s="14" t="n"/>
      <c r="H113" s="12" t="n"/>
      <c r="I113" s="14" t="n"/>
      <c r="J113" s="12" t="n"/>
      <c r="K113" s="12" t="n"/>
      <c r="L113" s="15" t="n"/>
      <c r="M113" s="5">
        <f>IF(A113="","",IF(B113="","",IFERROR(VLOOKUP(B113,Households!$A$5:$C$104,2,FALSE),"Household not found")))</f>
        <v/>
      </c>
      <c r="N113" s="5">
        <f>IF(A113="","",IF(B113="","",IFERROR(VLOOKUP(B113,Households!$A$5:$C$104,3,FALSE),"Contact not found")))</f>
        <v/>
      </c>
      <c r="O113" s="17">
        <f>IF(A113="","",IF(K113="Archived","Not scheduled",IF(OR(Assumptions!$B$5="",NOT(ISNUMBER(Assumptions!$B$5))),"Check review setting",IF(L113="","Check review date",IF(L113&gt;TODAY(),"Check future date",IF(TODAY()-L113&gt;Assumptions!$B$5,"Review profile","Current"))))))</f>
        <v/>
      </c>
      <c r="P113" s="17">
        <f>IF(A113="","",IF(COUNTIF($A$5:$A$154,A113)&gt;1,"Check duplicate Pet ID",IF(OR(B113="",C113="",D113="",F113="",H113="",K113=""),"Check required fields",IF(COUNTIF(Households!$A$5:$A$104,B113)&lt;&gt;1,"Check Household ID",IF(AND(K113="Active",G113=""),"Check feeding details",IF(AND(K113="Active",I113=""),"Check pickup details",IF(AND(K113="Active",OR(J113="",J113="Unassigned")),"Assign staff","Ready")))))))</f>
        <v/>
      </c>
    </row>
    <row r="114">
      <c r="A114" s="12" t="n"/>
      <c r="B114" s="12" t="n"/>
      <c r="C114" s="12" t="n"/>
      <c r="D114" s="12" t="n"/>
      <c r="E114" s="21" t="n"/>
      <c r="F114" s="12" t="n"/>
      <c r="G114" s="14" t="n"/>
      <c r="H114" s="12" t="n"/>
      <c r="I114" s="14" t="n"/>
      <c r="J114" s="12" t="n"/>
      <c r="K114" s="12" t="n"/>
      <c r="L114" s="15" t="n"/>
      <c r="M114" s="7">
        <f>IF(A114="","",IF(B114="","",IFERROR(VLOOKUP(B114,Households!$A$5:$C$104,2,FALSE),"Household not found")))</f>
        <v/>
      </c>
      <c r="N114" s="7">
        <f>IF(A114="","",IF(B114="","",IFERROR(VLOOKUP(B114,Households!$A$5:$C$104,3,FALSE),"Contact not found")))</f>
        <v/>
      </c>
      <c r="O114" s="10">
        <f>IF(A114="","",IF(K114="Archived","Not scheduled",IF(OR(Assumptions!$B$5="",NOT(ISNUMBER(Assumptions!$B$5))),"Check review setting",IF(L114="","Check review date",IF(L114&gt;TODAY(),"Check future date",IF(TODAY()-L114&gt;Assumptions!$B$5,"Review profile","Current"))))))</f>
        <v/>
      </c>
      <c r="P114" s="10">
        <f>IF(A114="","",IF(COUNTIF($A$5:$A$154,A114)&gt;1,"Check duplicate Pet ID",IF(OR(B114="",C114="",D114="",F114="",H114="",K114=""),"Check required fields",IF(COUNTIF(Households!$A$5:$A$104,B114)&lt;&gt;1,"Check Household ID",IF(AND(K114="Active",G114=""),"Check feeding details",IF(AND(K114="Active",I114=""),"Check pickup details",IF(AND(K114="Active",OR(J114="",J114="Unassigned")),"Assign staff","Ready")))))))</f>
        <v/>
      </c>
    </row>
    <row r="115">
      <c r="A115" s="12" t="n"/>
      <c r="B115" s="12" t="n"/>
      <c r="C115" s="12" t="n"/>
      <c r="D115" s="12" t="n"/>
      <c r="E115" s="21" t="n"/>
      <c r="F115" s="12" t="n"/>
      <c r="G115" s="14" t="n"/>
      <c r="H115" s="12" t="n"/>
      <c r="I115" s="14" t="n"/>
      <c r="J115" s="12" t="n"/>
      <c r="K115" s="12" t="n"/>
      <c r="L115" s="15" t="n"/>
      <c r="M115" s="5">
        <f>IF(A115="","",IF(B115="","",IFERROR(VLOOKUP(B115,Households!$A$5:$C$104,2,FALSE),"Household not found")))</f>
        <v/>
      </c>
      <c r="N115" s="5">
        <f>IF(A115="","",IF(B115="","",IFERROR(VLOOKUP(B115,Households!$A$5:$C$104,3,FALSE),"Contact not found")))</f>
        <v/>
      </c>
      <c r="O115" s="17">
        <f>IF(A115="","",IF(K115="Archived","Not scheduled",IF(OR(Assumptions!$B$5="",NOT(ISNUMBER(Assumptions!$B$5))),"Check review setting",IF(L115="","Check review date",IF(L115&gt;TODAY(),"Check future date",IF(TODAY()-L115&gt;Assumptions!$B$5,"Review profile","Current"))))))</f>
        <v/>
      </c>
      <c r="P115" s="17">
        <f>IF(A115="","",IF(COUNTIF($A$5:$A$154,A115)&gt;1,"Check duplicate Pet ID",IF(OR(B115="",C115="",D115="",F115="",H115="",K115=""),"Check required fields",IF(COUNTIF(Households!$A$5:$A$104,B115)&lt;&gt;1,"Check Household ID",IF(AND(K115="Active",G115=""),"Check feeding details",IF(AND(K115="Active",I115=""),"Check pickup details",IF(AND(K115="Active",OR(J115="",J115="Unassigned")),"Assign staff","Ready")))))))</f>
        <v/>
      </c>
    </row>
    <row r="116">
      <c r="A116" s="12" t="n"/>
      <c r="B116" s="12" t="n"/>
      <c r="C116" s="12" t="n"/>
      <c r="D116" s="12" t="n"/>
      <c r="E116" s="21" t="n"/>
      <c r="F116" s="12" t="n"/>
      <c r="G116" s="14" t="n"/>
      <c r="H116" s="12" t="n"/>
      <c r="I116" s="14" t="n"/>
      <c r="J116" s="12" t="n"/>
      <c r="K116" s="12" t="n"/>
      <c r="L116" s="15" t="n"/>
      <c r="M116" s="7">
        <f>IF(A116="","",IF(B116="","",IFERROR(VLOOKUP(B116,Households!$A$5:$C$104,2,FALSE),"Household not found")))</f>
        <v/>
      </c>
      <c r="N116" s="7">
        <f>IF(A116="","",IF(B116="","",IFERROR(VLOOKUP(B116,Households!$A$5:$C$104,3,FALSE),"Contact not found")))</f>
        <v/>
      </c>
      <c r="O116" s="10">
        <f>IF(A116="","",IF(K116="Archived","Not scheduled",IF(OR(Assumptions!$B$5="",NOT(ISNUMBER(Assumptions!$B$5))),"Check review setting",IF(L116="","Check review date",IF(L116&gt;TODAY(),"Check future date",IF(TODAY()-L116&gt;Assumptions!$B$5,"Review profile","Current"))))))</f>
        <v/>
      </c>
      <c r="P116" s="10">
        <f>IF(A116="","",IF(COUNTIF($A$5:$A$154,A116)&gt;1,"Check duplicate Pet ID",IF(OR(B116="",C116="",D116="",F116="",H116="",K116=""),"Check required fields",IF(COUNTIF(Households!$A$5:$A$104,B116)&lt;&gt;1,"Check Household ID",IF(AND(K116="Active",G116=""),"Check feeding details",IF(AND(K116="Active",I116=""),"Check pickup details",IF(AND(K116="Active",OR(J116="",J116="Unassigned")),"Assign staff","Ready")))))))</f>
        <v/>
      </c>
    </row>
    <row r="117">
      <c r="A117" s="12" t="n"/>
      <c r="B117" s="12" t="n"/>
      <c r="C117" s="12" t="n"/>
      <c r="D117" s="12" t="n"/>
      <c r="E117" s="21" t="n"/>
      <c r="F117" s="12" t="n"/>
      <c r="G117" s="14" t="n"/>
      <c r="H117" s="12" t="n"/>
      <c r="I117" s="14" t="n"/>
      <c r="J117" s="12" t="n"/>
      <c r="K117" s="12" t="n"/>
      <c r="L117" s="15" t="n"/>
      <c r="M117" s="5">
        <f>IF(A117="","",IF(B117="","",IFERROR(VLOOKUP(B117,Households!$A$5:$C$104,2,FALSE),"Household not found")))</f>
        <v/>
      </c>
      <c r="N117" s="5">
        <f>IF(A117="","",IF(B117="","",IFERROR(VLOOKUP(B117,Households!$A$5:$C$104,3,FALSE),"Contact not found")))</f>
        <v/>
      </c>
      <c r="O117" s="17">
        <f>IF(A117="","",IF(K117="Archived","Not scheduled",IF(OR(Assumptions!$B$5="",NOT(ISNUMBER(Assumptions!$B$5))),"Check review setting",IF(L117="","Check review date",IF(L117&gt;TODAY(),"Check future date",IF(TODAY()-L117&gt;Assumptions!$B$5,"Review profile","Current"))))))</f>
        <v/>
      </c>
      <c r="P117" s="17">
        <f>IF(A117="","",IF(COUNTIF($A$5:$A$154,A117)&gt;1,"Check duplicate Pet ID",IF(OR(B117="",C117="",D117="",F117="",H117="",K117=""),"Check required fields",IF(COUNTIF(Households!$A$5:$A$104,B117)&lt;&gt;1,"Check Household ID",IF(AND(K117="Active",G117=""),"Check feeding details",IF(AND(K117="Active",I117=""),"Check pickup details",IF(AND(K117="Active",OR(J117="",J117="Unassigned")),"Assign staff","Ready")))))))</f>
        <v/>
      </c>
    </row>
    <row r="118">
      <c r="A118" s="12" t="n"/>
      <c r="B118" s="12" t="n"/>
      <c r="C118" s="12" t="n"/>
      <c r="D118" s="12" t="n"/>
      <c r="E118" s="21" t="n"/>
      <c r="F118" s="12" t="n"/>
      <c r="G118" s="14" t="n"/>
      <c r="H118" s="12" t="n"/>
      <c r="I118" s="14" t="n"/>
      <c r="J118" s="12" t="n"/>
      <c r="K118" s="12" t="n"/>
      <c r="L118" s="15" t="n"/>
      <c r="M118" s="7">
        <f>IF(A118="","",IF(B118="","",IFERROR(VLOOKUP(B118,Households!$A$5:$C$104,2,FALSE),"Household not found")))</f>
        <v/>
      </c>
      <c r="N118" s="7">
        <f>IF(A118="","",IF(B118="","",IFERROR(VLOOKUP(B118,Households!$A$5:$C$104,3,FALSE),"Contact not found")))</f>
        <v/>
      </c>
      <c r="O118" s="10">
        <f>IF(A118="","",IF(K118="Archived","Not scheduled",IF(OR(Assumptions!$B$5="",NOT(ISNUMBER(Assumptions!$B$5))),"Check review setting",IF(L118="","Check review date",IF(L118&gt;TODAY(),"Check future date",IF(TODAY()-L118&gt;Assumptions!$B$5,"Review profile","Current"))))))</f>
        <v/>
      </c>
      <c r="P118" s="10">
        <f>IF(A118="","",IF(COUNTIF($A$5:$A$154,A118)&gt;1,"Check duplicate Pet ID",IF(OR(B118="",C118="",D118="",F118="",H118="",K118=""),"Check required fields",IF(COUNTIF(Households!$A$5:$A$104,B118)&lt;&gt;1,"Check Household ID",IF(AND(K118="Active",G118=""),"Check feeding details",IF(AND(K118="Active",I118=""),"Check pickup details",IF(AND(K118="Active",OR(J118="",J118="Unassigned")),"Assign staff","Ready")))))))</f>
        <v/>
      </c>
    </row>
    <row r="119">
      <c r="A119" s="12" t="n"/>
      <c r="B119" s="12" t="n"/>
      <c r="C119" s="12" t="n"/>
      <c r="D119" s="12" t="n"/>
      <c r="E119" s="21" t="n"/>
      <c r="F119" s="12" t="n"/>
      <c r="G119" s="14" t="n"/>
      <c r="H119" s="12" t="n"/>
      <c r="I119" s="14" t="n"/>
      <c r="J119" s="12" t="n"/>
      <c r="K119" s="12" t="n"/>
      <c r="L119" s="15" t="n"/>
      <c r="M119" s="5">
        <f>IF(A119="","",IF(B119="","",IFERROR(VLOOKUP(B119,Households!$A$5:$C$104,2,FALSE),"Household not found")))</f>
        <v/>
      </c>
      <c r="N119" s="5">
        <f>IF(A119="","",IF(B119="","",IFERROR(VLOOKUP(B119,Households!$A$5:$C$104,3,FALSE),"Contact not found")))</f>
        <v/>
      </c>
      <c r="O119" s="17">
        <f>IF(A119="","",IF(K119="Archived","Not scheduled",IF(OR(Assumptions!$B$5="",NOT(ISNUMBER(Assumptions!$B$5))),"Check review setting",IF(L119="","Check review date",IF(L119&gt;TODAY(),"Check future date",IF(TODAY()-L119&gt;Assumptions!$B$5,"Review profile","Current"))))))</f>
        <v/>
      </c>
      <c r="P119" s="17">
        <f>IF(A119="","",IF(COUNTIF($A$5:$A$154,A119)&gt;1,"Check duplicate Pet ID",IF(OR(B119="",C119="",D119="",F119="",H119="",K119=""),"Check required fields",IF(COUNTIF(Households!$A$5:$A$104,B119)&lt;&gt;1,"Check Household ID",IF(AND(K119="Active",G119=""),"Check feeding details",IF(AND(K119="Active",I119=""),"Check pickup details",IF(AND(K119="Active",OR(J119="",J119="Unassigned")),"Assign staff","Ready")))))))</f>
        <v/>
      </c>
    </row>
    <row r="120">
      <c r="A120" s="12" t="n"/>
      <c r="B120" s="12" t="n"/>
      <c r="C120" s="12" t="n"/>
      <c r="D120" s="12" t="n"/>
      <c r="E120" s="21" t="n"/>
      <c r="F120" s="12" t="n"/>
      <c r="G120" s="14" t="n"/>
      <c r="H120" s="12" t="n"/>
      <c r="I120" s="14" t="n"/>
      <c r="J120" s="12" t="n"/>
      <c r="K120" s="12" t="n"/>
      <c r="L120" s="15" t="n"/>
      <c r="M120" s="7">
        <f>IF(A120="","",IF(B120="","",IFERROR(VLOOKUP(B120,Households!$A$5:$C$104,2,FALSE),"Household not found")))</f>
        <v/>
      </c>
      <c r="N120" s="7">
        <f>IF(A120="","",IF(B120="","",IFERROR(VLOOKUP(B120,Households!$A$5:$C$104,3,FALSE),"Contact not found")))</f>
        <v/>
      </c>
      <c r="O120" s="10">
        <f>IF(A120="","",IF(K120="Archived","Not scheduled",IF(OR(Assumptions!$B$5="",NOT(ISNUMBER(Assumptions!$B$5))),"Check review setting",IF(L120="","Check review date",IF(L120&gt;TODAY(),"Check future date",IF(TODAY()-L120&gt;Assumptions!$B$5,"Review profile","Current"))))))</f>
        <v/>
      </c>
      <c r="P120" s="10">
        <f>IF(A120="","",IF(COUNTIF($A$5:$A$154,A120)&gt;1,"Check duplicate Pet ID",IF(OR(B120="",C120="",D120="",F120="",H120="",K120=""),"Check required fields",IF(COUNTIF(Households!$A$5:$A$104,B120)&lt;&gt;1,"Check Household ID",IF(AND(K120="Active",G120=""),"Check feeding details",IF(AND(K120="Active",I120=""),"Check pickup details",IF(AND(K120="Active",OR(J120="",J120="Unassigned")),"Assign staff","Ready")))))))</f>
        <v/>
      </c>
    </row>
    <row r="121">
      <c r="A121" s="12" t="n"/>
      <c r="B121" s="12" t="n"/>
      <c r="C121" s="12" t="n"/>
      <c r="D121" s="12" t="n"/>
      <c r="E121" s="21" t="n"/>
      <c r="F121" s="12" t="n"/>
      <c r="G121" s="14" t="n"/>
      <c r="H121" s="12" t="n"/>
      <c r="I121" s="14" t="n"/>
      <c r="J121" s="12" t="n"/>
      <c r="K121" s="12" t="n"/>
      <c r="L121" s="15" t="n"/>
      <c r="M121" s="5">
        <f>IF(A121="","",IF(B121="","",IFERROR(VLOOKUP(B121,Households!$A$5:$C$104,2,FALSE),"Household not found")))</f>
        <v/>
      </c>
      <c r="N121" s="5">
        <f>IF(A121="","",IF(B121="","",IFERROR(VLOOKUP(B121,Households!$A$5:$C$104,3,FALSE),"Contact not found")))</f>
        <v/>
      </c>
      <c r="O121" s="17">
        <f>IF(A121="","",IF(K121="Archived","Not scheduled",IF(OR(Assumptions!$B$5="",NOT(ISNUMBER(Assumptions!$B$5))),"Check review setting",IF(L121="","Check review date",IF(L121&gt;TODAY(),"Check future date",IF(TODAY()-L121&gt;Assumptions!$B$5,"Review profile","Current"))))))</f>
        <v/>
      </c>
      <c r="P121" s="17">
        <f>IF(A121="","",IF(COUNTIF($A$5:$A$154,A121)&gt;1,"Check duplicate Pet ID",IF(OR(B121="",C121="",D121="",F121="",H121="",K121=""),"Check required fields",IF(COUNTIF(Households!$A$5:$A$104,B121)&lt;&gt;1,"Check Household ID",IF(AND(K121="Active",G121=""),"Check feeding details",IF(AND(K121="Active",I121=""),"Check pickup details",IF(AND(K121="Active",OR(J121="",J121="Unassigned")),"Assign staff","Ready")))))))</f>
        <v/>
      </c>
    </row>
    <row r="122">
      <c r="A122" s="12" t="n"/>
      <c r="B122" s="12" t="n"/>
      <c r="C122" s="12" t="n"/>
      <c r="D122" s="12" t="n"/>
      <c r="E122" s="21" t="n"/>
      <c r="F122" s="12" t="n"/>
      <c r="G122" s="14" t="n"/>
      <c r="H122" s="12" t="n"/>
      <c r="I122" s="14" t="n"/>
      <c r="J122" s="12" t="n"/>
      <c r="K122" s="12" t="n"/>
      <c r="L122" s="15" t="n"/>
      <c r="M122" s="7">
        <f>IF(A122="","",IF(B122="","",IFERROR(VLOOKUP(B122,Households!$A$5:$C$104,2,FALSE),"Household not found")))</f>
        <v/>
      </c>
      <c r="N122" s="7">
        <f>IF(A122="","",IF(B122="","",IFERROR(VLOOKUP(B122,Households!$A$5:$C$104,3,FALSE),"Contact not found")))</f>
        <v/>
      </c>
      <c r="O122" s="10">
        <f>IF(A122="","",IF(K122="Archived","Not scheduled",IF(OR(Assumptions!$B$5="",NOT(ISNUMBER(Assumptions!$B$5))),"Check review setting",IF(L122="","Check review date",IF(L122&gt;TODAY(),"Check future date",IF(TODAY()-L122&gt;Assumptions!$B$5,"Review profile","Current"))))))</f>
        <v/>
      </c>
      <c r="P122" s="10">
        <f>IF(A122="","",IF(COUNTIF($A$5:$A$154,A122)&gt;1,"Check duplicate Pet ID",IF(OR(B122="",C122="",D122="",F122="",H122="",K122=""),"Check required fields",IF(COUNTIF(Households!$A$5:$A$104,B122)&lt;&gt;1,"Check Household ID",IF(AND(K122="Active",G122=""),"Check feeding details",IF(AND(K122="Active",I122=""),"Check pickup details",IF(AND(K122="Active",OR(J122="",J122="Unassigned")),"Assign staff","Ready")))))))</f>
        <v/>
      </c>
    </row>
    <row r="123">
      <c r="A123" s="12" t="n"/>
      <c r="B123" s="12" t="n"/>
      <c r="C123" s="12" t="n"/>
      <c r="D123" s="12" t="n"/>
      <c r="E123" s="21" t="n"/>
      <c r="F123" s="12" t="n"/>
      <c r="G123" s="14" t="n"/>
      <c r="H123" s="12" t="n"/>
      <c r="I123" s="14" t="n"/>
      <c r="J123" s="12" t="n"/>
      <c r="K123" s="12" t="n"/>
      <c r="L123" s="15" t="n"/>
      <c r="M123" s="5">
        <f>IF(A123="","",IF(B123="","",IFERROR(VLOOKUP(B123,Households!$A$5:$C$104,2,FALSE),"Household not found")))</f>
        <v/>
      </c>
      <c r="N123" s="5">
        <f>IF(A123="","",IF(B123="","",IFERROR(VLOOKUP(B123,Households!$A$5:$C$104,3,FALSE),"Contact not found")))</f>
        <v/>
      </c>
      <c r="O123" s="17">
        <f>IF(A123="","",IF(K123="Archived","Not scheduled",IF(OR(Assumptions!$B$5="",NOT(ISNUMBER(Assumptions!$B$5))),"Check review setting",IF(L123="","Check review date",IF(L123&gt;TODAY(),"Check future date",IF(TODAY()-L123&gt;Assumptions!$B$5,"Review profile","Current"))))))</f>
        <v/>
      </c>
      <c r="P123" s="17">
        <f>IF(A123="","",IF(COUNTIF($A$5:$A$154,A123)&gt;1,"Check duplicate Pet ID",IF(OR(B123="",C123="",D123="",F123="",H123="",K123=""),"Check required fields",IF(COUNTIF(Households!$A$5:$A$104,B123)&lt;&gt;1,"Check Household ID",IF(AND(K123="Active",G123=""),"Check feeding details",IF(AND(K123="Active",I123=""),"Check pickup details",IF(AND(K123="Active",OR(J123="",J123="Unassigned")),"Assign staff","Ready")))))))</f>
        <v/>
      </c>
    </row>
    <row r="124">
      <c r="A124" s="12" t="n"/>
      <c r="B124" s="12" t="n"/>
      <c r="C124" s="12" t="n"/>
      <c r="D124" s="12" t="n"/>
      <c r="E124" s="21" t="n"/>
      <c r="F124" s="12" t="n"/>
      <c r="G124" s="14" t="n"/>
      <c r="H124" s="12" t="n"/>
      <c r="I124" s="14" t="n"/>
      <c r="J124" s="12" t="n"/>
      <c r="K124" s="12" t="n"/>
      <c r="L124" s="15" t="n"/>
      <c r="M124" s="7">
        <f>IF(A124="","",IF(B124="","",IFERROR(VLOOKUP(B124,Households!$A$5:$C$104,2,FALSE),"Household not found")))</f>
        <v/>
      </c>
      <c r="N124" s="7">
        <f>IF(A124="","",IF(B124="","",IFERROR(VLOOKUP(B124,Households!$A$5:$C$104,3,FALSE),"Contact not found")))</f>
        <v/>
      </c>
      <c r="O124" s="10">
        <f>IF(A124="","",IF(K124="Archived","Not scheduled",IF(OR(Assumptions!$B$5="",NOT(ISNUMBER(Assumptions!$B$5))),"Check review setting",IF(L124="","Check review date",IF(L124&gt;TODAY(),"Check future date",IF(TODAY()-L124&gt;Assumptions!$B$5,"Review profile","Current"))))))</f>
        <v/>
      </c>
      <c r="P124" s="10">
        <f>IF(A124="","",IF(COUNTIF($A$5:$A$154,A124)&gt;1,"Check duplicate Pet ID",IF(OR(B124="",C124="",D124="",F124="",H124="",K124=""),"Check required fields",IF(COUNTIF(Households!$A$5:$A$104,B124)&lt;&gt;1,"Check Household ID",IF(AND(K124="Active",G124=""),"Check feeding details",IF(AND(K124="Active",I124=""),"Check pickup details",IF(AND(K124="Active",OR(J124="",J124="Unassigned")),"Assign staff","Ready")))))))</f>
        <v/>
      </c>
    </row>
    <row r="125">
      <c r="A125" s="12" t="n"/>
      <c r="B125" s="12" t="n"/>
      <c r="C125" s="12" t="n"/>
      <c r="D125" s="12" t="n"/>
      <c r="E125" s="21" t="n"/>
      <c r="F125" s="12" t="n"/>
      <c r="G125" s="14" t="n"/>
      <c r="H125" s="12" t="n"/>
      <c r="I125" s="14" t="n"/>
      <c r="J125" s="12" t="n"/>
      <c r="K125" s="12" t="n"/>
      <c r="L125" s="15" t="n"/>
      <c r="M125" s="5">
        <f>IF(A125="","",IF(B125="","",IFERROR(VLOOKUP(B125,Households!$A$5:$C$104,2,FALSE),"Household not found")))</f>
        <v/>
      </c>
      <c r="N125" s="5">
        <f>IF(A125="","",IF(B125="","",IFERROR(VLOOKUP(B125,Households!$A$5:$C$104,3,FALSE),"Contact not found")))</f>
        <v/>
      </c>
      <c r="O125" s="17">
        <f>IF(A125="","",IF(K125="Archived","Not scheduled",IF(OR(Assumptions!$B$5="",NOT(ISNUMBER(Assumptions!$B$5))),"Check review setting",IF(L125="","Check review date",IF(L125&gt;TODAY(),"Check future date",IF(TODAY()-L125&gt;Assumptions!$B$5,"Review profile","Current"))))))</f>
        <v/>
      </c>
      <c r="P125" s="17">
        <f>IF(A125="","",IF(COUNTIF($A$5:$A$154,A125)&gt;1,"Check duplicate Pet ID",IF(OR(B125="",C125="",D125="",F125="",H125="",K125=""),"Check required fields",IF(COUNTIF(Households!$A$5:$A$104,B125)&lt;&gt;1,"Check Household ID",IF(AND(K125="Active",G125=""),"Check feeding details",IF(AND(K125="Active",I125=""),"Check pickup details",IF(AND(K125="Active",OR(J125="",J125="Unassigned")),"Assign staff","Ready")))))))</f>
        <v/>
      </c>
    </row>
    <row r="126">
      <c r="A126" s="12" t="n"/>
      <c r="B126" s="12" t="n"/>
      <c r="C126" s="12" t="n"/>
      <c r="D126" s="12" t="n"/>
      <c r="E126" s="21" t="n"/>
      <c r="F126" s="12" t="n"/>
      <c r="G126" s="14" t="n"/>
      <c r="H126" s="12" t="n"/>
      <c r="I126" s="14" t="n"/>
      <c r="J126" s="12" t="n"/>
      <c r="K126" s="12" t="n"/>
      <c r="L126" s="15" t="n"/>
      <c r="M126" s="7">
        <f>IF(A126="","",IF(B126="","",IFERROR(VLOOKUP(B126,Households!$A$5:$C$104,2,FALSE),"Household not found")))</f>
        <v/>
      </c>
      <c r="N126" s="7">
        <f>IF(A126="","",IF(B126="","",IFERROR(VLOOKUP(B126,Households!$A$5:$C$104,3,FALSE),"Contact not found")))</f>
        <v/>
      </c>
      <c r="O126" s="10">
        <f>IF(A126="","",IF(K126="Archived","Not scheduled",IF(OR(Assumptions!$B$5="",NOT(ISNUMBER(Assumptions!$B$5))),"Check review setting",IF(L126="","Check review date",IF(L126&gt;TODAY(),"Check future date",IF(TODAY()-L126&gt;Assumptions!$B$5,"Review profile","Current"))))))</f>
        <v/>
      </c>
      <c r="P126" s="10">
        <f>IF(A126="","",IF(COUNTIF($A$5:$A$154,A126)&gt;1,"Check duplicate Pet ID",IF(OR(B126="",C126="",D126="",F126="",H126="",K126=""),"Check required fields",IF(COUNTIF(Households!$A$5:$A$104,B126)&lt;&gt;1,"Check Household ID",IF(AND(K126="Active",G126=""),"Check feeding details",IF(AND(K126="Active",I126=""),"Check pickup details",IF(AND(K126="Active",OR(J126="",J126="Unassigned")),"Assign staff","Ready")))))))</f>
        <v/>
      </c>
    </row>
    <row r="127">
      <c r="A127" s="12" t="n"/>
      <c r="B127" s="12" t="n"/>
      <c r="C127" s="12" t="n"/>
      <c r="D127" s="12" t="n"/>
      <c r="E127" s="21" t="n"/>
      <c r="F127" s="12" t="n"/>
      <c r="G127" s="14" t="n"/>
      <c r="H127" s="12" t="n"/>
      <c r="I127" s="14" t="n"/>
      <c r="J127" s="12" t="n"/>
      <c r="K127" s="12" t="n"/>
      <c r="L127" s="15" t="n"/>
      <c r="M127" s="5">
        <f>IF(A127="","",IF(B127="","",IFERROR(VLOOKUP(B127,Households!$A$5:$C$104,2,FALSE),"Household not found")))</f>
        <v/>
      </c>
      <c r="N127" s="5">
        <f>IF(A127="","",IF(B127="","",IFERROR(VLOOKUP(B127,Households!$A$5:$C$104,3,FALSE),"Contact not found")))</f>
        <v/>
      </c>
      <c r="O127" s="17">
        <f>IF(A127="","",IF(K127="Archived","Not scheduled",IF(OR(Assumptions!$B$5="",NOT(ISNUMBER(Assumptions!$B$5))),"Check review setting",IF(L127="","Check review date",IF(L127&gt;TODAY(),"Check future date",IF(TODAY()-L127&gt;Assumptions!$B$5,"Review profile","Current"))))))</f>
        <v/>
      </c>
      <c r="P127" s="17">
        <f>IF(A127="","",IF(COUNTIF($A$5:$A$154,A127)&gt;1,"Check duplicate Pet ID",IF(OR(B127="",C127="",D127="",F127="",H127="",K127=""),"Check required fields",IF(COUNTIF(Households!$A$5:$A$104,B127)&lt;&gt;1,"Check Household ID",IF(AND(K127="Active",G127=""),"Check feeding details",IF(AND(K127="Active",I127=""),"Check pickup details",IF(AND(K127="Active",OR(J127="",J127="Unassigned")),"Assign staff","Ready")))))))</f>
        <v/>
      </c>
    </row>
    <row r="128">
      <c r="A128" s="12" t="n"/>
      <c r="B128" s="12" t="n"/>
      <c r="C128" s="12" t="n"/>
      <c r="D128" s="12" t="n"/>
      <c r="E128" s="21" t="n"/>
      <c r="F128" s="12" t="n"/>
      <c r="G128" s="14" t="n"/>
      <c r="H128" s="12" t="n"/>
      <c r="I128" s="14" t="n"/>
      <c r="J128" s="12" t="n"/>
      <c r="K128" s="12" t="n"/>
      <c r="L128" s="15" t="n"/>
      <c r="M128" s="7">
        <f>IF(A128="","",IF(B128="","",IFERROR(VLOOKUP(B128,Households!$A$5:$C$104,2,FALSE),"Household not found")))</f>
        <v/>
      </c>
      <c r="N128" s="7">
        <f>IF(A128="","",IF(B128="","",IFERROR(VLOOKUP(B128,Households!$A$5:$C$104,3,FALSE),"Contact not found")))</f>
        <v/>
      </c>
      <c r="O128" s="10">
        <f>IF(A128="","",IF(K128="Archived","Not scheduled",IF(OR(Assumptions!$B$5="",NOT(ISNUMBER(Assumptions!$B$5))),"Check review setting",IF(L128="","Check review date",IF(L128&gt;TODAY(),"Check future date",IF(TODAY()-L128&gt;Assumptions!$B$5,"Review profile","Current"))))))</f>
        <v/>
      </c>
      <c r="P128" s="10">
        <f>IF(A128="","",IF(COUNTIF($A$5:$A$154,A128)&gt;1,"Check duplicate Pet ID",IF(OR(B128="",C128="",D128="",F128="",H128="",K128=""),"Check required fields",IF(COUNTIF(Households!$A$5:$A$104,B128)&lt;&gt;1,"Check Household ID",IF(AND(K128="Active",G128=""),"Check feeding details",IF(AND(K128="Active",I128=""),"Check pickup details",IF(AND(K128="Active",OR(J128="",J128="Unassigned")),"Assign staff","Ready")))))))</f>
        <v/>
      </c>
    </row>
    <row r="129">
      <c r="A129" s="12" t="n"/>
      <c r="B129" s="12" t="n"/>
      <c r="C129" s="12" t="n"/>
      <c r="D129" s="12" t="n"/>
      <c r="E129" s="21" t="n"/>
      <c r="F129" s="12" t="n"/>
      <c r="G129" s="14" t="n"/>
      <c r="H129" s="12" t="n"/>
      <c r="I129" s="14" t="n"/>
      <c r="J129" s="12" t="n"/>
      <c r="K129" s="12" t="n"/>
      <c r="L129" s="15" t="n"/>
      <c r="M129" s="5">
        <f>IF(A129="","",IF(B129="","",IFERROR(VLOOKUP(B129,Households!$A$5:$C$104,2,FALSE),"Household not found")))</f>
        <v/>
      </c>
      <c r="N129" s="5">
        <f>IF(A129="","",IF(B129="","",IFERROR(VLOOKUP(B129,Households!$A$5:$C$104,3,FALSE),"Contact not found")))</f>
        <v/>
      </c>
      <c r="O129" s="17">
        <f>IF(A129="","",IF(K129="Archived","Not scheduled",IF(OR(Assumptions!$B$5="",NOT(ISNUMBER(Assumptions!$B$5))),"Check review setting",IF(L129="","Check review date",IF(L129&gt;TODAY(),"Check future date",IF(TODAY()-L129&gt;Assumptions!$B$5,"Review profile","Current"))))))</f>
        <v/>
      </c>
      <c r="P129" s="17">
        <f>IF(A129="","",IF(COUNTIF($A$5:$A$154,A129)&gt;1,"Check duplicate Pet ID",IF(OR(B129="",C129="",D129="",F129="",H129="",K129=""),"Check required fields",IF(COUNTIF(Households!$A$5:$A$104,B129)&lt;&gt;1,"Check Household ID",IF(AND(K129="Active",G129=""),"Check feeding details",IF(AND(K129="Active",I129=""),"Check pickup details",IF(AND(K129="Active",OR(J129="",J129="Unassigned")),"Assign staff","Ready")))))))</f>
        <v/>
      </c>
    </row>
    <row r="130">
      <c r="A130" s="12" t="n"/>
      <c r="B130" s="12" t="n"/>
      <c r="C130" s="12" t="n"/>
      <c r="D130" s="12" t="n"/>
      <c r="E130" s="21" t="n"/>
      <c r="F130" s="12" t="n"/>
      <c r="G130" s="14" t="n"/>
      <c r="H130" s="12" t="n"/>
      <c r="I130" s="14" t="n"/>
      <c r="J130" s="12" t="n"/>
      <c r="K130" s="12" t="n"/>
      <c r="L130" s="15" t="n"/>
      <c r="M130" s="7">
        <f>IF(A130="","",IF(B130="","",IFERROR(VLOOKUP(B130,Households!$A$5:$C$104,2,FALSE),"Household not found")))</f>
        <v/>
      </c>
      <c r="N130" s="7">
        <f>IF(A130="","",IF(B130="","",IFERROR(VLOOKUP(B130,Households!$A$5:$C$104,3,FALSE),"Contact not found")))</f>
        <v/>
      </c>
      <c r="O130" s="10">
        <f>IF(A130="","",IF(K130="Archived","Not scheduled",IF(OR(Assumptions!$B$5="",NOT(ISNUMBER(Assumptions!$B$5))),"Check review setting",IF(L130="","Check review date",IF(L130&gt;TODAY(),"Check future date",IF(TODAY()-L130&gt;Assumptions!$B$5,"Review profile","Current"))))))</f>
        <v/>
      </c>
      <c r="P130" s="10">
        <f>IF(A130="","",IF(COUNTIF($A$5:$A$154,A130)&gt;1,"Check duplicate Pet ID",IF(OR(B130="",C130="",D130="",F130="",H130="",K130=""),"Check required fields",IF(COUNTIF(Households!$A$5:$A$104,B130)&lt;&gt;1,"Check Household ID",IF(AND(K130="Active",G130=""),"Check feeding details",IF(AND(K130="Active",I130=""),"Check pickup details",IF(AND(K130="Active",OR(J130="",J130="Unassigned")),"Assign staff","Ready")))))))</f>
        <v/>
      </c>
    </row>
    <row r="131">
      <c r="A131" s="12" t="n"/>
      <c r="B131" s="12" t="n"/>
      <c r="C131" s="12" t="n"/>
      <c r="D131" s="12" t="n"/>
      <c r="E131" s="21" t="n"/>
      <c r="F131" s="12" t="n"/>
      <c r="G131" s="14" t="n"/>
      <c r="H131" s="12" t="n"/>
      <c r="I131" s="14" t="n"/>
      <c r="J131" s="12" t="n"/>
      <c r="K131" s="12" t="n"/>
      <c r="L131" s="15" t="n"/>
      <c r="M131" s="5">
        <f>IF(A131="","",IF(B131="","",IFERROR(VLOOKUP(B131,Households!$A$5:$C$104,2,FALSE),"Household not found")))</f>
        <v/>
      </c>
      <c r="N131" s="5">
        <f>IF(A131="","",IF(B131="","",IFERROR(VLOOKUP(B131,Households!$A$5:$C$104,3,FALSE),"Contact not found")))</f>
        <v/>
      </c>
      <c r="O131" s="17">
        <f>IF(A131="","",IF(K131="Archived","Not scheduled",IF(OR(Assumptions!$B$5="",NOT(ISNUMBER(Assumptions!$B$5))),"Check review setting",IF(L131="","Check review date",IF(L131&gt;TODAY(),"Check future date",IF(TODAY()-L131&gt;Assumptions!$B$5,"Review profile","Current"))))))</f>
        <v/>
      </c>
      <c r="P131" s="17">
        <f>IF(A131="","",IF(COUNTIF($A$5:$A$154,A131)&gt;1,"Check duplicate Pet ID",IF(OR(B131="",C131="",D131="",F131="",H131="",K131=""),"Check required fields",IF(COUNTIF(Households!$A$5:$A$104,B131)&lt;&gt;1,"Check Household ID",IF(AND(K131="Active",G131=""),"Check feeding details",IF(AND(K131="Active",I131=""),"Check pickup details",IF(AND(K131="Active",OR(J131="",J131="Unassigned")),"Assign staff","Ready")))))))</f>
        <v/>
      </c>
    </row>
    <row r="132">
      <c r="A132" s="12" t="n"/>
      <c r="B132" s="12" t="n"/>
      <c r="C132" s="12" t="n"/>
      <c r="D132" s="12" t="n"/>
      <c r="E132" s="21" t="n"/>
      <c r="F132" s="12" t="n"/>
      <c r="G132" s="14" t="n"/>
      <c r="H132" s="12" t="n"/>
      <c r="I132" s="14" t="n"/>
      <c r="J132" s="12" t="n"/>
      <c r="K132" s="12" t="n"/>
      <c r="L132" s="15" t="n"/>
      <c r="M132" s="7">
        <f>IF(A132="","",IF(B132="","",IFERROR(VLOOKUP(B132,Households!$A$5:$C$104,2,FALSE),"Household not found")))</f>
        <v/>
      </c>
      <c r="N132" s="7">
        <f>IF(A132="","",IF(B132="","",IFERROR(VLOOKUP(B132,Households!$A$5:$C$104,3,FALSE),"Contact not found")))</f>
        <v/>
      </c>
      <c r="O132" s="10">
        <f>IF(A132="","",IF(K132="Archived","Not scheduled",IF(OR(Assumptions!$B$5="",NOT(ISNUMBER(Assumptions!$B$5))),"Check review setting",IF(L132="","Check review date",IF(L132&gt;TODAY(),"Check future date",IF(TODAY()-L132&gt;Assumptions!$B$5,"Review profile","Current"))))))</f>
        <v/>
      </c>
      <c r="P132" s="10">
        <f>IF(A132="","",IF(COUNTIF($A$5:$A$154,A132)&gt;1,"Check duplicate Pet ID",IF(OR(B132="",C132="",D132="",F132="",H132="",K132=""),"Check required fields",IF(COUNTIF(Households!$A$5:$A$104,B132)&lt;&gt;1,"Check Household ID",IF(AND(K132="Active",G132=""),"Check feeding details",IF(AND(K132="Active",I132=""),"Check pickup details",IF(AND(K132="Active",OR(J132="",J132="Unassigned")),"Assign staff","Ready")))))))</f>
        <v/>
      </c>
    </row>
    <row r="133">
      <c r="A133" s="12" t="n"/>
      <c r="B133" s="12" t="n"/>
      <c r="C133" s="12" t="n"/>
      <c r="D133" s="12" t="n"/>
      <c r="E133" s="21" t="n"/>
      <c r="F133" s="12" t="n"/>
      <c r="G133" s="14" t="n"/>
      <c r="H133" s="12" t="n"/>
      <c r="I133" s="14" t="n"/>
      <c r="J133" s="12" t="n"/>
      <c r="K133" s="12" t="n"/>
      <c r="L133" s="15" t="n"/>
      <c r="M133" s="5">
        <f>IF(A133="","",IF(B133="","",IFERROR(VLOOKUP(B133,Households!$A$5:$C$104,2,FALSE),"Household not found")))</f>
        <v/>
      </c>
      <c r="N133" s="5">
        <f>IF(A133="","",IF(B133="","",IFERROR(VLOOKUP(B133,Households!$A$5:$C$104,3,FALSE),"Contact not found")))</f>
        <v/>
      </c>
      <c r="O133" s="17">
        <f>IF(A133="","",IF(K133="Archived","Not scheduled",IF(OR(Assumptions!$B$5="",NOT(ISNUMBER(Assumptions!$B$5))),"Check review setting",IF(L133="","Check review date",IF(L133&gt;TODAY(),"Check future date",IF(TODAY()-L133&gt;Assumptions!$B$5,"Review profile","Current"))))))</f>
        <v/>
      </c>
      <c r="P133" s="17">
        <f>IF(A133="","",IF(COUNTIF($A$5:$A$154,A133)&gt;1,"Check duplicate Pet ID",IF(OR(B133="",C133="",D133="",F133="",H133="",K133=""),"Check required fields",IF(COUNTIF(Households!$A$5:$A$104,B133)&lt;&gt;1,"Check Household ID",IF(AND(K133="Active",G133=""),"Check feeding details",IF(AND(K133="Active",I133=""),"Check pickup details",IF(AND(K133="Active",OR(J133="",J133="Unassigned")),"Assign staff","Ready")))))))</f>
        <v/>
      </c>
    </row>
    <row r="134">
      <c r="A134" s="12" t="n"/>
      <c r="B134" s="12" t="n"/>
      <c r="C134" s="12" t="n"/>
      <c r="D134" s="12" t="n"/>
      <c r="E134" s="21" t="n"/>
      <c r="F134" s="12" t="n"/>
      <c r="G134" s="14" t="n"/>
      <c r="H134" s="12" t="n"/>
      <c r="I134" s="14" t="n"/>
      <c r="J134" s="12" t="n"/>
      <c r="K134" s="12" t="n"/>
      <c r="L134" s="15" t="n"/>
      <c r="M134" s="7">
        <f>IF(A134="","",IF(B134="","",IFERROR(VLOOKUP(B134,Households!$A$5:$C$104,2,FALSE),"Household not found")))</f>
        <v/>
      </c>
      <c r="N134" s="7">
        <f>IF(A134="","",IF(B134="","",IFERROR(VLOOKUP(B134,Households!$A$5:$C$104,3,FALSE),"Contact not found")))</f>
        <v/>
      </c>
      <c r="O134" s="10">
        <f>IF(A134="","",IF(K134="Archived","Not scheduled",IF(OR(Assumptions!$B$5="",NOT(ISNUMBER(Assumptions!$B$5))),"Check review setting",IF(L134="","Check review date",IF(L134&gt;TODAY(),"Check future date",IF(TODAY()-L134&gt;Assumptions!$B$5,"Review profile","Current"))))))</f>
        <v/>
      </c>
      <c r="P134" s="10">
        <f>IF(A134="","",IF(COUNTIF($A$5:$A$154,A134)&gt;1,"Check duplicate Pet ID",IF(OR(B134="",C134="",D134="",F134="",H134="",K134=""),"Check required fields",IF(COUNTIF(Households!$A$5:$A$104,B134)&lt;&gt;1,"Check Household ID",IF(AND(K134="Active",G134=""),"Check feeding details",IF(AND(K134="Active",I134=""),"Check pickup details",IF(AND(K134="Active",OR(J134="",J134="Unassigned")),"Assign staff","Ready")))))))</f>
        <v/>
      </c>
    </row>
    <row r="135">
      <c r="A135" s="12" t="n"/>
      <c r="B135" s="12" t="n"/>
      <c r="C135" s="12" t="n"/>
      <c r="D135" s="12" t="n"/>
      <c r="E135" s="21" t="n"/>
      <c r="F135" s="12" t="n"/>
      <c r="G135" s="14" t="n"/>
      <c r="H135" s="12" t="n"/>
      <c r="I135" s="14" t="n"/>
      <c r="J135" s="12" t="n"/>
      <c r="K135" s="12" t="n"/>
      <c r="L135" s="15" t="n"/>
      <c r="M135" s="5">
        <f>IF(A135="","",IF(B135="","",IFERROR(VLOOKUP(B135,Households!$A$5:$C$104,2,FALSE),"Household not found")))</f>
        <v/>
      </c>
      <c r="N135" s="5">
        <f>IF(A135="","",IF(B135="","",IFERROR(VLOOKUP(B135,Households!$A$5:$C$104,3,FALSE),"Contact not found")))</f>
        <v/>
      </c>
      <c r="O135" s="17">
        <f>IF(A135="","",IF(K135="Archived","Not scheduled",IF(OR(Assumptions!$B$5="",NOT(ISNUMBER(Assumptions!$B$5))),"Check review setting",IF(L135="","Check review date",IF(L135&gt;TODAY(),"Check future date",IF(TODAY()-L135&gt;Assumptions!$B$5,"Review profile","Current"))))))</f>
        <v/>
      </c>
      <c r="P135" s="17">
        <f>IF(A135="","",IF(COUNTIF($A$5:$A$154,A135)&gt;1,"Check duplicate Pet ID",IF(OR(B135="",C135="",D135="",F135="",H135="",K135=""),"Check required fields",IF(COUNTIF(Households!$A$5:$A$104,B135)&lt;&gt;1,"Check Household ID",IF(AND(K135="Active",G135=""),"Check feeding details",IF(AND(K135="Active",I135=""),"Check pickup details",IF(AND(K135="Active",OR(J135="",J135="Unassigned")),"Assign staff","Ready")))))))</f>
        <v/>
      </c>
    </row>
    <row r="136">
      <c r="A136" s="12" t="n"/>
      <c r="B136" s="12" t="n"/>
      <c r="C136" s="12" t="n"/>
      <c r="D136" s="12" t="n"/>
      <c r="E136" s="21" t="n"/>
      <c r="F136" s="12" t="n"/>
      <c r="G136" s="14" t="n"/>
      <c r="H136" s="12" t="n"/>
      <c r="I136" s="14" t="n"/>
      <c r="J136" s="12" t="n"/>
      <c r="K136" s="12" t="n"/>
      <c r="L136" s="15" t="n"/>
      <c r="M136" s="7">
        <f>IF(A136="","",IF(B136="","",IFERROR(VLOOKUP(B136,Households!$A$5:$C$104,2,FALSE),"Household not found")))</f>
        <v/>
      </c>
      <c r="N136" s="7">
        <f>IF(A136="","",IF(B136="","",IFERROR(VLOOKUP(B136,Households!$A$5:$C$104,3,FALSE),"Contact not found")))</f>
        <v/>
      </c>
      <c r="O136" s="10">
        <f>IF(A136="","",IF(K136="Archived","Not scheduled",IF(OR(Assumptions!$B$5="",NOT(ISNUMBER(Assumptions!$B$5))),"Check review setting",IF(L136="","Check review date",IF(L136&gt;TODAY(),"Check future date",IF(TODAY()-L136&gt;Assumptions!$B$5,"Review profile","Current"))))))</f>
        <v/>
      </c>
      <c r="P136" s="10">
        <f>IF(A136="","",IF(COUNTIF($A$5:$A$154,A136)&gt;1,"Check duplicate Pet ID",IF(OR(B136="",C136="",D136="",F136="",H136="",K136=""),"Check required fields",IF(COUNTIF(Households!$A$5:$A$104,B136)&lt;&gt;1,"Check Household ID",IF(AND(K136="Active",G136=""),"Check feeding details",IF(AND(K136="Active",I136=""),"Check pickup details",IF(AND(K136="Active",OR(J136="",J136="Unassigned")),"Assign staff","Ready")))))))</f>
        <v/>
      </c>
    </row>
    <row r="137">
      <c r="A137" s="12" t="n"/>
      <c r="B137" s="12" t="n"/>
      <c r="C137" s="12" t="n"/>
      <c r="D137" s="12" t="n"/>
      <c r="E137" s="21" t="n"/>
      <c r="F137" s="12" t="n"/>
      <c r="G137" s="14" t="n"/>
      <c r="H137" s="12" t="n"/>
      <c r="I137" s="14" t="n"/>
      <c r="J137" s="12" t="n"/>
      <c r="K137" s="12" t="n"/>
      <c r="L137" s="15" t="n"/>
      <c r="M137" s="5">
        <f>IF(A137="","",IF(B137="","",IFERROR(VLOOKUP(B137,Households!$A$5:$C$104,2,FALSE),"Household not found")))</f>
        <v/>
      </c>
      <c r="N137" s="5">
        <f>IF(A137="","",IF(B137="","",IFERROR(VLOOKUP(B137,Households!$A$5:$C$104,3,FALSE),"Contact not found")))</f>
        <v/>
      </c>
      <c r="O137" s="17">
        <f>IF(A137="","",IF(K137="Archived","Not scheduled",IF(OR(Assumptions!$B$5="",NOT(ISNUMBER(Assumptions!$B$5))),"Check review setting",IF(L137="","Check review date",IF(L137&gt;TODAY(),"Check future date",IF(TODAY()-L137&gt;Assumptions!$B$5,"Review profile","Current"))))))</f>
        <v/>
      </c>
      <c r="P137" s="17">
        <f>IF(A137="","",IF(COUNTIF($A$5:$A$154,A137)&gt;1,"Check duplicate Pet ID",IF(OR(B137="",C137="",D137="",F137="",H137="",K137=""),"Check required fields",IF(COUNTIF(Households!$A$5:$A$104,B137)&lt;&gt;1,"Check Household ID",IF(AND(K137="Active",G137=""),"Check feeding details",IF(AND(K137="Active",I137=""),"Check pickup details",IF(AND(K137="Active",OR(J137="",J137="Unassigned")),"Assign staff","Ready")))))))</f>
        <v/>
      </c>
    </row>
    <row r="138">
      <c r="A138" s="12" t="n"/>
      <c r="B138" s="12" t="n"/>
      <c r="C138" s="12" t="n"/>
      <c r="D138" s="12" t="n"/>
      <c r="E138" s="21" t="n"/>
      <c r="F138" s="12" t="n"/>
      <c r="G138" s="14" t="n"/>
      <c r="H138" s="12" t="n"/>
      <c r="I138" s="14" t="n"/>
      <c r="J138" s="12" t="n"/>
      <c r="K138" s="12" t="n"/>
      <c r="L138" s="15" t="n"/>
      <c r="M138" s="7">
        <f>IF(A138="","",IF(B138="","",IFERROR(VLOOKUP(B138,Households!$A$5:$C$104,2,FALSE),"Household not found")))</f>
        <v/>
      </c>
      <c r="N138" s="7">
        <f>IF(A138="","",IF(B138="","",IFERROR(VLOOKUP(B138,Households!$A$5:$C$104,3,FALSE),"Contact not found")))</f>
        <v/>
      </c>
      <c r="O138" s="10">
        <f>IF(A138="","",IF(K138="Archived","Not scheduled",IF(OR(Assumptions!$B$5="",NOT(ISNUMBER(Assumptions!$B$5))),"Check review setting",IF(L138="","Check review date",IF(L138&gt;TODAY(),"Check future date",IF(TODAY()-L138&gt;Assumptions!$B$5,"Review profile","Current"))))))</f>
        <v/>
      </c>
      <c r="P138" s="10">
        <f>IF(A138="","",IF(COUNTIF($A$5:$A$154,A138)&gt;1,"Check duplicate Pet ID",IF(OR(B138="",C138="",D138="",F138="",H138="",K138=""),"Check required fields",IF(COUNTIF(Households!$A$5:$A$104,B138)&lt;&gt;1,"Check Household ID",IF(AND(K138="Active",G138=""),"Check feeding details",IF(AND(K138="Active",I138=""),"Check pickup details",IF(AND(K138="Active",OR(J138="",J138="Unassigned")),"Assign staff","Ready")))))))</f>
        <v/>
      </c>
    </row>
    <row r="139">
      <c r="A139" s="12" t="n"/>
      <c r="B139" s="12" t="n"/>
      <c r="C139" s="12" t="n"/>
      <c r="D139" s="12" t="n"/>
      <c r="E139" s="21" t="n"/>
      <c r="F139" s="12" t="n"/>
      <c r="G139" s="14" t="n"/>
      <c r="H139" s="12" t="n"/>
      <c r="I139" s="14" t="n"/>
      <c r="J139" s="12" t="n"/>
      <c r="K139" s="12" t="n"/>
      <c r="L139" s="15" t="n"/>
      <c r="M139" s="5">
        <f>IF(A139="","",IF(B139="","",IFERROR(VLOOKUP(B139,Households!$A$5:$C$104,2,FALSE),"Household not found")))</f>
        <v/>
      </c>
      <c r="N139" s="5">
        <f>IF(A139="","",IF(B139="","",IFERROR(VLOOKUP(B139,Households!$A$5:$C$104,3,FALSE),"Contact not found")))</f>
        <v/>
      </c>
      <c r="O139" s="17">
        <f>IF(A139="","",IF(K139="Archived","Not scheduled",IF(OR(Assumptions!$B$5="",NOT(ISNUMBER(Assumptions!$B$5))),"Check review setting",IF(L139="","Check review date",IF(L139&gt;TODAY(),"Check future date",IF(TODAY()-L139&gt;Assumptions!$B$5,"Review profile","Current"))))))</f>
        <v/>
      </c>
      <c r="P139" s="17">
        <f>IF(A139="","",IF(COUNTIF($A$5:$A$154,A139)&gt;1,"Check duplicate Pet ID",IF(OR(B139="",C139="",D139="",F139="",H139="",K139=""),"Check required fields",IF(COUNTIF(Households!$A$5:$A$104,B139)&lt;&gt;1,"Check Household ID",IF(AND(K139="Active",G139=""),"Check feeding details",IF(AND(K139="Active",I139=""),"Check pickup details",IF(AND(K139="Active",OR(J139="",J139="Unassigned")),"Assign staff","Ready")))))))</f>
        <v/>
      </c>
    </row>
    <row r="140">
      <c r="A140" s="12" t="n"/>
      <c r="B140" s="12" t="n"/>
      <c r="C140" s="12" t="n"/>
      <c r="D140" s="12" t="n"/>
      <c r="E140" s="21" t="n"/>
      <c r="F140" s="12" t="n"/>
      <c r="G140" s="14" t="n"/>
      <c r="H140" s="12" t="n"/>
      <c r="I140" s="14" t="n"/>
      <c r="J140" s="12" t="n"/>
      <c r="K140" s="12" t="n"/>
      <c r="L140" s="15" t="n"/>
      <c r="M140" s="7">
        <f>IF(A140="","",IF(B140="","",IFERROR(VLOOKUP(B140,Households!$A$5:$C$104,2,FALSE),"Household not found")))</f>
        <v/>
      </c>
      <c r="N140" s="7">
        <f>IF(A140="","",IF(B140="","",IFERROR(VLOOKUP(B140,Households!$A$5:$C$104,3,FALSE),"Contact not found")))</f>
        <v/>
      </c>
      <c r="O140" s="10">
        <f>IF(A140="","",IF(K140="Archived","Not scheduled",IF(OR(Assumptions!$B$5="",NOT(ISNUMBER(Assumptions!$B$5))),"Check review setting",IF(L140="","Check review date",IF(L140&gt;TODAY(),"Check future date",IF(TODAY()-L140&gt;Assumptions!$B$5,"Review profile","Current"))))))</f>
        <v/>
      </c>
      <c r="P140" s="10">
        <f>IF(A140="","",IF(COUNTIF($A$5:$A$154,A140)&gt;1,"Check duplicate Pet ID",IF(OR(B140="",C140="",D140="",F140="",H140="",K140=""),"Check required fields",IF(COUNTIF(Households!$A$5:$A$104,B140)&lt;&gt;1,"Check Household ID",IF(AND(K140="Active",G140=""),"Check feeding details",IF(AND(K140="Active",I140=""),"Check pickup details",IF(AND(K140="Active",OR(J140="",J140="Unassigned")),"Assign staff","Ready")))))))</f>
        <v/>
      </c>
    </row>
    <row r="141">
      <c r="A141" s="12" t="n"/>
      <c r="B141" s="12" t="n"/>
      <c r="C141" s="12" t="n"/>
      <c r="D141" s="12" t="n"/>
      <c r="E141" s="21" t="n"/>
      <c r="F141" s="12" t="n"/>
      <c r="G141" s="14" t="n"/>
      <c r="H141" s="12" t="n"/>
      <c r="I141" s="14" t="n"/>
      <c r="J141" s="12" t="n"/>
      <c r="K141" s="12" t="n"/>
      <c r="L141" s="15" t="n"/>
      <c r="M141" s="5">
        <f>IF(A141="","",IF(B141="","",IFERROR(VLOOKUP(B141,Households!$A$5:$C$104,2,FALSE),"Household not found")))</f>
        <v/>
      </c>
      <c r="N141" s="5">
        <f>IF(A141="","",IF(B141="","",IFERROR(VLOOKUP(B141,Households!$A$5:$C$104,3,FALSE),"Contact not found")))</f>
        <v/>
      </c>
      <c r="O141" s="17">
        <f>IF(A141="","",IF(K141="Archived","Not scheduled",IF(OR(Assumptions!$B$5="",NOT(ISNUMBER(Assumptions!$B$5))),"Check review setting",IF(L141="","Check review date",IF(L141&gt;TODAY(),"Check future date",IF(TODAY()-L141&gt;Assumptions!$B$5,"Review profile","Current"))))))</f>
        <v/>
      </c>
      <c r="P141" s="17">
        <f>IF(A141="","",IF(COUNTIF($A$5:$A$154,A141)&gt;1,"Check duplicate Pet ID",IF(OR(B141="",C141="",D141="",F141="",H141="",K141=""),"Check required fields",IF(COUNTIF(Households!$A$5:$A$104,B141)&lt;&gt;1,"Check Household ID",IF(AND(K141="Active",G141=""),"Check feeding details",IF(AND(K141="Active",I141=""),"Check pickup details",IF(AND(K141="Active",OR(J141="",J141="Unassigned")),"Assign staff","Ready")))))))</f>
        <v/>
      </c>
    </row>
    <row r="142">
      <c r="A142" s="12" t="n"/>
      <c r="B142" s="12" t="n"/>
      <c r="C142" s="12" t="n"/>
      <c r="D142" s="12" t="n"/>
      <c r="E142" s="21" t="n"/>
      <c r="F142" s="12" t="n"/>
      <c r="G142" s="14" t="n"/>
      <c r="H142" s="12" t="n"/>
      <c r="I142" s="14" t="n"/>
      <c r="J142" s="12" t="n"/>
      <c r="K142" s="12" t="n"/>
      <c r="L142" s="15" t="n"/>
      <c r="M142" s="7">
        <f>IF(A142="","",IF(B142="","",IFERROR(VLOOKUP(B142,Households!$A$5:$C$104,2,FALSE),"Household not found")))</f>
        <v/>
      </c>
      <c r="N142" s="7">
        <f>IF(A142="","",IF(B142="","",IFERROR(VLOOKUP(B142,Households!$A$5:$C$104,3,FALSE),"Contact not found")))</f>
        <v/>
      </c>
      <c r="O142" s="10">
        <f>IF(A142="","",IF(K142="Archived","Not scheduled",IF(OR(Assumptions!$B$5="",NOT(ISNUMBER(Assumptions!$B$5))),"Check review setting",IF(L142="","Check review date",IF(L142&gt;TODAY(),"Check future date",IF(TODAY()-L142&gt;Assumptions!$B$5,"Review profile","Current"))))))</f>
        <v/>
      </c>
      <c r="P142" s="10">
        <f>IF(A142="","",IF(COUNTIF($A$5:$A$154,A142)&gt;1,"Check duplicate Pet ID",IF(OR(B142="",C142="",D142="",F142="",H142="",K142=""),"Check required fields",IF(COUNTIF(Households!$A$5:$A$104,B142)&lt;&gt;1,"Check Household ID",IF(AND(K142="Active",G142=""),"Check feeding details",IF(AND(K142="Active",I142=""),"Check pickup details",IF(AND(K142="Active",OR(J142="",J142="Unassigned")),"Assign staff","Ready")))))))</f>
        <v/>
      </c>
    </row>
    <row r="143">
      <c r="A143" s="12" t="n"/>
      <c r="B143" s="12" t="n"/>
      <c r="C143" s="12" t="n"/>
      <c r="D143" s="12" t="n"/>
      <c r="E143" s="21" t="n"/>
      <c r="F143" s="12" t="n"/>
      <c r="G143" s="14" t="n"/>
      <c r="H143" s="12" t="n"/>
      <c r="I143" s="14" t="n"/>
      <c r="J143" s="12" t="n"/>
      <c r="K143" s="12" t="n"/>
      <c r="L143" s="15" t="n"/>
      <c r="M143" s="5">
        <f>IF(A143="","",IF(B143="","",IFERROR(VLOOKUP(B143,Households!$A$5:$C$104,2,FALSE),"Household not found")))</f>
        <v/>
      </c>
      <c r="N143" s="5">
        <f>IF(A143="","",IF(B143="","",IFERROR(VLOOKUP(B143,Households!$A$5:$C$104,3,FALSE),"Contact not found")))</f>
        <v/>
      </c>
      <c r="O143" s="17">
        <f>IF(A143="","",IF(K143="Archived","Not scheduled",IF(OR(Assumptions!$B$5="",NOT(ISNUMBER(Assumptions!$B$5))),"Check review setting",IF(L143="","Check review date",IF(L143&gt;TODAY(),"Check future date",IF(TODAY()-L143&gt;Assumptions!$B$5,"Review profile","Current"))))))</f>
        <v/>
      </c>
      <c r="P143" s="17">
        <f>IF(A143="","",IF(COUNTIF($A$5:$A$154,A143)&gt;1,"Check duplicate Pet ID",IF(OR(B143="",C143="",D143="",F143="",H143="",K143=""),"Check required fields",IF(COUNTIF(Households!$A$5:$A$104,B143)&lt;&gt;1,"Check Household ID",IF(AND(K143="Active",G143=""),"Check feeding details",IF(AND(K143="Active",I143=""),"Check pickup details",IF(AND(K143="Active",OR(J143="",J143="Unassigned")),"Assign staff","Ready")))))))</f>
        <v/>
      </c>
    </row>
    <row r="144">
      <c r="A144" s="12" t="n"/>
      <c r="B144" s="12" t="n"/>
      <c r="C144" s="12" t="n"/>
      <c r="D144" s="12" t="n"/>
      <c r="E144" s="21" t="n"/>
      <c r="F144" s="12" t="n"/>
      <c r="G144" s="14" t="n"/>
      <c r="H144" s="12" t="n"/>
      <c r="I144" s="14" t="n"/>
      <c r="J144" s="12" t="n"/>
      <c r="K144" s="12" t="n"/>
      <c r="L144" s="15" t="n"/>
      <c r="M144" s="7">
        <f>IF(A144="","",IF(B144="","",IFERROR(VLOOKUP(B144,Households!$A$5:$C$104,2,FALSE),"Household not found")))</f>
        <v/>
      </c>
      <c r="N144" s="7">
        <f>IF(A144="","",IF(B144="","",IFERROR(VLOOKUP(B144,Households!$A$5:$C$104,3,FALSE),"Contact not found")))</f>
        <v/>
      </c>
      <c r="O144" s="10">
        <f>IF(A144="","",IF(K144="Archived","Not scheduled",IF(OR(Assumptions!$B$5="",NOT(ISNUMBER(Assumptions!$B$5))),"Check review setting",IF(L144="","Check review date",IF(L144&gt;TODAY(),"Check future date",IF(TODAY()-L144&gt;Assumptions!$B$5,"Review profile","Current"))))))</f>
        <v/>
      </c>
      <c r="P144" s="10">
        <f>IF(A144="","",IF(COUNTIF($A$5:$A$154,A144)&gt;1,"Check duplicate Pet ID",IF(OR(B144="",C144="",D144="",F144="",H144="",K144=""),"Check required fields",IF(COUNTIF(Households!$A$5:$A$104,B144)&lt;&gt;1,"Check Household ID",IF(AND(K144="Active",G144=""),"Check feeding details",IF(AND(K144="Active",I144=""),"Check pickup details",IF(AND(K144="Active",OR(J144="",J144="Unassigned")),"Assign staff","Ready")))))))</f>
        <v/>
      </c>
    </row>
    <row r="145">
      <c r="A145" s="12" t="n"/>
      <c r="B145" s="12" t="n"/>
      <c r="C145" s="12" t="n"/>
      <c r="D145" s="12" t="n"/>
      <c r="E145" s="21" t="n"/>
      <c r="F145" s="12" t="n"/>
      <c r="G145" s="14" t="n"/>
      <c r="H145" s="12" t="n"/>
      <c r="I145" s="14" t="n"/>
      <c r="J145" s="12" t="n"/>
      <c r="K145" s="12" t="n"/>
      <c r="L145" s="15" t="n"/>
      <c r="M145" s="5">
        <f>IF(A145="","",IF(B145="","",IFERROR(VLOOKUP(B145,Households!$A$5:$C$104,2,FALSE),"Household not found")))</f>
        <v/>
      </c>
      <c r="N145" s="5">
        <f>IF(A145="","",IF(B145="","",IFERROR(VLOOKUP(B145,Households!$A$5:$C$104,3,FALSE),"Contact not found")))</f>
        <v/>
      </c>
      <c r="O145" s="17">
        <f>IF(A145="","",IF(K145="Archived","Not scheduled",IF(OR(Assumptions!$B$5="",NOT(ISNUMBER(Assumptions!$B$5))),"Check review setting",IF(L145="","Check review date",IF(L145&gt;TODAY(),"Check future date",IF(TODAY()-L145&gt;Assumptions!$B$5,"Review profile","Current"))))))</f>
        <v/>
      </c>
      <c r="P145" s="17">
        <f>IF(A145="","",IF(COUNTIF($A$5:$A$154,A145)&gt;1,"Check duplicate Pet ID",IF(OR(B145="",C145="",D145="",F145="",H145="",K145=""),"Check required fields",IF(COUNTIF(Households!$A$5:$A$104,B145)&lt;&gt;1,"Check Household ID",IF(AND(K145="Active",G145=""),"Check feeding details",IF(AND(K145="Active",I145=""),"Check pickup details",IF(AND(K145="Active",OR(J145="",J145="Unassigned")),"Assign staff","Ready")))))))</f>
        <v/>
      </c>
    </row>
    <row r="146">
      <c r="A146" s="12" t="n"/>
      <c r="B146" s="12" t="n"/>
      <c r="C146" s="12" t="n"/>
      <c r="D146" s="12" t="n"/>
      <c r="E146" s="21" t="n"/>
      <c r="F146" s="12" t="n"/>
      <c r="G146" s="14" t="n"/>
      <c r="H146" s="12" t="n"/>
      <c r="I146" s="14" t="n"/>
      <c r="J146" s="12" t="n"/>
      <c r="K146" s="12" t="n"/>
      <c r="L146" s="15" t="n"/>
      <c r="M146" s="7">
        <f>IF(A146="","",IF(B146="","",IFERROR(VLOOKUP(B146,Households!$A$5:$C$104,2,FALSE),"Household not found")))</f>
        <v/>
      </c>
      <c r="N146" s="7">
        <f>IF(A146="","",IF(B146="","",IFERROR(VLOOKUP(B146,Households!$A$5:$C$104,3,FALSE),"Contact not found")))</f>
        <v/>
      </c>
      <c r="O146" s="10">
        <f>IF(A146="","",IF(K146="Archived","Not scheduled",IF(OR(Assumptions!$B$5="",NOT(ISNUMBER(Assumptions!$B$5))),"Check review setting",IF(L146="","Check review date",IF(L146&gt;TODAY(),"Check future date",IF(TODAY()-L146&gt;Assumptions!$B$5,"Review profile","Current"))))))</f>
        <v/>
      </c>
      <c r="P146" s="10">
        <f>IF(A146="","",IF(COUNTIF($A$5:$A$154,A146)&gt;1,"Check duplicate Pet ID",IF(OR(B146="",C146="",D146="",F146="",H146="",K146=""),"Check required fields",IF(COUNTIF(Households!$A$5:$A$104,B146)&lt;&gt;1,"Check Household ID",IF(AND(K146="Active",G146=""),"Check feeding details",IF(AND(K146="Active",I146=""),"Check pickup details",IF(AND(K146="Active",OR(J146="",J146="Unassigned")),"Assign staff","Ready")))))))</f>
        <v/>
      </c>
    </row>
    <row r="147">
      <c r="A147" s="12" t="n"/>
      <c r="B147" s="12" t="n"/>
      <c r="C147" s="12" t="n"/>
      <c r="D147" s="12" t="n"/>
      <c r="E147" s="21" t="n"/>
      <c r="F147" s="12" t="n"/>
      <c r="G147" s="14" t="n"/>
      <c r="H147" s="12" t="n"/>
      <c r="I147" s="14" t="n"/>
      <c r="J147" s="12" t="n"/>
      <c r="K147" s="12" t="n"/>
      <c r="L147" s="15" t="n"/>
      <c r="M147" s="5">
        <f>IF(A147="","",IF(B147="","",IFERROR(VLOOKUP(B147,Households!$A$5:$C$104,2,FALSE),"Household not found")))</f>
        <v/>
      </c>
      <c r="N147" s="5">
        <f>IF(A147="","",IF(B147="","",IFERROR(VLOOKUP(B147,Households!$A$5:$C$104,3,FALSE),"Contact not found")))</f>
        <v/>
      </c>
      <c r="O147" s="17">
        <f>IF(A147="","",IF(K147="Archived","Not scheduled",IF(OR(Assumptions!$B$5="",NOT(ISNUMBER(Assumptions!$B$5))),"Check review setting",IF(L147="","Check review date",IF(L147&gt;TODAY(),"Check future date",IF(TODAY()-L147&gt;Assumptions!$B$5,"Review profile","Current"))))))</f>
        <v/>
      </c>
      <c r="P147" s="17">
        <f>IF(A147="","",IF(COUNTIF($A$5:$A$154,A147)&gt;1,"Check duplicate Pet ID",IF(OR(B147="",C147="",D147="",F147="",H147="",K147=""),"Check required fields",IF(COUNTIF(Households!$A$5:$A$104,B147)&lt;&gt;1,"Check Household ID",IF(AND(K147="Active",G147=""),"Check feeding details",IF(AND(K147="Active",I147=""),"Check pickup details",IF(AND(K147="Active",OR(J147="",J147="Unassigned")),"Assign staff","Ready")))))))</f>
        <v/>
      </c>
    </row>
    <row r="148">
      <c r="A148" s="12" t="n"/>
      <c r="B148" s="12" t="n"/>
      <c r="C148" s="12" t="n"/>
      <c r="D148" s="12" t="n"/>
      <c r="E148" s="21" t="n"/>
      <c r="F148" s="12" t="n"/>
      <c r="G148" s="14" t="n"/>
      <c r="H148" s="12" t="n"/>
      <c r="I148" s="14" t="n"/>
      <c r="J148" s="12" t="n"/>
      <c r="K148" s="12" t="n"/>
      <c r="L148" s="15" t="n"/>
      <c r="M148" s="7">
        <f>IF(A148="","",IF(B148="","",IFERROR(VLOOKUP(B148,Households!$A$5:$C$104,2,FALSE),"Household not found")))</f>
        <v/>
      </c>
      <c r="N148" s="7">
        <f>IF(A148="","",IF(B148="","",IFERROR(VLOOKUP(B148,Households!$A$5:$C$104,3,FALSE),"Contact not found")))</f>
        <v/>
      </c>
      <c r="O148" s="10">
        <f>IF(A148="","",IF(K148="Archived","Not scheduled",IF(OR(Assumptions!$B$5="",NOT(ISNUMBER(Assumptions!$B$5))),"Check review setting",IF(L148="","Check review date",IF(L148&gt;TODAY(),"Check future date",IF(TODAY()-L148&gt;Assumptions!$B$5,"Review profile","Current"))))))</f>
        <v/>
      </c>
      <c r="P148" s="10">
        <f>IF(A148="","",IF(COUNTIF($A$5:$A$154,A148)&gt;1,"Check duplicate Pet ID",IF(OR(B148="",C148="",D148="",F148="",H148="",K148=""),"Check required fields",IF(COUNTIF(Households!$A$5:$A$104,B148)&lt;&gt;1,"Check Household ID",IF(AND(K148="Active",G148=""),"Check feeding details",IF(AND(K148="Active",I148=""),"Check pickup details",IF(AND(K148="Active",OR(J148="",J148="Unassigned")),"Assign staff","Ready")))))))</f>
        <v/>
      </c>
    </row>
    <row r="149">
      <c r="A149" s="12" t="n"/>
      <c r="B149" s="12" t="n"/>
      <c r="C149" s="12" t="n"/>
      <c r="D149" s="12" t="n"/>
      <c r="E149" s="21" t="n"/>
      <c r="F149" s="12" t="n"/>
      <c r="G149" s="14" t="n"/>
      <c r="H149" s="12" t="n"/>
      <c r="I149" s="14" t="n"/>
      <c r="J149" s="12" t="n"/>
      <c r="K149" s="12" t="n"/>
      <c r="L149" s="15" t="n"/>
      <c r="M149" s="5">
        <f>IF(A149="","",IF(B149="","",IFERROR(VLOOKUP(B149,Households!$A$5:$C$104,2,FALSE),"Household not found")))</f>
        <v/>
      </c>
      <c r="N149" s="5">
        <f>IF(A149="","",IF(B149="","",IFERROR(VLOOKUP(B149,Households!$A$5:$C$104,3,FALSE),"Contact not found")))</f>
        <v/>
      </c>
      <c r="O149" s="17">
        <f>IF(A149="","",IF(K149="Archived","Not scheduled",IF(OR(Assumptions!$B$5="",NOT(ISNUMBER(Assumptions!$B$5))),"Check review setting",IF(L149="","Check review date",IF(L149&gt;TODAY(),"Check future date",IF(TODAY()-L149&gt;Assumptions!$B$5,"Review profile","Current"))))))</f>
        <v/>
      </c>
      <c r="P149" s="17">
        <f>IF(A149="","",IF(COUNTIF($A$5:$A$154,A149)&gt;1,"Check duplicate Pet ID",IF(OR(B149="",C149="",D149="",F149="",H149="",K149=""),"Check required fields",IF(COUNTIF(Households!$A$5:$A$104,B149)&lt;&gt;1,"Check Household ID",IF(AND(K149="Active",G149=""),"Check feeding details",IF(AND(K149="Active",I149=""),"Check pickup details",IF(AND(K149="Active",OR(J149="",J149="Unassigned")),"Assign staff","Ready")))))))</f>
        <v/>
      </c>
    </row>
    <row r="150">
      <c r="A150" s="12" t="n"/>
      <c r="B150" s="12" t="n"/>
      <c r="C150" s="12" t="n"/>
      <c r="D150" s="12" t="n"/>
      <c r="E150" s="21" t="n"/>
      <c r="F150" s="12" t="n"/>
      <c r="G150" s="14" t="n"/>
      <c r="H150" s="12" t="n"/>
      <c r="I150" s="14" t="n"/>
      <c r="J150" s="12" t="n"/>
      <c r="K150" s="12" t="n"/>
      <c r="L150" s="15" t="n"/>
      <c r="M150" s="7">
        <f>IF(A150="","",IF(B150="","",IFERROR(VLOOKUP(B150,Households!$A$5:$C$104,2,FALSE),"Household not found")))</f>
        <v/>
      </c>
      <c r="N150" s="7">
        <f>IF(A150="","",IF(B150="","",IFERROR(VLOOKUP(B150,Households!$A$5:$C$104,3,FALSE),"Contact not found")))</f>
        <v/>
      </c>
      <c r="O150" s="10">
        <f>IF(A150="","",IF(K150="Archived","Not scheduled",IF(OR(Assumptions!$B$5="",NOT(ISNUMBER(Assumptions!$B$5))),"Check review setting",IF(L150="","Check review date",IF(L150&gt;TODAY(),"Check future date",IF(TODAY()-L150&gt;Assumptions!$B$5,"Review profile","Current"))))))</f>
        <v/>
      </c>
      <c r="P150" s="10">
        <f>IF(A150="","",IF(COUNTIF($A$5:$A$154,A150)&gt;1,"Check duplicate Pet ID",IF(OR(B150="",C150="",D150="",F150="",H150="",K150=""),"Check required fields",IF(COUNTIF(Households!$A$5:$A$104,B150)&lt;&gt;1,"Check Household ID",IF(AND(K150="Active",G150=""),"Check feeding details",IF(AND(K150="Active",I150=""),"Check pickup details",IF(AND(K150="Active",OR(J150="",J150="Unassigned")),"Assign staff","Ready")))))))</f>
        <v/>
      </c>
    </row>
    <row r="151">
      <c r="A151" s="12" t="n"/>
      <c r="B151" s="12" t="n"/>
      <c r="C151" s="12" t="n"/>
      <c r="D151" s="12" t="n"/>
      <c r="E151" s="21" t="n"/>
      <c r="F151" s="12" t="n"/>
      <c r="G151" s="14" t="n"/>
      <c r="H151" s="12" t="n"/>
      <c r="I151" s="14" t="n"/>
      <c r="J151" s="12" t="n"/>
      <c r="K151" s="12" t="n"/>
      <c r="L151" s="15" t="n"/>
      <c r="M151" s="5">
        <f>IF(A151="","",IF(B151="","",IFERROR(VLOOKUP(B151,Households!$A$5:$C$104,2,FALSE),"Household not found")))</f>
        <v/>
      </c>
      <c r="N151" s="5">
        <f>IF(A151="","",IF(B151="","",IFERROR(VLOOKUP(B151,Households!$A$5:$C$104,3,FALSE),"Contact not found")))</f>
        <v/>
      </c>
      <c r="O151" s="17">
        <f>IF(A151="","",IF(K151="Archived","Not scheduled",IF(OR(Assumptions!$B$5="",NOT(ISNUMBER(Assumptions!$B$5))),"Check review setting",IF(L151="","Check review date",IF(L151&gt;TODAY(),"Check future date",IF(TODAY()-L151&gt;Assumptions!$B$5,"Review profile","Current"))))))</f>
        <v/>
      </c>
      <c r="P151" s="17">
        <f>IF(A151="","",IF(COUNTIF($A$5:$A$154,A151)&gt;1,"Check duplicate Pet ID",IF(OR(B151="",C151="",D151="",F151="",H151="",K151=""),"Check required fields",IF(COUNTIF(Households!$A$5:$A$104,B151)&lt;&gt;1,"Check Household ID",IF(AND(K151="Active",G151=""),"Check feeding details",IF(AND(K151="Active",I151=""),"Check pickup details",IF(AND(K151="Active",OR(J151="",J151="Unassigned")),"Assign staff","Ready")))))))</f>
        <v/>
      </c>
    </row>
    <row r="152">
      <c r="A152" s="12" t="n"/>
      <c r="B152" s="12" t="n"/>
      <c r="C152" s="12" t="n"/>
      <c r="D152" s="12" t="n"/>
      <c r="E152" s="21" t="n"/>
      <c r="F152" s="12" t="n"/>
      <c r="G152" s="14" t="n"/>
      <c r="H152" s="12" t="n"/>
      <c r="I152" s="14" t="n"/>
      <c r="J152" s="12" t="n"/>
      <c r="K152" s="12" t="n"/>
      <c r="L152" s="15" t="n"/>
      <c r="M152" s="7">
        <f>IF(A152="","",IF(B152="","",IFERROR(VLOOKUP(B152,Households!$A$5:$C$104,2,FALSE),"Household not found")))</f>
        <v/>
      </c>
      <c r="N152" s="7">
        <f>IF(A152="","",IF(B152="","",IFERROR(VLOOKUP(B152,Households!$A$5:$C$104,3,FALSE),"Contact not found")))</f>
        <v/>
      </c>
      <c r="O152" s="10">
        <f>IF(A152="","",IF(K152="Archived","Not scheduled",IF(OR(Assumptions!$B$5="",NOT(ISNUMBER(Assumptions!$B$5))),"Check review setting",IF(L152="","Check review date",IF(L152&gt;TODAY(),"Check future date",IF(TODAY()-L152&gt;Assumptions!$B$5,"Review profile","Current"))))))</f>
        <v/>
      </c>
      <c r="P152" s="10">
        <f>IF(A152="","",IF(COUNTIF($A$5:$A$154,A152)&gt;1,"Check duplicate Pet ID",IF(OR(B152="",C152="",D152="",F152="",H152="",K152=""),"Check required fields",IF(COUNTIF(Households!$A$5:$A$104,B152)&lt;&gt;1,"Check Household ID",IF(AND(K152="Active",G152=""),"Check feeding details",IF(AND(K152="Active",I152=""),"Check pickup details",IF(AND(K152="Active",OR(J152="",J152="Unassigned")),"Assign staff","Ready")))))))</f>
        <v/>
      </c>
    </row>
    <row r="153">
      <c r="A153" s="12" t="n"/>
      <c r="B153" s="12" t="n"/>
      <c r="C153" s="12" t="n"/>
      <c r="D153" s="12" t="n"/>
      <c r="E153" s="21" t="n"/>
      <c r="F153" s="12" t="n"/>
      <c r="G153" s="14" t="n"/>
      <c r="H153" s="12" t="n"/>
      <c r="I153" s="14" t="n"/>
      <c r="J153" s="12" t="n"/>
      <c r="K153" s="12" t="n"/>
      <c r="L153" s="15" t="n"/>
      <c r="M153" s="5">
        <f>IF(A153="","",IF(B153="","",IFERROR(VLOOKUP(B153,Households!$A$5:$C$104,2,FALSE),"Household not found")))</f>
        <v/>
      </c>
      <c r="N153" s="5">
        <f>IF(A153="","",IF(B153="","",IFERROR(VLOOKUP(B153,Households!$A$5:$C$104,3,FALSE),"Contact not found")))</f>
        <v/>
      </c>
      <c r="O153" s="17">
        <f>IF(A153="","",IF(K153="Archived","Not scheduled",IF(OR(Assumptions!$B$5="",NOT(ISNUMBER(Assumptions!$B$5))),"Check review setting",IF(L153="","Check review date",IF(L153&gt;TODAY(),"Check future date",IF(TODAY()-L153&gt;Assumptions!$B$5,"Review profile","Current"))))))</f>
        <v/>
      </c>
      <c r="P153" s="17">
        <f>IF(A153="","",IF(COUNTIF($A$5:$A$154,A153)&gt;1,"Check duplicate Pet ID",IF(OR(B153="",C153="",D153="",F153="",H153="",K153=""),"Check required fields",IF(COUNTIF(Households!$A$5:$A$104,B153)&lt;&gt;1,"Check Household ID",IF(AND(K153="Active",G153=""),"Check feeding details",IF(AND(K153="Active",I153=""),"Check pickup details",IF(AND(K153="Active",OR(J153="",J153="Unassigned")),"Assign staff","Ready")))))))</f>
        <v/>
      </c>
    </row>
    <row r="154">
      <c r="A154" s="12" t="n"/>
      <c r="B154" s="12" t="n"/>
      <c r="C154" s="12" t="n"/>
      <c r="D154" s="12" t="n"/>
      <c r="E154" s="21" t="n"/>
      <c r="F154" s="12" t="n"/>
      <c r="G154" s="14" t="n"/>
      <c r="H154" s="12" t="n"/>
      <c r="I154" s="14" t="n"/>
      <c r="J154" s="12" t="n"/>
      <c r="K154" s="12" t="n"/>
      <c r="L154" s="15" t="n"/>
      <c r="M154" s="7">
        <f>IF(A154="","",IF(B154="","",IFERROR(VLOOKUP(B154,Households!$A$5:$C$104,2,FALSE),"Household not found")))</f>
        <v/>
      </c>
      <c r="N154" s="7">
        <f>IF(A154="","",IF(B154="","",IFERROR(VLOOKUP(B154,Households!$A$5:$C$104,3,FALSE),"Contact not found")))</f>
        <v/>
      </c>
      <c r="O154" s="10">
        <f>IF(A154="","",IF(K154="Archived","Not scheduled",IF(OR(Assumptions!$B$5="",NOT(ISNUMBER(Assumptions!$B$5))),"Check review setting",IF(L154="","Check review date",IF(L154&gt;TODAY(),"Check future date",IF(TODAY()-L154&gt;Assumptions!$B$5,"Review profile","Current"))))))</f>
        <v/>
      </c>
      <c r="P154" s="10">
        <f>IF(A154="","",IF(COUNTIF($A$5:$A$154,A154)&gt;1,"Check duplicate Pet ID",IF(OR(B154="",C154="",D154="",F154="",H154="",K154=""),"Check required fields",IF(COUNTIF(Households!$A$5:$A$104,B154)&lt;&gt;1,"Check Household ID",IF(AND(K154="Active",G154=""),"Check feeding details",IF(AND(K154="Active",I154=""),"Check pickup details",IF(AND(K154="Active",OR(J154="",J154="Unassigned")),"Assign staff","Ready")))))))</f>
        <v/>
      </c>
    </row>
  </sheetData>
  <autoFilter ref="A4:P154"/>
  <mergeCells count="1">
    <mergeCell ref="A1:P1"/>
  </mergeCells>
  <conditionalFormatting sqref="A5:A154">
    <cfRule type="expression" priority="1" dxfId="1">
      <formula>AND($A5&lt;&gt;"",COUNTIF($A$5:$A$154,$A5)&gt;1)</formula>
    </cfRule>
  </conditionalFormatting>
  <conditionalFormatting sqref="O5:O154">
    <cfRule type="expression" priority="2" dxfId="0">
      <formula>$O5="Current"</formula>
    </cfRule>
    <cfRule type="expression" priority="3" dxfId="1">
      <formula>OR($O5="Review profile",LEFT($O5,5)="Check")</formula>
    </cfRule>
  </conditionalFormatting>
  <conditionalFormatting sqref="P5:P154">
    <cfRule type="expression" priority="4" dxfId="0">
      <formula>$P5="Ready"</formula>
    </cfRule>
    <cfRule type="expression" priority="5" dxfId="1">
      <formula>OR(LEFT($P5,5)="Check",$P5="Assign staff")</formula>
    </cfRule>
  </conditionalFormatting>
  <dataValidations count="7">
    <dataValidation sqref="D5:D154" showDropDown="0" showInputMessage="0" showErrorMessage="1" allowBlank="0" errorTitle="Check species" error="Choose a species from the editable Assumptions list." type="list">
      <formula1>INDIRECT("Assumptions!$E$10:$E$14")</formula1>
    </dataValidation>
    <dataValidation sqref="E5:E154" showDropDown="0" showInputMessage="1" showErrorMessage="1" allowBlank="0" errorTitle="Check pet weight" error="Enter a positive weight no greater than the editable maximum." promptTitle="Pet weight" prompt="Enter weight in pounds." type="decimal" operator="between">
      <formula1>0.1</formula1>
      <formula2>INDIRECT("Assumptions!$B$6")</formula2>
    </dataValidation>
    <dataValidation sqref="F5:F154" showDropDown="0" showInputMessage="0" showErrorMessage="1" allowBlank="0" errorTitle="Check default service" error="Choose a service from the editable Assumptions list." type="list">
      <formula1>INDIRECT("Assumptions!$G$10:$G$15")</formula1>
    </dataValidation>
    <dataValidation sqref="H5:H154" showDropDown="0" showInputMessage="0" showErrorMessage="1" allowBlank="0" errorTitle="Check pickup type" error="Choose a pickup type from the editable Assumptions list." type="list">
      <formula1>INDIRECT("Assumptions!$C$10:$C$13")</formula1>
    </dataValidation>
    <dataValidation sqref="J5:J154" showDropDown="0" showInputMessage="0" showErrorMessage="1" allowBlank="0" errorTitle="Check staff assignment" error="Choose a staff assignment from the editable Assumptions list." type="list">
      <formula1>INDIRECT("Assumptions!$I$10:$I$14")</formula1>
    </dataValidation>
    <dataValidation sqref="K5:K154" showDropDown="0" showInputMessage="0" showErrorMessage="1" allowBlank="0" errorTitle="Check roster status" error="Choose a roster status from the editable Assumptions list." type="list">
      <formula1>INDIRECT("Assumptions!$A$10:$A$12")</formula1>
    </dataValidation>
    <dataValidation sqref="L5:L154" showDropDown="0" showInputMessage="0" showErrorMessage="1" allowBlank="0" errorTitle="Check review date" error="Enter a date from the last five calendar years through today." type="date" operator="between">
      <formula1>DATE(YEAR(TODAY())-5,1,1)</formula1>
      <formula2>TODAY()</formula2>
    </dataValidation>
  </dataValidations>
  <pageMargins left="0.25" right="0.25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I1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23" customWidth="1" min="3" max="3"/>
    <col width="3" customWidth="1" min="4" max="4"/>
    <col width="16" customWidth="1" min="5" max="5"/>
    <col width="3" customWidth="1" min="6" max="6"/>
    <col width="21" customWidth="1" min="7" max="7"/>
    <col width="3" customWidth="1" min="8" max="8"/>
    <col width="20" customWidth="1" min="9" max="9"/>
  </cols>
  <sheetData>
    <row r="1" ht="30" customHeight="1">
      <c r="A1" s="1" t="inlineStr">
        <is>
          <t>Multi-Pet Household Roster Assumptions</t>
        </is>
      </c>
    </row>
    <row r="2" ht="28" customHeight="1">
      <c r="A2" s="3" t="inlineStr">
        <is>
          <t>Yellow cells are editable. All sample staff names and all workbook examples are fictional.</t>
        </is>
      </c>
    </row>
    <row r="3"/>
    <row r="4" ht="30" customHeight="1">
      <c r="A4" s="4" t="inlineStr">
        <is>
          <t>Editable Setting</t>
        </is>
      </c>
      <c r="B4" s="4" t="inlineStr">
        <is>
          <t>Value</t>
        </is>
      </c>
    </row>
    <row r="5">
      <c r="A5" s="5" t="inlineStr">
        <is>
          <t>Profile review interval (days)</t>
        </is>
      </c>
      <c r="B5" s="12" t="n">
        <v>180</v>
      </c>
    </row>
    <row r="6">
      <c r="A6" s="7" t="inlineStr">
        <is>
          <t>Maximum pet weight (lb)</t>
        </is>
      </c>
      <c r="B6" s="12" t="n">
        <v>250</v>
      </c>
    </row>
    <row r="7"/>
    <row r="8"/>
    <row r="9">
      <c r="A9" s="11" t="inlineStr">
        <is>
          <t>Roster Status</t>
        </is>
      </c>
      <c r="C9" s="11" t="inlineStr">
        <is>
          <t>Pickup Type</t>
        </is>
      </c>
      <c r="E9" s="11" t="inlineStr">
        <is>
          <t>Species</t>
        </is>
      </c>
      <c r="G9" s="11" t="inlineStr">
        <is>
          <t>Default Service</t>
        </is>
      </c>
      <c r="I9" s="11" t="inlineStr">
        <is>
          <t>Assigned Staff</t>
        </is>
      </c>
    </row>
    <row r="10">
      <c r="A10" s="12" t="inlineStr">
        <is>
          <t>Active</t>
        </is>
      </c>
      <c r="C10" s="12" t="inlineStr">
        <is>
          <t>Household pickup</t>
        </is>
      </c>
      <c r="E10" s="12" t="inlineStr">
        <is>
          <t>Dog</t>
        </is>
      </c>
      <c r="G10" s="12" t="inlineStr">
        <is>
          <t>Bath &amp; brush</t>
        </is>
      </c>
      <c r="I10" s="12" t="inlineStr">
        <is>
          <t>Unassigned</t>
        </is>
      </c>
    </row>
    <row r="11">
      <c r="A11" s="12" t="inlineStr">
        <is>
          <t>Paused</t>
        </is>
      </c>
      <c r="C11" s="12" t="inlineStr">
        <is>
          <t>Business transport</t>
        </is>
      </c>
      <c r="E11" s="12" t="inlineStr">
        <is>
          <t>Cat</t>
        </is>
      </c>
      <c r="G11" s="12" t="inlineStr">
        <is>
          <t>Full groom</t>
        </is>
      </c>
      <c r="I11" s="12" t="inlineStr">
        <is>
          <t>Alex Sample</t>
        </is>
      </c>
    </row>
    <row r="12">
      <c r="A12" s="12" t="inlineStr">
        <is>
          <t>Archived</t>
        </is>
      </c>
      <c r="C12" s="12" t="inlineStr">
        <is>
          <t>No transport</t>
        </is>
      </c>
      <c r="E12" s="12" t="inlineStr">
        <is>
          <t>Bird</t>
        </is>
      </c>
      <c r="G12" s="12" t="inlineStr">
        <is>
          <t>Boarding</t>
        </is>
      </c>
      <c r="I12" s="12" t="inlineStr">
        <is>
          <t>Devon Sample</t>
        </is>
      </c>
    </row>
    <row r="13">
      <c r="C13" s="12" t="inlineStr">
        <is>
          <t>Confirm each visit</t>
        </is>
      </c>
      <c r="E13" s="12" t="inlineStr">
        <is>
          <t>Rabbit</t>
        </is>
      </c>
      <c r="G13" s="12" t="inlineStr">
        <is>
          <t>Daycare</t>
        </is>
      </c>
      <c r="I13" s="12" t="inlineStr">
        <is>
          <t>Quinn Sample</t>
        </is>
      </c>
    </row>
    <row r="14">
      <c r="E14" s="12" t="inlineStr">
        <is>
          <t>Other</t>
        </is>
      </c>
      <c r="G14" s="12" t="inlineStr">
        <is>
          <t>Drop-in visit</t>
        </is>
      </c>
      <c r="I14" s="12" t="inlineStr">
        <is>
          <t>Taylor Sample</t>
        </is>
      </c>
    </row>
    <row r="15">
      <c r="G15" s="12" t="inlineStr">
        <is>
          <t>Dog walk</t>
        </is>
      </c>
    </row>
  </sheetData>
  <mergeCells count="1">
    <mergeCell ref="A1:I1"/>
  </mergeCells>
  <dataValidations count="2">
    <dataValidation sqref="B5" showDropDown="0" showInputMessage="1" showErrorMessage="1" allowBlank="0" errorTitle="Check review interval" error="Enter a whole number from 1 through 3650." promptTitle="Editable review interval" prompt="Enter the number of days between profile reviews." type="whole" operator="between">
      <formula1>1</formula1>
      <formula2>3650</formula2>
    </dataValidation>
    <dataValidation sqref="B6" showDropDown="0" showInputMessage="1" showErrorMessage="1" allowBlank="0" errorTitle="Check maximum weight" error="Enter a maximum weight from 1 through 500 pounds." promptTitle="Editable weight limit" prompt="Enter the highest pet weight allowed by roster validation." type="decimal" operator="between">
      <formula1>1</formula1>
      <formula2>500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2026-09-09T10:35:57Z</dcterms:created>
  <dcterms:modified xmlns:dcterms="http://purl.org/dc/terms/" xmlns:xsi="http://www.w3.org/2001/XMLSchema-instance" xsi:type="dcterms:W3CDTF">2026-09-09T10:35:58+00:00Z</dcterms:modified>
</cp:coreProperties>
</file>