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lient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'Clients'!$A$4:$V$104</definedName>
    <definedName name="_xlnm._FilterDatabase" localSheetId="2" hidden="1">'Assumptions'!$A$4:$C$12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mm/dd/yyyy"/>
  </numFmts>
  <fonts count="5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color rgb="00243333"/>
      <sz val="10"/>
    </font>
    <font>
      <name val="Aptos"/>
      <b val="1"/>
      <color rgb="00FFFFFF"/>
      <sz val="10"/>
    </font>
    <font>
      <name val="Aptos"/>
      <b val="1"/>
      <color rgb="00243333"/>
      <sz val="10"/>
    </font>
  </fonts>
  <fills count="7">
    <fill>
      <patternFill/>
    </fill>
    <fill>
      <patternFill patternType="gray125"/>
    </fill>
    <fill>
      <patternFill patternType="solid">
        <fgColor rgb="00142B2B"/>
      </patternFill>
    </fill>
    <fill>
      <patternFill patternType="solid">
        <fgColor rgb="00A93F2C"/>
      </patternFill>
    </fill>
    <fill>
      <patternFill patternType="solid">
        <fgColor rgb="00F7F3E8"/>
      </patternFill>
    </fill>
    <fill>
      <patternFill patternType="solid">
        <fgColor rgb="00FFFFFF"/>
      </patternFill>
    </fill>
    <fill>
      <patternFill patternType="solid">
        <fgColor rgb="00FFF0C7"/>
      </patternFill>
    </fill>
  </fills>
  <borders count="2">
    <border>
      <left/>
      <right/>
      <top/>
      <bottom/>
      <diagonal/>
    </border>
    <border>
      <left style="thin">
        <color rgb="00CBD5CF"/>
      </left>
      <right style="thin">
        <color rgb="00CBD5CF"/>
      </right>
      <top style="thin">
        <color rgb="00CBD5CF"/>
      </top>
      <bottom style="thin">
        <color rgb="00CBD5CF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center" vertical="center"/>
    </xf>
    <xf numFmtId="9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1" fontId="2" fillId="4" borderId="1" applyAlignment="1" pivotButton="0" quotePrefix="0" xfId="0">
      <alignment horizontal="center" vertical="center"/>
    </xf>
    <xf numFmtId="1" fontId="2" fillId="5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left" vertical="center" wrapText="1"/>
    </xf>
    <xf numFmtId="165" fontId="2" fillId="6" borderId="1" applyAlignment="1" pivotButton="0" quotePrefix="0" xfId="0">
      <alignment horizontal="left" vertical="center" wrapText="1"/>
    </xf>
    <xf numFmtId="164" fontId="2" fillId="6" borderId="1" applyAlignment="1" pivotButton="0" quotePrefix="0" xfId="0">
      <alignment horizontal="left" vertical="center" wrapText="1"/>
    </xf>
    <xf numFmtId="1" fontId="2" fillId="4" borderId="1" applyAlignment="1" pivotButton="0" quotePrefix="0" xfId="0">
      <alignment horizontal="left" vertical="center" wrapText="1"/>
    </xf>
    <xf numFmtId="9" fontId="2" fillId="4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center" wrapText="1"/>
    </xf>
    <xf numFmtId="1" fontId="2" fillId="5" borderId="1" applyAlignment="1" pivotButton="0" quotePrefix="0" xfId="0">
      <alignment horizontal="left" vertical="center" wrapText="1"/>
    </xf>
    <xf numFmtId="9" fontId="2" fillId="5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1" fontId="2" fillId="6" borderId="1" applyAlignment="1" pivotButton="0" quotePrefix="0" xfId="0">
      <alignment horizontal="left" vertical="center" wrapText="1"/>
    </xf>
    <xf numFmtId="165" fontId="2" fillId="6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A93F2C"/>
        </patternFill>
      </fill>
    </dxf>
    <dxf>
      <font>
        <name val="Aptos"/>
        <b val="1"/>
        <color rgb="00FFFFFF"/>
        <sz val="10"/>
      </font>
      <fill>
        <patternFill patternType="solid">
          <fgColor rgb="00246B6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Onboarding Readiness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'Summary'!B16</f>
            </strRef>
          </tx>
          <spPr>
            <a:solidFill xmlns:a="http://schemas.openxmlformats.org/drawingml/2006/main">
              <a:srgbClr val="246B63"/>
            </a:solidFill>
            <a:ln xmlns:a="http://schemas.openxmlformats.org/drawingml/2006/main">
              <a:solidFill>
                <a:srgbClr val="CBD5CF"/>
              </a:solidFill>
              <a:prstDash val="solid"/>
            </a:ln>
          </spPr>
          <cat>
            <numRef>
              <f>'Summary'!$A$17:$A$21</f>
            </numRef>
          </cat>
          <val>
            <numRef>
              <f>'Summary'!$B$17:$B$21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Clients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Workbook guidance</author>
  </authors>
  <commentList>
    <comment ref="H4" authorId="0" shapeId="0">
      <text>
        <t>Use Complete only after staff has entered or reviewed the applicable profile item.</t>
      </text>
    </comment>
    <comment ref="K4" authorId="0" shapeId="0">
      <text>
        <t>Administrative record status only. Do not enter diagnoses, treatment guidance, or sensitive veterinary details.</t>
      </text>
    </comment>
    <comment ref="V4" authorId="0" shapeId="0">
      <text>
        <t>Use brief operational notes supplied by the owner. Avoid diagnoses, treatment instructions, and unnecessary sensitive information.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3</row>
      <rowOff>0</rowOff>
    </from>
    <ext cx="396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28" customHeight="1">
      <c r="A1" s="1" t="inlineStr">
        <is>
          <t>New Pet Client Onboarding Checklist Summary</t>
        </is>
      </c>
    </row>
    <row r="2" ht="32" customHeight="1">
      <c r="A2" s="3" t="inlineStr">
        <is>
          <t>Indicators are calculated only from the Clients sheet. Staff must review the entered documents and owner-supplied information.</t>
        </is>
      </c>
    </row>
    <row r="3"/>
    <row r="4">
      <c r="A4" s="4" t="inlineStr">
        <is>
          <t>Indicator</t>
        </is>
      </c>
      <c r="B4" s="4" t="inlineStr">
        <is>
          <t>Calculated Value</t>
        </is>
      </c>
    </row>
    <row r="5">
      <c r="A5" s="5" t="inlineStr">
        <is>
          <t>Clients entered</t>
        </is>
      </c>
      <c r="B5" s="6">
        <f>COUNTIF(Clients!$A$5:$A$104,"&lt;&gt;")</f>
        <v/>
      </c>
    </row>
    <row r="6">
      <c r="A6" s="7" t="inlineStr">
        <is>
          <t>Ready</t>
        </is>
      </c>
      <c r="B6" s="8">
        <f>COUNTIF(Clients!$T$5:$T$104,"Ready")</f>
        <v/>
      </c>
    </row>
    <row r="7">
      <c r="A7" s="5" t="inlineStr">
        <is>
          <t>Due soon</t>
        </is>
      </c>
      <c r="B7" s="6">
        <f>COUNTIF(Clients!$T$5:$T$104,"Due Soon")</f>
        <v/>
      </c>
    </row>
    <row r="8">
      <c r="A8" s="7" t="inlineStr">
        <is>
          <t>Past due review</t>
        </is>
      </c>
      <c r="B8" s="8">
        <f>COUNTIF(Clients!$T$5:$T$104,"Past Due Review")</f>
        <v/>
      </c>
    </row>
    <row r="9">
      <c r="A9" s="5" t="inlineStr">
        <is>
          <t>Schedule needed</t>
        </is>
      </c>
      <c r="B9" s="6">
        <f>COUNTIF(Clients!$T$5:$T$104,"Schedule Needed")</f>
        <v/>
      </c>
    </row>
    <row r="10">
      <c r="A10" s="7" t="inlineStr">
        <is>
          <t>In progress</t>
        </is>
      </c>
      <c r="B10" s="8">
        <f>COUNTIF(Clients!$T$5:$T$104,"In Progress")</f>
        <v/>
      </c>
    </row>
    <row r="11">
      <c r="A11" s="5" t="inlineStr">
        <is>
          <t>Ready rate</t>
        </is>
      </c>
      <c r="B11" s="9">
        <f>IFERROR(B6/B5,"")</f>
        <v/>
      </c>
    </row>
    <row r="12">
      <c r="A12" s="7" t="inlineStr">
        <is>
          <t>Pending deposits</t>
        </is>
      </c>
      <c r="B12" s="8">
        <f>COUNTIF(Clients!$P$5:$P$104,"Pending")</f>
        <v/>
      </c>
    </row>
    <row r="13">
      <c r="A13" s="5" t="inlineStr">
        <is>
          <t>Recorded received deposit total</t>
        </is>
      </c>
      <c r="B13" s="10">
        <f>IFERROR(SUMIF(Clients!$P$5:$P$104,"Received",Clients!$O$5:$O$104),"")</f>
        <v/>
      </c>
    </row>
    <row r="14">
      <c r="A14" s="7" t="inlineStr">
        <is>
          <t>First services in next 7 days</t>
        </is>
      </c>
      <c r="B14" s="8">
        <f>COUNTIFS(Clients!$F$5:$F$104,"&gt;="&amp;TODAY(),Clients!$F$5:$F$104,"&lt;="&amp;TODAY()+7,Clients!$A$5:$A$104,"&lt;&gt;")</f>
        <v/>
      </c>
    </row>
    <row r="15"/>
    <row r="16">
      <c r="A16" s="4" t="inlineStr">
        <is>
          <t>Readiness Status</t>
        </is>
      </c>
      <c r="B16" s="4" t="inlineStr">
        <is>
          <t>Count</t>
        </is>
      </c>
    </row>
    <row r="17">
      <c r="A17" s="5" t="inlineStr">
        <is>
          <t>Ready</t>
        </is>
      </c>
      <c r="B17" s="11">
        <f>COUNTIF(Clients!$T$5:$T$104,"Ready")</f>
        <v/>
      </c>
    </row>
    <row r="18">
      <c r="A18" s="7" t="inlineStr">
        <is>
          <t>Due Soon</t>
        </is>
      </c>
      <c r="B18" s="12">
        <f>COUNTIF(Clients!$T$5:$T$104,"Due Soon")</f>
        <v/>
      </c>
    </row>
    <row r="19">
      <c r="A19" s="5" t="inlineStr">
        <is>
          <t>Past Due Review</t>
        </is>
      </c>
      <c r="B19" s="11">
        <f>COUNTIF(Clients!$T$5:$T$104,"Past Due Review")</f>
        <v/>
      </c>
    </row>
    <row r="20">
      <c r="A20" s="7" t="inlineStr">
        <is>
          <t>Schedule Needed</t>
        </is>
      </c>
      <c r="B20" s="12">
        <f>COUNTIF(Clients!$T$5:$T$104,"Schedule Needed")</f>
        <v/>
      </c>
    </row>
    <row r="21">
      <c r="A21" s="5" t="inlineStr">
        <is>
          <t>In Progress</t>
        </is>
      </c>
      <c r="B21" s="11">
        <f>COUNTIF(Clients!$T$5:$T$104,"In Progress")</f>
        <v/>
      </c>
    </row>
  </sheetData>
  <mergeCells count="1">
    <mergeCell ref="A1:H1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104"/>
  <sheetViews>
    <sheetView showGridLines="0" zoomScale="8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3" customWidth="1" min="2" max="2"/>
    <col width="18" customWidth="1" min="3" max="3"/>
    <col width="12" customWidth="1" min="4" max="4"/>
    <col width="14" customWidth="1" min="5" max="5"/>
    <col width="17" customWidth="1" min="6" max="6"/>
    <col width="20" customWidth="1" min="7" max="7"/>
    <col width="16" customWidth="1" min="8" max="8"/>
    <col width="18" customWidth="1" min="9" max="9"/>
    <col width="18" customWidth="1" min="10" max="10"/>
    <col width="19" customWidth="1" min="11" max="11"/>
    <col width="18" customWidth="1" min="12" max="12"/>
    <col width="16" customWidth="1" min="13" max="13"/>
    <col width="17" customWidth="1" min="14" max="14"/>
    <col width="16" customWidth="1" min="15" max="15"/>
    <col width="16" customWidth="1" min="16" max="16"/>
    <col width="12" customWidth="1" min="17" max="17"/>
    <col width="12" customWidth="1" min="18" max="18"/>
    <col width="15" customWidth="1" min="19" max="19"/>
    <col width="18" customWidth="1" min="20" max="20"/>
    <col width="18" customWidth="1" min="21" max="21"/>
    <col width="36" customWidth="1" min="22" max="22"/>
  </cols>
  <sheetData>
    <row r="1" ht="28" customHeight="1">
      <c r="A1" s="1" t="inlineStr">
        <is>
          <t>New Pet Client Onboarding Checklist</t>
        </is>
      </c>
    </row>
    <row r="2" ht="32" customHeight="1">
      <c r="A2" s="3" t="inlineStr">
        <is>
          <t>Yellow cells are staff inputs. Red results prompt a human check and do not verify outside records, payment activity, or readiness on their own.</t>
        </is>
      </c>
    </row>
    <row r="3"/>
    <row r="4">
      <c r="A4" s="4" t="inlineStr">
        <is>
          <t>Client ID</t>
        </is>
      </c>
      <c r="B4" s="4" t="inlineStr">
        <is>
          <t>Client Name</t>
        </is>
      </c>
      <c r="C4" s="4" t="inlineStr">
        <is>
          <t>Pet Name</t>
        </is>
      </c>
      <c r="D4" s="4" t="inlineStr">
        <is>
          <t>Pet Type</t>
        </is>
      </c>
      <c r="E4" s="4" t="inlineStr">
        <is>
          <t>Intake Date</t>
        </is>
      </c>
      <c r="F4" s="4" t="inlineStr">
        <is>
          <t>First Service Date</t>
        </is>
      </c>
      <c r="G4" s="4" t="inlineStr">
        <is>
          <t>Assigned To</t>
        </is>
      </c>
      <c r="H4" s="4" t="inlineStr">
        <is>
          <t>Profile Setup</t>
        </is>
      </c>
      <c r="I4" s="4" t="inlineStr">
        <is>
          <t>Service Agreement</t>
        </is>
      </c>
      <c r="J4" s="4" t="inlineStr">
        <is>
          <t>Care Instructions</t>
        </is>
      </c>
      <c r="K4" s="4" t="inlineStr">
        <is>
          <t>Vaccination Record</t>
        </is>
      </c>
      <c r="L4" s="4" t="inlineStr">
        <is>
          <t>Emergency Contact</t>
        </is>
      </c>
      <c r="M4" s="4" t="inlineStr">
        <is>
          <t>Payment Terms</t>
        </is>
      </c>
      <c r="N4" s="4" t="inlineStr">
        <is>
          <t>Deposit Required</t>
        </is>
      </c>
      <c r="O4" s="4" t="inlineStr">
        <is>
          <t>Deposit Amount</t>
        </is>
      </c>
      <c r="P4" s="4" t="inlineStr">
        <is>
          <t>Deposit Status</t>
        </is>
      </c>
      <c r="Q4" s="4" t="inlineStr">
        <is>
          <t>Open Items</t>
        </is>
      </c>
      <c r="R4" s="4" t="inlineStr">
        <is>
          <t>Completion</t>
        </is>
      </c>
      <c r="S4" s="4" t="inlineStr">
        <is>
          <t>Days to Service</t>
        </is>
      </c>
      <c r="T4" s="4" t="inlineStr">
        <is>
          <t>Readiness</t>
        </is>
      </c>
      <c r="U4" s="4" t="inlineStr">
        <is>
          <t>Deposit Check</t>
        </is>
      </c>
      <c r="V4" s="4" t="inlineStr">
        <is>
          <t>Staff Notes</t>
        </is>
      </c>
    </row>
    <row r="5" ht="22" customHeight="1">
      <c r="A5" s="13" t="inlineStr">
        <is>
          <t>DEMO-001</t>
        </is>
      </c>
      <c r="B5" s="13" t="inlineStr">
        <is>
          <t>Fictional Client Alder</t>
        </is>
      </c>
      <c r="C5" s="13" t="inlineStr">
        <is>
          <t>Demo Pet Comet</t>
        </is>
      </c>
      <c r="D5" s="13" t="inlineStr">
        <is>
          <t>Dog</t>
        </is>
      </c>
      <c r="E5" s="23" t="n">
        <v>46254</v>
      </c>
      <c r="F5" s="23" t="n">
        <v>46281</v>
      </c>
      <c r="G5" s="13" t="inlineStr">
        <is>
          <t>Demo Staff Avery</t>
        </is>
      </c>
      <c r="H5" s="13" t="inlineStr">
        <is>
          <t>Complete</t>
        </is>
      </c>
      <c r="I5" s="13" t="inlineStr">
        <is>
          <t>Complete</t>
        </is>
      </c>
      <c r="J5" s="13" t="inlineStr">
        <is>
          <t>Complete</t>
        </is>
      </c>
      <c r="K5" s="13" t="inlineStr">
        <is>
          <t>Complete</t>
        </is>
      </c>
      <c r="L5" s="13" t="inlineStr">
        <is>
          <t>Complete</t>
        </is>
      </c>
      <c r="M5" s="13" t="inlineStr">
        <is>
          <t>Complete</t>
        </is>
      </c>
      <c r="N5" s="13" t="inlineStr">
        <is>
          <t>No</t>
        </is>
      </c>
      <c r="O5" s="15" t="n"/>
      <c r="P5" s="13" t="inlineStr">
        <is>
          <t>Not Required</t>
        </is>
      </c>
      <c r="Q5" s="16">
        <f>IF($A5="","",IF(AND(Assumptions!$B$6="Yes",$H5&lt;&gt;"Complete"),1,0)+IF(AND(Assumptions!$B$7="Yes",$I5&lt;&gt;"Complete"),1,0)+IF(AND(Assumptions!$B$8="Yes",$J5&lt;&gt;"Complete"),1,0)+IF(AND(Assumptions!$B$9="Yes",$K5&lt;&gt;"Complete"),1,0)+IF(AND(Assumptions!$B$10="Yes",$L5&lt;&gt;"Complete"),1,0)+IF(AND(Assumptions!$B$11="Yes",$M5&lt;&gt;"Complete"),1,0)+IF(ISNUMBER($F5),0,1)+IF($N5="Yes",IF(ISNUMBER($O5),IF(OR($P5&lt;&gt;"Received",$O5&gt;Assumptions!$B$12),1,0),1),IF($N5="No",IF(AND($P5="Not Required",$O5=""),0,1),1)))</f>
        <v/>
      </c>
      <c r="R5" s="17">
        <f>IF($A5="","",IFERROR(1-$Q5/(IF(Assumptions!$B$6="Yes",1,0)+IF(Assumptions!$B$7="Yes",1,0)+IF(Assumptions!$B$8="Yes",1,0)+IF(Assumptions!$B$9="Yes",1,0)+IF(Assumptions!$B$10="Yes",1,0)+IF(Assumptions!$B$11="Yes",1,0)+2),""))</f>
        <v/>
      </c>
      <c r="S5" s="16">
        <f>IF(OR($A5="",NOT(ISNUMBER($F5))),"",IFERROR($F5-TODAY(),""))</f>
        <v/>
      </c>
      <c r="T5" s="18">
        <f>IF($A5="","",IF($Q5=0,"Ready",IF(NOT(ISNUMBER($F5)),IF($F5="","Schedule Needed","Check Date"),IF($F5&lt;TODAY(),"Past Due Review",IF($F5-TODAY()&lt;=Assumptions!$B$5,"Due Soon","In Progress")))))</f>
        <v/>
      </c>
      <c r="U5" s="18">
        <f>IF($A5="","",IF($N5="","Select requirement",IF($N5="No",IF(OR($O5&lt;&gt;"",$P5&lt;&gt;"Not Required"),"Check entry","Not Required"),IF($P5&lt;&gt;"Received","Pending",IF(NOT(ISNUMBER($O5)),"Add amount",IF($O5&gt;Assumptions!$B$12,"Review amount","OK"))))))</f>
        <v/>
      </c>
      <c r="V5" s="13" t="inlineStr">
        <is>
          <t>Owner-supplied arrival routine recorded.</t>
        </is>
      </c>
    </row>
    <row r="6" ht="22" customHeight="1">
      <c r="A6" s="13" t="inlineStr">
        <is>
          <t>DEMO-002</t>
        </is>
      </c>
      <c r="B6" s="13" t="inlineStr">
        <is>
          <t>Fictional Client Birch</t>
        </is>
      </c>
      <c r="C6" s="13" t="inlineStr">
        <is>
          <t>Demo Pet Clover</t>
        </is>
      </c>
      <c r="D6" s="13" t="inlineStr">
        <is>
          <t>Cat</t>
        </is>
      </c>
      <c r="E6" s="23" t="n">
        <v>46262</v>
      </c>
      <c r="F6" s="23" t="n">
        <v>46275</v>
      </c>
      <c r="G6" s="13" t="inlineStr">
        <is>
          <t>Demo Staff Blake</t>
        </is>
      </c>
      <c r="H6" s="13" t="inlineStr">
        <is>
          <t>Complete</t>
        </is>
      </c>
      <c r="I6" s="13" t="inlineStr">
        <is>
          <t>Pending</t>
        </is>
      </c>
      <c r="J6" s="13" t="inlineStr">
        <is>
          <t>Complete</t>
        </is>
      </c>
      <c r="K6" s="13" t="inlineStr">
        <is>
          <t>Complete</t>
        </is>
      </c>
      <c r="L6" s="13" t="inlineStr">
        <is>
          <t>Complete</t>
        </is>
      </c>
      <c r="M6" s="13" t="inlineStr">
        <is>
          <t>Complete</t>
        </is>
      </c>
      <c r="N6" s="13" t="inlineStr">
        <is>
          <t>Yes</t>
        </is>
      </c>
      <c r="O6" s="15" t="n">
        <v>200</v>
      </c>
      <c r="P6" s="13" t="inlineStr">
        <is>
          <t>Received</t>
        </is>
      </c>
      <c r="Q6" s="19">
        <f>IF($A6="","",IF(AND(Assumptions!$B$6="Yes",$H6&lt;&gt;"Complete"),1,0)+IF(AND(Assumptions!$B$7="Yes",$I6&lt;&gt;"Complete"),1,0)+IF(AND(Assumptions!$B$8="Yes",$J6&lt;&gt;"Complete"),1,0)+IF(AND(Assumptions!$B$9="Yes",$K6&lt;&gt;"Complete"),1,0)+IF(AND(Assumptions!$B$10="Yes",$L6&lt;&gt;"Complete"),1,0)+IF(AND(Assumptions!$B$11="Yes",$M6&lt;&gt;"Complete"),1,0)+IF(ISNUMBER($F6),0,1)+IF($N6="Yes",IF(ISNUMBER($O6),IF(OR($P6&lt;&gt;"Received",$O6&gt;Assumptions!$B$12),1,0),1),IF($N6="No",IF(AND($P6="Not Required",$O6=""),0,1),1)))</f>
        <v/>
      </c>
      <c r="R6" s="20">
        <f>IF($A6="","",IFERROR(1-$Q6/(IF(Assumptions!$B$6="Yes",1,0)+IF(Assumptions!$B$7="Yes",1,0)+IF(Assumptions!$B$8="Yes",1,0)+IF(Assumptions!$B$9="Yes",1,0)+IF(Assumptions!$B$10="Yes",1,0)+IF(Assumptions!$B$11="Yes",1,0)+2),""))</f>
        <v/>
      </c>
      <c r="S6" s="19">
        <f>IF(OR($A6="",NOT(ISNUMBER($F6))),"",IFERROR($F6-TODAY(),""))</f>
        <v/>
      </c>
      <c r="T6" s="21">
        <f>IF($A6="","",IF($Q6=0,"Ready",IF(NOT(ISNUMBER($F6)),IF($F6="","Schedule Needed","Check Date"),IF($F6&lt;TODAY(),"Past Due Review",IF($F6-TODAY()&lt;=Assumptions!$B$5,"Due Soon","In Progress")))))</f>
        <v/>
      </c>
      <c r="U6" s="21">
        <f>IF($A6="","",IF($N6="","Select requirement",IF($N6="No",IF(OR($O6&lt;&gt;"",$P6&lt;&gt;"Not Required"),"Check entry","Not Required"),IF($P6&lt;&gt;"Received","Pending",IF(NOT(ISNUMBER($O6)),"Add amount",IF($O6&gt;Assumptions!$B$12,"Review amount","OK"))))))</f>
        <v/>
      </c>
      <c r="V6" s="13" t="inlineStr">
        <is>
          <t>Agreement needs a staff follow-up.</t>
        </is>
      </c>
    </row>
    <row r="7" ht="22" customHeight="1">
      <c r="A7" s="13" t="inlineStr">
        <is>
          <t>DEMO-003</t>
        </is>
      </c>
      <c r="B7" s="13" t="inlineStr">
        <is>
          <t>Fictional Client Cedar</t>
        </is>
      </c>
      <c r="C7" s="13" t="inlineStr">
        <is>
          <t>Demo Pet Juniper</t>
        </is>
      </c>
      <c r="D7" s="13" t="inlineStr">
        <is>
          <t>Dog</t>
        </is>
      </c>
      <c r="E7" s="23" t="n">
        <v>46256</v>
      </c>
      <c r="F7" s="23" t="n">
        <v>46273</v>
      </c>
      <c r="G7" s="13" t="inlineStr">
        <is>
          <t>Demo Staff Casey</t>
        </is>
      </c>
      <c r="H7" s="13" t="inlineStr">
        <is>
          <t>Complete</t>
        </is>
      </c>
      <c r="I7" s="13" t="inlineStr">
        <is>
          <t>Complete</t>
        </is>
      </c>
      <c r="J7" s="13" t="inlineStr">
        <is>
          <t>Pending</t>
        </is>
      </c>
      <c r="K7" s="13" t="inlineStr">
        <is>
          <t>Complete</t>
        </is>
      </c>
      <c r="L7" s="13" t="inlineStr">
        <is>
          <t>Complete</t>
        </is>
      </c>
      <c r="M7" s="13" t="inlineStr">
        <is>
          <t>Complete</t>
        </is>
      </c>
      <c r="N7" s="13" t="inlineStr">
        <is>
          <t>Yes</t>
        </is>
      </c>
      <c r="O7" s="15" t="n">
        <v>75</v>
      </c>
      <c r="P7" s="13" t="inlineStr">
        <is>
          <t>Pending</t>
        </is>
      </c>
      <c r="Q7" s="16">
        <f>IF($A7="","",IF(AND(Assumptions!$B$6="Yes",$H7&lt;&gt;"Complete"),1,0)+IF(AND(Assumptions!$B$7="Yes",$I7&lt;&gt;"Complete"),1,0)+IF(AND(Assumptions!$B$8="Yes",$J7&lt;&gt;"Complete"),1,0)+IF(AND(Assumptions!$B$9="Yes",$K7&lt;&gt;"Complete"),1,0)+IF(AND(Assumptions!$B$10="Yes",$L7&lt;&gt;"Complete"),1,0)+IF(AND(Assumptions!$B$11="Yes",$M7&lt;&gt;"Complete"),1,0)+IF(ISNUMBER($F7),0,1)+IF($N7="Yes",IF(ISNUMBER($O7),IF(OR($P7&lt;&gt;"Received",$O7&gt;Assumptions!$B$12),1,0),1),IF($N7="No",IF(AND($P7="Not Required",$O7=""),0,1),1)))</f>
        <v/>
      </c>
      <c r="R7" s="17">
        <f>IF($A7="","",IFERROR(1-$Q7/(IF(Assumptions!$B$6="Yes",1,0)+IF(Assumptions!$B$7="Yes",1,0)+IF(Assumptions!$B$8="Yes",1,0)+IF(Assumptions!$B$9="Yes",1,0)+IF(Assumptions!$B$10="Yes",1,0)+IF(Assumptions!$B$11="Yes",1,0)+2),""))</f>
        <v/>
      </c>
      <c r="S7" s="16">
        <f>IF(OR($A7="",NOT(ISNUMBER($F7))),"",IFERROR($F7-TODAY(),""))</f>
        <v/>
      </c>
      <c r="T7" s="18">
        <f>IF($A7="","",IF($Q7=0,"Ready",IF(NOT(ISNUMBER($F7)),IF($F7="","Schedule Needed","Check Date"),IF($F7&lt;TODAY(),"Past Due Review",IF($F7-TODAY()&lt;=Assumptions!$B$5,"Due Soon","In Progress")))))</f>
        <v/>
      </c>
      <c r="U7" s="18">
        <f>IF($A7="","",IF($N7="","Select requirement",IF($N7="No",IF(OR($O7&lt;&gt;"",$P7&lt;&gt;"Not Required"),"Check entry","Not Required"),IF($P7&lt;&gt;"Received","Pending",IF(NOT(ISNUMBER($O7)),"Add amount",IF($O7&gt;Assumptions!$B$12,"Review amount","OK"))))))</f>
        <v/>
      </c>
      <c r="V7" s="13" t="inlineStr">
        <is>
          <t>Past service date requires a staff review.</t>
        </is>
      </c>
    </row>
    <row r="8" ht="22" customHeight="1">
      <c r="A8" s="13" t="inlineStr">
        <is>
          <t>DEMO-004</t>
        </is>
      </c>
      <c r="B8" s="13" t="inlineStr">
        <is>
          <t>Fictional Client Dogwood</t>
        </is>
      </c>
      <c r="C8" s="13" t="inlineStr">
        <is>
          <t>Demo Pet Pebble</t>
        </is>
      </c>
      <c r="D8" s="13" t="inlineStr">
        <is>
          <t>Other</t>
        </is>
      </c>
      <c r="E8" s="23" t="n">
        <v>46271</v>
      </c>
      <c r="F8" s="23" t="n"/>
      <c r="G8" s="13" t="inlineStr">
        <is>
          <t>Unassigned</t>
        </is>
      </c>
      <c r="H8" s="13" t="inlineStr">
        <is>
          <t>Complete</t>
        </is>
      </c>
      <c r="I8" s="13" t="inlineStr">
        <is>
          <t>Complete</t>
        </is>
      </c>
      <c r="J8" s="13" t="inlineStr">
        <is>
          <t>Complete</t>
        </is>
      </c>
      <c r="K8" s="13" t="inlineStr">
        <is>
          <t>Complete</t>
        </is>
      </c>
      <c r="L8" s="13" t="inlineStr">
        <is>
          <t>Complete</t>
        </is>
      </c>
      <c r="M8" s="13" t="inlineStr">
        <is>
          <t>Complete</t>
        </is>
      </c>
      <c r="N8" s="13" t="inlineStr">
        <is>
          <t>No</t>
        </is>
      </c>
      <c r="O8" s="15" t="n"/>
      <c r="P8" s="13" t="inlineStr">
        <is>
          <t>Not Required</t>
        </is>
      </c>
      <c r="Q8" s="19">
        <f>IF($A8="","",IF(AND(Assumptions!$B$6="Yes",$H8&lt;&gt;"Complete"),1,0)+IF(AND(Assumptions!$B$7="Yes",$I8&lt;&gt;"Complete"),1,0)+IF(AND(Assumptions!$B$8="Yes",$J8&lt;&gt;"Complete"),1,0)+IF(AND(Assumptions!$B$9="Yes",$K8&lt;&gt;"Complete"),1,0)+IF(AND(Assumptions!$B$10="Yes",$L8&lt;&gt;"Complete"),1,0)+IF(AND(Assumptions!$B$11="Yes",$M8&lt;&gt;"Complete"),1,0)+IF(ISNUMBER($F8),0,1)+IF($N8="Yes",IF(ISNUMBER($O8),IF(OR($P8&lt;&gt;"Received",$O8&gt;Assumptions!$B$12),1,0),1),IF($N8="No",IF(AND($P8="Not Required",$O8=""),0,1),1)))</f>
        <v/>
      </c>
      <c r="R8" s="20">
        <f>IF($A8="","",IFERROR(1-$Q8/(IF(Assumptions!$B$6="Yes",1,0)+IF(Assumptions!$B$7="Yes",1,0)+IF(Assumptions!$B$8="Yes",1,0)+IF(Assumptions!$B$9="Yes",1,0)+IF(Assumptions!$B$10="Yes",1,0)+IF(Assumptions!$B$11="Yes",1,0)+2),""))</f>
        <v/>
      </c>
      <c r="S8" s="19">
        <f>IF(OR($A8="",NOT(ISNUMBER($F8))),"",IFERROR($F8-TODAY(),""))</f>
        <v/>
      </c>
      <c r="T8" s="21">
        <f>IF($A8="","",IF($Q8=0,"Ready",IF(NOT(ISNUMBER($F8)),IF($F8="","Schedule Needed","Check Date"),IF($F8&lt;TODAY(),"Past Due Review",IF($F8-TODAY()&lt;=Assumptions!$B$5,"Due Soon","In Progress")))))</f>
        <v/>
      </c>
      <c r="U8" s="21">
        <f>IF($A8="","",IF($N8="","Select requirement",IF($N8="No",IF(OR($O8&lt;&gt;"",$P8&lt;&gt;"Not Required"),"Check entry","Not Required"),IF($P8&lt;&gt;"Received","Pending",IF(NOT(ISNUMBER($O8)),"Add amount",IF($O8&gt;Assumptions!$B$12,"Review amount","OK"))))))</f>
        <v/>
      </c>
      <c r="V8" s="13" t="inlineStr">
        <is>
          <t>First service date has not been selected.</t>
        </is>
      </c>
    </row>
    <row r="9" ht="22" customHeight="1">
      <c r="A9" s="13" t="inlineStr">
        <is>
          <t>DEMO-005</t>
        </is>
      </c>
      <c r="B9" s="13" t="inlineStr">
        <is>
          <t>Fictional Client Elm</t>
        </is>
      </c>
      <c r="C9" s="13" t="inlineStr">
        <is>
          <t>Demo Pet Maple</t>
        </is>
      </c>
      <c r="D9" s="13" t="inlineStr">
        <is>
          <t>Dog</t>
        </is>
      </c>
      <c r="E9" s="23" t="n">
        <v>46265</v>
      </c>
      <c r="F9" s="23" t="n">
        <v>46284</v>
      </c>
      <c r="G9" s="13" t="inlineStr">
        <is>
          <t>Demo Staff Avery</t>
        </is>
      </c>
      <c r="H9" s="13" t="inlineStr">
        <is>
          <t>Complete</t>
        </is>
      </c>
      <c r="I9" s="13" t="inlineStr">
        <is>
          <t>Complete</t>
        </is>
      </c>
      <c r="J9" s="13" t="inlineStr">
        <is>
          <t>Complete</t>
        </is>
      </c>
      <c r="K9" s="13" t="inlineStr">
        <is>
          <t>Complete</t>
        </is>
      </c>
      <c r="L9" s="13" t="inlineStr">
        <is>
          <t>Pending</t>
        </is>
      </c>
      <c r="M9" s="13" t="inlineStr">
        <is>
          <t>Complete</t>
        </is>
      </c>
      <c r="N9" s="13" t="inlineStr">
        <is>
          <t>No</t>
        </is>
      </c>
      <c r="O9" s="15" t="n"/>
      <c r="P9" s="13" t="inlineStr">
        <is>
          <t>Not Required</t>
        </is>
      </c>
      <c r="Q9" s="16">
        <f>IF($A9="","",IF(AND(Assumptions!$B$6="Yes",$H9&lt;&gt;"Complete"),1,0)+IF(AND(Assumptions!$B$7="Yes",$I9&lt;&gt;"Complete"),1,0)+IF(AND(Assumptions!$B$8="Yes",$J9&lt;&gt;"Complete"),1,0)+IF(AND(Assumptions!$B$9="Yes",$K9&lt;&gt;"Complete"),1,0)+IF(AND(Assumptions!$B$10="Yes",$L9&lt;&gt;"Complete"),1,0)+IF(AND(Assumptions!$B$11="Yes",$M9&lt;&gt;"Complete"),1,0)+IF(ISNUMBER($F9),0,1)+IF($N9="Yes",IF(ISNUMBER($O9),IF(OR($P9&lt;&gt;"Received",$O9&gt;Assumptions!$B$12),1,0),1),IF($N9="No",IF(AND($P9="Not Required",$O9=""),0,1),1)))</f>
        <v/>
      </c>
      <c r="R9" s="17">
        <f>IF($A9="","",IFERROR(1-$Q9/(IF(Assumptions!$B$6="Yes",1,0)+IF(Assumptions!$B$7="Yes",1,0)+IF(Assumptions!$B$8="Yes",1,0)+IF(Assumptions!$B$9="Yes",1,0)+IF(Assumptions!$B$10="Yes",1,0)+IF(Assumptions!$B$11="Yes",1,0)+2),""))</f>
        <v/>
      </c>
      <c r="S9" s="16">
        <f>IF(OR($A9="",NOT(ISNUMBER($F9))),"",IFERROR($F9-TODAY(),""))</f>
        <v/>
      </c>
      <c r="T9" s="18">
        <f>IF($A9="","",IF($Q9=0,"Ready",IF(NOT(ISNUMBER($F9)),IF($F9="","Schedule Needed","Check Date"),IF($F9&lt;TODAY(),"Past Due Review",IF($F9-TODAY()&lt;=Assumptions!$B$5,"Due Soon","In Progress")))))</f>
        <v/>
      </c>
      <c r="U9" s="18">
        <f>IF($A9="","",IF($N9="","Select requirement",IF($N9="No",IF(OR($O9&lt;&gt;"",$P9&lt;&gt;"Not Required"),"Check entry","Not Required"),IF($P9&lt;&gt;"Received","Pending",IF(NOT(ISNUMBER($O9)),"Add amount",IF($O9&gt;Assumptions!$B$12,"Review amount","OK"))))))</f>
        <v/>
      </c>
      <c r="V9" s="13" t="inlineStr">
        <is>
          <t>Emergency contact entry is pending.</t>
        </is>
      </c>
    </row>
    <row r="10" ht="22" customHeight="1">
      <c r="A10" s="13" t="inlineStr">
        <is>
          <t>DEMO-006</t>
        </is>
      </c>
      <c r="B10" s="13" t="inlineStr">
        <is>
          <t>Fictional Client Fir</t>
        </is>
      </c>
      <c r="C10" s="13" t="inlineStr">
        <is>
          <t>Demo Pet Orbit</t>
        </is>
      </c>
      <c r="D10" s="13" t="inlineStr">
        <is>
          <t>Cat</t>
        </is>
      </c>
      <c r="E10" s="23" t="n">
        <v>46258</v>
      </c>
      <c r="F10" s="23" t="n">
        <v>46278</v>
      </c>
      <c r="G10" s="13" t="inlineStr">
        <is>
          <t>Demo Staff Blake</t>
        </is>
      </c>
      <c r="H10" s="13" t="inlineStr">
        <is>
          <t>Complete</t>
        </is>
      </c>
      <c r="I10" s="13" t="inlineStr">
        <is>
          <t>Complete</t>
        </is>
      </c>
      <c r="J10" s="13" t="inlineStr">
        <is>
          <t>Complete</t>
        </is>
      </c>
      <c r="K10" s="13" t="inlineStr">
        <is>
          <t>Complete</t>
        </is>
      </c>
      <c r="L10" s="13" t="inlineStr">
        <is>
          <t>Complete</t>
        </is>
      </c>
      <c r="M10" s="13" t="inlineStr">
        <is>
          <t>Complete</t>
        </is>
      </c>
      <c r="N10" s="13" t="inlineStr">
        <is>
          <t>Yes</t>
        </is>
      </c>
      <c r="O10" s="15" t="n">
        <v>150</v>
      </c>
      <c r="P10" s="13" t="inlineStr">
        <is>
          <t>Received</t>
        </is>
      </c>
      <c r="Q10" s="19">
        <f>IF($A10="","",IF(AND(Assumptions!$B$6="Yes",$H10&lt;&gt;"Complete"),1,0)+IF(AND(Assumptions!$B$7="Yes",$I10&lt;&gt;"Complete"),1,0)+IF(AND(Assumptions!$B$8="Yes",$J10&lt;&gt;"Complete"),1,0)+IF(AND(Assumptions!$B$9="Yes",$K10&lt;&gt;"Complete"),1,0)+IF(AND(Assumptions!$B$10="Yes",$L10&lt;&gt;"Complete"),1,0)+IF(AND(Assumptions!$B$11="Yes",$M10&lt;&gt;"Complete"),1,0)+IF(ISNUMBER($F10),0,1)+IF($N10="Yes",IF(ISNUMBER($O10),IF(OR($P10&lt;&gt;"Received",$O10&gt;Assumptions!$B$12),1,0),1),IF($N10="No",IF(AND($P10="Not Required",$O10=""),0,1),1)))</f>
        <v/>
      </c>
      <c r="R10" s="20">
        <f>IF($A10="","",IFERROR(1-$Q10/(IF(Assumptions!$B$6="Yes",1,0)+IF(Assumptions!$B$7="Yes",1,0)+IF(Assumptions!$B$8="Yes",1,0)+IF(Assumptions!$B$9="Yes",1,0)+IF(Assumptions!$B$10="Yes",1,0)+IF(Assumptions!$B$11="Yes",1,0)+2),""))</f>
        <v/>
      </c>
      <c r="S10" s="19">
        <f>IF(OR($A10="",NOT(ISNUMBER($F10))),"",IFERROR($F10-TODAY(),""))</f>
        <v/>
      </c>
      <c r="T10" s="21">
        <f>IF($A10="","",IF($Q10=0,"Ready",IF(NOT(ISNUMBER($F10)),IF($F10="","Schedule Needed","Check Date"),IF($F10&lt;TODAY(),"Past Due Review",IF($F10-TODAY()&lt;=Assumptions!$B$5,"Due Soon","In Progress")))))</f>
        <v/>
      </c>
      <c r="U10" s="21">
        <f>IF($A10="","",IF($N10="","Select requirement",IF($N10="No",IF(OR($O10&lt;&gt;"",$P10&lt;&gt;"Not Required"),"Check entry","Not Required"),IF($P10&lt;&gt;"Received","Pending",IF(NOT(ISNUMBER($O10)),"Add amount",IF($O10&gt;Assumptions!$B$12,"Review amount","OK"))))))</f>
        <v/>
      </c>
      <c r="V10" s="13" t="inlineStr">
        <is>
          <t>Checklist entries are complete.</t>
        </is>
      </c>
    </row>
    <row r="11" ht="22" customHeight="1">
      <c r="A11" s="13" t="inlineStr">
        <is>
          <t>DEMO-007</t>
        </is>
      </c>
      <c r="B11" s="13" t="inlineStr">
        <is>
          <t>Fictional Client Grove</t>
        </is>
      </c>
      <c r="C11" s="13" t="inlineStr">
        <is>
          <t>Demo Pet Taffy</t>
        </is>
      </c>
      <c r="D11" s="13" t="inlineStr">
        <is>
          <t>Dog</t>
        </is>
      </c>
      <c r="E11" s="23" t="n">
        <v>46269</v>
      </c>
      <c r="F11" s="23" t="n">
        <v>46274</v>
      </c>
      <c r="G11" s="13" t="inlineStr">
        <is>
          <t>Demo Staff Casey</t>
        </is>
      </c>
      <c r="H11" s="13" t="inlineStr">
        <is>
          <t>Pending</t>
        </is>
      </c>
      <c r="I11" s="13" t="inlineStr">
        <is>
          <t>Complete</t>
        </is>
      </c>
      <c r="J11" s="13" t="inlineStr">
        <is>
          <t>Complete</t>
        </is>
      </c>
      <c r="K11" s="13" t="inlineStr">
        <is>
          <t>Complete</t>
        </is>
      </c>
      <c r="L11" s="13" t="inlineStr">
        <is>
          <t>Complete</t>
        </is>
      </c>
      <c r="M11" s="13" t="inlineStr">
        <is>
          <t>Complete</t>
        </is>
      </c>
      <c r="N11" s="13" t="inlineStr">
        <is>
          <t>No</t>
        </is>
      </c>
      <c r="O11" s="15" t="n"/>
      <c r="P11" s="13" t="inlineStr">
        <is>
          <t>Not Required</t>
        </is>
      </c>
      <c r="Q11" s="16">
        <f>IF($A11="","",IF(AND(Assumptions!$B$6="Yes",$H11&lt;&gt;"Complete"),1,0)+IF(AND(Assumptions!$B$7="Yes",$I11&lt;&gt;"Complete"),1,0)+IF(AND(Assumptions!$B$8="Yes",$J11&lt;&gt;"Complete"),1,0)+IF(AND(Assumptions!$B$9="Yes",$K11&lt;&gt;"Complete"),1,0)+IF(AND(Assumptions!$B$10="Yes",$L11&lt;&gt;"Complete"),1,0)+IF(AND(Assumptions!$B$11="Yes",$M11&lt;&gt;"Complete"),1,0)+IF(ISNUMBER($F11),0,1)+IF($N11="Yes",IF(ISNUMBER($O11),IF(OR($P11&lt;&gt;"Received",$O11&gt;Assumptions!$B$12),1,0),1),IF($N11="No",IF(AND($P11="Not Required",$O11=""),0,1),1)))</f>
        <v/>
      </c>
      <c r="R11" s="17">
        <f>IF($A11="","",IFERROR(1-$Q11/(IF(Assumptions!$B$6="Yes",1,0)+IF(Assumptions!$B$7="Yes",1,0)+IF(Assumptions!$B$8="Yes",1,0)+IF(Assumptions!$B$9="Yes",1,0)+IF(Assumptions!$B$10="Yes",1,0)+IF(Assumptions!$B$11="Yes",1,0)+2),""))</f>
        <v/>
      </c>
      <c r="S11" s="16">
        <f>IF(OR($A11="",NOT(ISNUMBER($F11))),"",IFERROR($F11-TODAY(),""))</f>
        <v/>
      </c>
      <c r="T11" s="18">
        <f>IF($A11="","",IF($Q11=0,"Ready",IF(NOT(ISNUMBER($F11)),IF($F11="","Schedule Needed","Check Date"),IF($F11&lt;TODAY(),"Past Due Review",IF($F11-TODAY()&lt;=Assumptions!$B$5,"Due Soon","In Progress")))))</f>
        <v/>
      </c>
      <c r="U11" s="18">
        <f>IF($A11="","",IF($N11="","Select requirement",IF($N11="No",IF(OR($O11&lt;&gt;"",$P11&lt;&gt;"Not Required"),"Check entry","Not Required"),IF($P11&lt;&gt;"Received","Pending",IF(NOT(ISNUMBER($O11)),"Add amount",IF($O11&gt;Assumptions!$B$12,"Review amount","OK"))))))</f>
        <v/>
      </c>
      <c r="V11" s="13" t="inlineStr">
        <is>
          <t>Profile setup needs a same-day check.</t>
        </is>
      </c>
    </row>
    <row r="12" ht="22" customHeight="1">
      <c r="A12" s="13" t="inlineStr">
        <is>
          <t>DEMO-008</t>
        </is>
      </c>
      <c r="B12" s="13" t="inlineStr">
        <is>
          <t>Fictional Client Hazel</t>
        </is>
      </c>
      <c r="C12" s="13" t="inlineStr">
        <is>
          <t>Demo Pet Wren</t>
        </is>
      </c>
      <c r="D12" s="13" t="inlineStr">
        <is>
          <t>Other</t>
        </is>
      </c>
      <c r="E12" s="23" t="n">
        <v>46263</v>
      </c>
      <c r="F12" s="23" t="n">
        <v>46288</v>
      </c>
      <c r="G12" s="13" t="inlineStr">
        <is>
          <t>Demo Staff Avery</t>
        </is>
      </c>
      <c r="H12" s="13" t="inlineStr">
        <is>
          <t>Complete</t>
        </is>
      </c>
      <c r="I12" s="13" t="inlineStr">
        <is>
          <t>Complete</t>
        </is>
      </c>
      <c r="J12" s="13" t="inlineStr">
        <is>
          <t>Complete</t>
        </is>
      </c>
      <c r="K12" s="13" t="inlineStr">
        <is>
          <t>Complete</t>
        </is>
      </c>
      <c r="L12" s="13" t="inlineStr">
        <is>
          <t>Complete</t>
        </is>
      </c>
      <c r="M12" s="13" t="inlineStr">
        <is>
          <t>Complete</t>
        </is>
      </c>
      <c r="N12" s="13" t="inlineStr">
        <is>
          <t>No</t>
        </is>
      </c>
      <c r="O12" s="15" t="n"/>
      <c r="P12" s="13" t="inlineStr">
        <is>
          <t>Not Required</t>
        </is>
      </c>
      <c r="Q12" s="19">
        <f>IF($A12="","",IF(AND(Assumptions!$B$6="Yes",$H12&lt;&gt;"Complete"),1,0)+IF(AND(Assumptions!$B$7="Yes",$I12&lt;&gt;"Complete"),1,0)+IF(AND(Assumptions!$B$8="Yes",$J12&lt;&gt;"Complete"),1,0)+IF(AND(Assumptions!$B$9="Yes",$K12&lt;&gt;"Complete"),1,0)+IF(AND(Assumptions!$B$10="Yes",$L12&lt;&gt;"Complete"),1,0)+IF(AND(Assumptions!$B$11="Yes",$M12&lt;&gt;"Complete"),1,0)+IF(ISNUMBER($F12),0,1)+IF($N12="Yes",IF(ISNUMBER($O12),IF(OR($P12&lt;&gt;"Received",$O12&gt;Assumptions!$B$12),1,0),1),IF($N12="No",IF(AND($P12="Not Required",$O12=""),0,1),1)))</f>
        <v/>
      </c>
      <c r="R12" s="20">
        <f>IF($A12="","",IFERROR(1-$Q12/(IF(Assumptions!$B$6="Yes",1,0)+IF(Assumptions!$B$7="Yes",1,0)+IF(Assumptions!$B$8="Yes",1,0)+IF(Assumptions!$B$9="Yes",1,0)+IF(Assumptions!$B$10="Yes",1,0)+IF(Assumptions!$B$11="Yes",1,0)+2),""))</f>
        <v/>
      </c>
      <c r="S12" s="19">
        <f>IF(OR($A12="",NOT(ISNUMBER($F12))),"",IFERROR($F12-TODAY(),""))</f>
        <v/>
      </c>
      <c r="T12" s="21">
        <f>IF($A12="","",IF($Q12=0,"Ready",IF(NOT(ISNUMBER($F12)),IF($F12="","Schedule Needed","Check Date"),IF($F12&lt;TODAY(),"Past Due Review",IF($F12-TODAY()&lt;=Assumptions!$B$5,"Due Soon","In Progress")))))</f>
        <v/>
      </c>
      <c r="U12" s="21">
        <f>IF($A12="","",IF($N12="","Select requirement",IF($N12="No",IF(OR($O12&lt;&gt;"",$P12&lt;&gt;"Not Required"),"Check entry","Not Required"),IF($P12&lt;&gt;"Received","Pending",IF(NOT(ISNUMBER($O12)),"Add amount",IF($O12&gt;Assumptions!$B$12,"Review amount","OK"))))))</f>
        <v/>
      </c>
      <c r="V12" s="13" t="inlineStr">
        <is>
          <t>Owner-supplied handling notes recorded.</t>
        </is>
      </c>
    </row>
    <row r="13" ht="22" customHeight="1">
      <c r="A13" s="13" t="inlineStr">
        <is>
          <t>DEMO-009</t>
        </is>
      </c>
      <c r="B13" s="13" t="inlineStr">
        <is>
          <t>Fictional Client Indigo</t>
        </is>
      </c>
      <c r="C13" s="13" t="inlineStr">
        <is>
          <t>Demo Pet Sunny</t>
        </is>
      </c>
      <c r="D13" s="13" t="inlineStr">
        <is>
          <t>Dog</t>
        </is>
      </c>
      <c r="E13" s="23" t="n">
        <v>46267</v>
      </c>
      <c r="F13" s="23" t="n">
        <v>46276</v>
      </c>
      <c r="G13" s="13" t="inlineStr">
        <is>
          <t>Demo Staff Blake</t>
        </is>
      </c>
      <c r="H13" s="13" t="inlineStr">
        <is>
          <t>Complete</t>
        </is>
      </c>
      <c r="I13" s="13" t="inlineStr">
        <is>
          <t>Complete</t>
        </is>
      </c>
      <c r="J13" s="13" t="inlineStr">
        <is>
          <t>Complete</t>
        </is>
      </c>
      <c r="K13" s="13" t="inlineStr">
        <is>
          <t>Complete</t>
        </is>
      </c>
      <c r="L13" s="13" t="inlineStr">
        <is>
          <t>Complete</t>
        </is>
      </c>
      <c r="M13" s="13" t="inlineStr">
        <is>
          <t>Pending</t>
        </is>
      </c>
      <c r="N13" s="13" t="inlineStr">
        <is>
          <t>Yes</t>
        </is>
      </c>
      <c r="O13" s="15" t="n">
        <v>100</v>
      </c>
      <c r="P13" s="13" t="inlineStr">
        <is>
          <t>Received</t>
        </is>
      </c>
      <c r="Q13" s="16">
        <f>IF($A13="","",IF(AND(Assumptions!$B$6="Yes",$H13&lt;&gt;"Complete"),1,0)+IF(AND(Assumptions!$B$7="Yes",$I13&lt;&gt;"Complete"),1,0)+IF(AND(Assumptions!$B$8="Yes",$J13&lt;&gt;"Complete"),1,0)+IF(AND(Assumptions!$B$9="Yes",$K13&lt;&gt;"Complete"),1,0)+IF(AND(Assumptions!$B$10="Yes",$L13&lt;&gt;"Complete"),1,0)+IF(AND(Assumptions!$B$11="Yes",$M13&lt;&gt;"Complete"),1,0)+IF(ISNUMBER($F13),0,1)+IF($N13="Yes",IF(ISNUMBER($O13),IF(OR($P13&lt;&gt;"Received",$O13&gt;Assumptions!$B$12),1,0),1),IF($N13="No",IF(AND($P13="Not Required",$O13=""),0,1),1)))</f>
        <v/>
      </c>
      <c r="R13" s="17">
        <f>IF($A13="","",IFERROR(1-$Q13/(IF(Assumptions!$B$6="Yes",1,0)+IF(Assumptions!$B$7="Yes",1,0)+IF(Assumptions!$B$8="Yes",1,0)+IF(Assumptions!$B$9="Yes",1,0)+IF(Assumptions!$B$10="Yes",1,0)+IF(Assumptions!$B$11="Yes",1,0)+2),""))</f>
        <v/>
      </c>
      <c r="S13" s="16">
        <f>IF(OR($A13="",NOT(ISNUMBER($F13))),"",IFERROR($F13-TODAY(),""))</f>
        <v/>
      </c>
      <c r="T13" s="18">
        <f>IF($A13="","",IF($Q13=0,"Ready",IF(NOT(ISNUMBER($F13)),IF($F13="","Schedule Needed","Check Date"),IF($F13&lt;TODAY(),"Past Due Review",IF($F13-TODAY()&lt;=Assumptions!$B$5,"Due Soon","In Progress")))))</f>
        <v/>
      </c>
      <c r="U13" s="18">
        <f>IF($A13="","",IF($N13="","Select requirement",IF($N13="No",IF(OR($O13&lt;&gt;"",$P13&lt;&gt;"Not Required"),"Check entry","Not Required"),IF($P13&lt;&gt;"Received","Pending",IF(NOT(ISNUMBER($O13)),"Add amount",IF($O13&gt;Assumptions!$B$12,"Review amount","OK"))))))</f>
        <v/>
      </c>
      <c r="V13" s="13" t="inlineStr">
        <is>
          <t>Payment terms still need acceptance.</t>
        </is>
      </c>
    </row>
    <row r="14" ht="22" customHeight="1">
      <c r="A14" s="13" t="inlineStr">
        <is>
          <t>DEMO-010</t>
        </is>
      </c>
      <c r="B14" s="13" t="inlineStr">
        <is>
          <t>Fictional Client Laurel</t>
        </is>
      </c>
      <c r="C14" s="13" t="inlineStr">
        <is>
          <t>Demo Pet Echo</t>
        </is>
      </c>
      <c r="D14" s="13" t="inlineStr">
        <is>
          <t>Cat</t>
        </is>
      </c>
      <c r="E14" s="23" t="n">
        <v>46270</v>
      </c>
      <c r="F14" s="23" t="n">
        <v>46304</v>
      </c>
      <c r="G14" s="13" t="inlineStr">
        <is>
          <t>Demo Staff Casey</t>
        </is>
      </c>
      <c r="H14" s="13" t="inlineStr">
        <is>
          <t>Complete</t>
        </is>
      </c>
      <c r="I14" s="13" t="inlineStr">
        <is>
          <t>Complete</t>
        </is>
      </c>
      <c r="J14" s="13" t="inlineStr">
        <is>
          <t>Complete</t>
        </is>
      </c>
      <c r="K14" s="13" t="inlineStr">
        <is>
          <t>Complete</t>
        </is>
      </c>
      <c r="L14" s="13" t="inlineStr">
        <is>
          <t>Complete</t>
        </is>
      </c>
      <c r="M14" s="13" t="inlineStr">
        <is>
          <t>Complete</t>
        </is>
      </c>
      <c r="N14" s="13" t="inlineStr">
        <is>
          <t>Yes</t>
        </is>
      </c>
      <c r="O14" s="15" t="n">
        <v>225</v>
      </c>
      <c r="P14" s="13" t="inlineStr">
        <is>
          <t>Received</t>
        </is>
      </c>
      <c r="Q14" s="19">
        <f>IF($A14="","",IF(AND(Assumptions!$B$6="Yes",$H14&lt;&gt;"Complete"),1,0)+IF(AND(Assumptions!$B$7="Yes",$I14&lt;&gt;"Complete"),1,0)+IF(AND(Assumptions!$B$8="Yes",$J14&lt;&gt;"Complete"),1,0)+IF(AND(Assumptions!$B$9="Yes",$K14&lt;&gt;"Complete"),1,0)+IF(AND(Assumptions!$B$10="Yes",$L14&lt;&gt;"Complete"),1,0)+IF(AND(Assumptions!$B$11="Yes",$M14&lt;&gt;"Complete"),1,0)+IF(ISNUMBER($F14),0,1)+IF($N14="Yes",IF(ISNUMBER($O14),IF(OR($P14&lt;&gt;"Received",$O14&gt;Assumptions!$B$12),1,0),1),IF($N14="No",IF(AND($P14="Not Required",$O14=""),0,1),1)))</f>
        <v/>
      </c>
      <c r="R14" s="20">
        <f>IF($A14="","",IFERROR(1-$Q14/(IF(Assumptions!$B$6="Yes",1,0)+IF(Assumptions!$B$7="Yes",1,0)+IF(Assumptions!$B$8="Yes",1,0)+IF(Assumptions!$B$9="Yes",1,0)+IF(Assumptions!$B$10="Yes",1,0)+IF(Assumptions!$B$11="Yes",1,0)+2),""))</f>
        <v/>
      </c>
      <c r="S14" s="19">
        <f>IF(OR($A14="",NOT(ISNUMBER($F14))),"",IFERROR($F14-TODAY(),""))</f>
        <v/>
      </c>
      <c r="T14" s="21">
        <f>IF($A14="","",IF($Q14=0,"Ready",IF(NOT(ISNUMBER($F14)),IF($F14="","Schedule Needed","Check Date"),IF($F14&lt;TODAY(),"Past Due Review",IF($F14-TODAY()&lt;=Assumptions!$B$5,"Due Soon","In Progress")))))</f>
        <v/>
      </c>
      <c r="U14" s="21">
        <f>IF($A14="","",IF($N14="","Select requirement",IF($N14="No",IF(OR($O14&lt;&gt;"",$P14&lt;&gt;"Not Required"),"Check entry","Not Required"),IF($P14&lt;&gt;"Received","Pending",IF(NOT(ISNUMBER($O14)),"Add amount",IF($O14&gt;Assumptions!$B$12,"Review amount","OK"))))))</f>
        <v/>
      </c>
      <c r="V14" s="13" t="inlineStr">
        <is>
          <t>Deposit amount is above the review threshold.</t>
        </is>
      </c>
    </row>
    <row r="15" ht="22" customHeight="1">
      <c r="A15" s="13" t="n"/>
      <c r="B15" s="13" t="n"/>
      <c r="C15" s="13" t="n"/>
      <c r="D15" s="13" t="n"/>
      <c r="E15" s="23" t="n"/>
      <c r="F15" s="23" t="n"/>
      <c r="G15" s="13" t="n"/>
      <c r="H15" s="13" t="n"/>
      <c r="I15" s="13" t="n"/>
      <c r="J15" s="13" t="n"/>
      <c r="K15" s="13" t="n"/>
      <c r="L15" s="13" t="n"/>
      <c r="M15" s="13" t="n"/>
      <c r="N15" s="13" t="n"/>
      <c r="O15" s="15" t="n"/>
      <c r="P15" s="13" t="n"/>
      <c r="Q15" s="16">
        <f>IF($A15="","",IF(AND(Assumptions!$B$6="Yes",$H15&lt;&gt;"Complete"),1,0)+IF(AND(Assumptions!$B$7="Yes",$I15&lt;&gt;"Complete"),1,0)+IF(AND(Assumptions!$B$8="Yes",$J15&lt;&gt;"Complete"),1,0)+IF(AND(Assumptions!$B$9="Yes",$K15&lt;&gt;"Complete"),1,0)+IF(AND(Assumptions!$B$10="Yes",$L15&lt;&gt;"Complete"),1,0)+IF(AND(Assumptions!$B$11="Yes",$M15&lt;&gt;"Complete"),1,0)+IF(ISNUMBER($F15),0,1)+IF($N15="Yes",IF(ISNUMBER($O15),IF(OR($P15&lt;&gt;"Received",$O15&gt;Assumptions!$B$12),1,0),1),IF($N15="No",IF(AND($P15="Not Required",$O15=""),0,1),1)))</f>
        <v/>
      </c>
      <c r="R15" s="17">
        <f>IF($A15="","",IFERROR(1-$Q15/(IF(Assumptions!$B$6="Yes",1,0)+IF(Assumptions!$B$7="Yes",1,0)+IF(Assumptions!$B$8="Yes",1,0)+IF(Assumptions!$B$9="Yes",1,0)+IF(Assumptions!$B$10="Yes",1,0)+IF(Assumptions!$B$11="Yes",1,0)+2),""))</f>
        <v/>
      </c>
      <c r="S15" s="16">
        <f>IF(OR($A15="",NOT(ISNUMBER($F15))),"",IFERROR($F15-TODAY(),""))</f>
        <v/>
      </c>
      <c r="T15" s="18">
        <f>IF($A15="","",IF($Q15=0,"Ready",IF(NOT(ISNUMBER($F15)),IF($F15="","Schedule Needed","Check Date"),IF($F15&lt;TODAY(),"Past Due Review",IF($F15-TODAY()&lt;=Assumptions!$B$5,"Due Soon","In Progress")))))</f>
        <v/>
      </c>
      <c r="U15" s="18">
        <f>IF($A15="","",IF($N15="","Select requirement",IF($N15="No",IF(OR($O15&lt;&gt;"",$P15&lt;&gt;"Not Required"),"Check entry","Not Required"),IF($P15&lt;&gt;"Received","Pending",IF(NOT(ISNUMBER($O15)),"Add amount",IF($O15&gt;Assumptions!$B$12,"Review amount","OK"))))))</f>
        <v/>
      </c>
      <c r="V15" s="13" t="n"/>
    </row>
    <row r="16" ht="22" customHeight="1">
      <c r="A16" s="13" t="n"/>
      <c r="B16" s="13" t="n"/>
      <c r="C16" s="13" t="n"/>
      <c r="D16" s="13" t="n"/>
      <c r="E16" s="23" t="n"/>
      <c r="F16" s="23" t="n"/>
      <c r="G16" s="13" t="n"/>
      <c r="H16" s="13" t="n"/>
      <c r="I16" s="13" t="n"/>
      <c r="J16" s="13" t="n"/>
      <c r="K16" s="13" t="n"/>
      <c r="L16" s="13" t="n"/>
      <c r="M16" s="13" t="n"/>
      <c r="N16" s="13" t="n"/>
      <c r="O16" s="15" t="n"/>
      <c r="P16" s="13" t="n"/>
      <c r="Q16" s="19">
        <f>IF($A16="","",IF(AND(Assumptions!$B$6="Yes",$H16&lt;&gt;"Complete"),1,0)+IF(AND(Assumptions!$B$7="Yes",$I16&lt;&gt;"Complete"),1,0)+IF(AND(Assumptions!$B$8="Yes",$J16&lt;&gt;"Complete"),1,0)+IF(AND(Assumptions!$B$9="Yes",$K16&lt;&gt;"Complete"),1,0)+IF(AND(Assumptions!$B$10="Yes",$L16&lt;&gt;"Complete"),1,0)+IF(AND(Assumptions!$B$11="Yes",$M16&lt;&gt;"Complete"),1,0)+IF(ISNUMBER($F16),0,1)+IF($N16="Yes",IF(ISNUMBER($O16),IF(OR($P16&lt;&gt;"Received",$O16&gt;Assumptions!$B$12),1,0),1),IF($N16="No",IF(AND($P16="Not Required",$O16=""),0,1),1)))</f>
        <v/>
      </c>
      <c r="R16" s="20">
        <f>IF($A16="","",IFERROR(1-$Q16/(IF(Assumptions!$B$6="Yes",1,0)+IF(Assumptions!$B$7="Yes",1,0)+IF(Assumptions!$B$8="Yes",1,0)+IF(Assumptions!$B$9="Yes",1,0)+IF(Assumptions!$B$10="Yes",1,0)+IF(Assumptions!$B$11="Yes",1,0)+2),""))</f>
        <v/>
      </c>
      <c r="S16" s="19">
        <f>IF(OR($A16="",NOT(ISNUMBER($F16))),"",IFERROR($F16-TODAY(),""))</f>
        <v/>
      </c>
      <c r="T16" s="21">
        <f>IF($A16="","",IF($Q16=0,"Ready",IF(NOT(ISNUMBER($F16)),IF($F16="","Schedule Needed","Check Date"),IF($F16&lt;TODAY(),"Past Due Review",IF($F16-TODAY()&lt;=Assumptions!$B$5,"Due Soon","In Progress")))))</f>
        <v/>
      </c>
      <c r="U16" s="21">
        <f>IF($A16="","",IF($N16="","Select requirement",IF($N16="No",IF(OR($O16&lt;&gt;"",$P16&lt;&gt;"Not Required"),"Check entry","Not Required"),IF($P16&lt;&gt;"Received","Pending",IF(NOT(ISNUMBER($O16)),"Add amount",IF($O16&gt;Assumptions!$B$12,"Review amount","OK"))))))</f>
        <v/>
      </c>
      <c r="V16" s="13" t="n"/>
    </row>
    <row r="17" ht="22" customHeight="1">
      <c r="A17" s="13" t="n"/>
      <c r="B17" s="13" t="n"/>
      <c r="C17" s="13" t="n"/>
      <c r="D17" s="13" t="n"/>
      <c r="E17" s="23" t="n"/>
      <c r="F17" s="23" t="n"/>
      <c r="G17" s="13" t="n"/>
      <c r="H17" s="13" t="n"/>
      <c r="I17" s="13" t="n"/>
      <c r="J17" s="13" t="n"/>
      <c r="K17" s="13" t="n"/>
      <c r="L17" s="13" t="n"/>
      <c r="M17" s="13" t="n"/>
      <c r="N17" s="13" t="n"/>
      <c r="O17" s="15" t="n"/>
      <c r="P17" s="13" t="n"/>
      <c r="Q17" s="16">
        <f>IF($A17="","",IF(AND(Assumptions!$B$6="Yes",$H17&lt;&gt;"Complete"),1,0)+IF(AND(Assumptions!$B$7="Yes",$I17&lt;&gt;"Complete"),1,0)+IF(AND(Assumptions!$B$8="Yes",$J17&lt;&gt;"Complete"),1,0)+IF(AND(Assumptions!$B$9="Yes",$K17&lt;&gt;"Complete"),1,0)+IF(AND(Assumptions!$B$10="Yes",$L17&lt;&gt;"Complete"),1,0)+IF(AND(Assumptions!$B$11="Yes",$M17&lt;&gt;"Complete"),1,0)+IF(ISNUMBER($F17),0,1)+IF($N17="Yes",IF(ISNUMBER($O17),IF(OR($P17&lt;&gt;"Received",$O17&gt;Assumptions!$B$12),1,0),1),IF($N17="No",IF(AND($P17="Not Required",$O17=""),0,1),1)))</f>
        <v/>
      </c>
      <c r="R17" s="17">
        <f>IF($A17="","",IFERROR(1-$Q17/(IF(Assumptions!$B$6="Yes",1,0)+IF(Assumptions!$B$7="Yes",1,0)+IF(Assumptions!$B$8="Yes",1,0)+IF(Assumptions!$B$9="Yes",1,0)+IF(Assumptions!$B$10="Yes",1,0)+IF(Assumptions!$B$11="Yes",1,0)+2),""))</f>
        <v/>
      </c>
      <c r="S17" s="16">
        <f>IF(OR($A17="",NOT(ISNUMBER($F17))),"",IFERROR($F17-TODAY(),""))</f>
        <v/>
      </c>
      <c r="T17" s="18">
        <f>IF($A17="","",IF($Q17=0,"Ready",IF(NOT(ISNUMBER($F17)),IF($F17="","Schedule Needed","Check Date"),IF($F17&lt;TODAY(),"Past Due Review",IF($F17-TODAY()&lt;=Assumptions!$B$5,"Due Soon","In Progress")))))</f>
        <v/>
      </c>
      <c r="U17" s="18">
        <f>IF($A17="","",IF($N17="","Select requirement",IF($N17="No",IF(OR($O17&lt;&gt;"",$P17&lt;&gt;"Not Required"),"Check entry","Not Required"),IF($P17&lt;&gt;"Received","Pending",IF(NOT(ISNUMBER($O17)),"Add amount",IF($O17&gt;Assumptions!$B$12,"Review amount","OK"))))))</f>
        <v/>
      </c>
      <c r="V17" s="13" t="n"/>
    </row>
    <row r="18" ht="22" customHeight="1">
      <c r="A18" s="13" t="n"/>
      <c r="B18" s="13" t="n"/>
      <c r="C18" s="13" t="n"/>
      <c r="D18" s="13" t="n"/>
      <c r="E18" s="23" t="n"/>
      <c r="F18" s="23" t="n"/>
      <c r="G18" s="13" t="n"/>
      <c r="H18" s="13" t="n"/>
      <c r="I18" s="13" t="n"/>
      <c r="J18" s="13" t="n"/>
      <c r="K18" s="13" t="n"/>
      <c r="L18" s="13" t="n"/>
      <c r="M18" s="13" t="n"/>
      <c r="N18" s="13" t="n"/>
      <c r="O18" s="15" t="n"/>
      <c r="P18" s="13" t="n"/>
      <c r="Q18" s="19">
        <f>IF($A18="","",IF(AND(Assumptions!$B$6="Yes",$H18&lt;&gt;"Complete"),1,0)+IF(AND(Assumptions!$B$7="Yes",$I18&lt;&gt;"Complete"),1,0)+IF(AND(Assumptions!$B$8="Yes",$J18&lt;&gt;"Complete"),1,0)+IF(AND(Assumptions!$B$9="Yes",$K18&lt;&gt;"Complete"),1,0)+IF(AND(Assumptions!$B$10="Yes",$L18&lt;&gt;"Complete"),1,0)+IF(AND(Assumptions!$B$11="Yes",$M18&lt;&gt;"Complete"),1,0)+IF(ISNUMBER($F18),0,1)+IF($N18="Yes",IF(ISNUMBER($O18),IF(OR($P18&lt;&gt;"Received",$O18&gt;Assumptions!$B$12),1,0),1),IF($N18="No",IF(AND($P18="Not Required",$O18=""),0,1),1)))</f>
        <v/>
      </c>
      <c r="R18" s="20">
        <f>IF($A18="","",IFERROR(1-$Q18/(IF(Assumptions!$B$6="Yes",1,0)+IF(Assumptions!$B$7="Yes",1,0)+IF(Assumptions!$B$8="Yes",1,0)+IF(Assumptions!$B$9="Yes",1,0)+IF(Assumptions!$B$10="Yes",1,0)+IF(Assumptions!$B$11="Yes",1,0)+2),""))</f>
        <v/>
      </c>
      <c r="S18" s="19">
        <f>IF(OR($A18="",NOT(ISNUMBER($F18))),"",IFERROR($F18-TODAY(),""))</f>
        <v/>
      </c>
      <c r="T18" s="21">
        <f>IF($A18="","",IF($Q18=0,"Ready",IF(NOT(ISNUMBER($F18)),IF($F18="","Schedule Needed","Check Date"),IF($F18&lt;TODAY(),"Past Due Review",IF($F18-TODAY()&lt;=Assumptions!$B$5,"Due Soon","In Progress")))))</f>
        <v/>
      </c>
      <c r="U18" s="21">
        <f>IF($A18="","",IF($N18="","Select requirement",IF($N18="No",IF(OR($O18&lt;&gt;"",$P18&lt;&gt;"Not Required"),"Check entry","Not Required"),IF($P18&lt;&gt;"Received","Pending",IF(NOT(ISNUMBER($O18)),"Add amount",IF($O18&gt;Assumptions!$B$12,"Review amount","OK"))))))</f>
        <v/>
      </c>
      <c r="V18" s="13" t="n"/>
    </row>
    <row r="19" ht="22" customHeight="1">
      <c r="A19" s="13" t="n"/>
      <c r="B19" s="13" t="n"/>
      <c r="C19" s="13" t="n"/>
      <c r="D19" s="13" t="n"/>
      <c r="E19" s="23" t="n"/>
      <c r="F19" s="23" t="n"/>
      <c r="G19" s="13" t="n"/>
      <c r="H19" s="13" t="n"/>
      <c r="I19" s="13" t="n"/>
      <c r="J19" s="13" t="n"/>
      <c r="K19" s="13" t="n"/>
      <c r="L19" s="13" t="n"/>
      <c r="M19" s="13" t="n"/>
      <c r="N19" s="13" t="n"/>
      <c r="O19" s="15" t="n"/>
      <c r="P19" s="13" t="n"/>
      <c r="Q19" s="16">
        <f>IF($A19="","",IF(AND(Assumptions!$B$6="Yes",$H19&lt;&gt;"Complete"),1,0)+IF(AND(Assumptions!$B$7="Yes",$I19&lt;&gt;"Complete"),1,0)+IF(AND(Assumptions!$B$8="Yes",$J19&lt;&gt;"Complete"),1,0)+IF(AND(Assumptions!$B$9="Yes",$K19&lt;&gt;"Complete"),1,0)+IF(AND(Assumptions!$B$10="Yes",$L19&lt;&gt;"Complete"),1,0)+IF(AND(Assumptions!$B$11="Yes",$M19&lt;&gt;"Complete"),1,0)+IF(ISNUMBER($F19),0,1)+IF($N19="Yes",IF(ISNUMBER($O19),IF(OR($P19&lt;&gt;"Received",$O19&gt;Assumptions!$B$12),1,0),1),IF($N19="No",IF(AND($P19="Not Required",$O19=""),0,1),1)))</f>
        <v/>
      </c>
      <c r="R19" s="17">
        <f>IF($A19="","",IFERROR(1-$Q19/(IF(Assumptions!$B$6="Yes",1,0)+IF(Assumptions!$B$7="Yes",1,0)+IF(Assumptions!$B$8="Yes",1,0)+IF(Assumptions!$B$9="Yes",1,0)+IF(Assumptions!$B$10="Yes",1,0)+IF(Assumptions!$B$11="Yes",1,0)+2),""))</f>
        <v/>
      </c>
      <c r="S19" s="16">
        <f>IF(OR($A19="",NOT(ISNUMBER($F19))),"",IFERROR($F19-TODAY(),""))</f>
        <v/>
      </c>
      <c r="T19" s="18">
        <f>IF($A19="","",IF($Q19=0,"Ready",IF(NOT(ISNUMBER($F19)),IF($F19="","Schedule Needed","Check Date"),IF($F19&lt;TODAY(),"Past Due Review",IF($F19-TODAY()&lt;=Assumptions!$B$5,"Due Soon","In Progress")))))</f>
        <v/>
      </c>
      <c r="U19" s="18">
        <f>IF($A19="","",IF($N19="","Select requirement",IF($N19="No",IF(OR($O19&lt;&gt;"",$P19&lt;&gt;"Not Required"),"Check entry","Not Required"),IF($P19&lt;&gt;"Received","Pending",IF(NOT(ISNUMBER($O19)),"Add amount",IF($O19&gt;Assumptions!$B$12,"Review amount","OK"))))))</f>
        <v/>
      </c>
      <c r="V19" s="13" t="n"/>
    </row>
    <row r="20" ht="22" customHeight="1">
      <c r="A20" s="13" t="n"/>
      <c r="B20" s="13" t="n"/>
      <c r="C20" s="13" t="n"/>
      <c r="D20" s="13" t="n"/>
      <c r="E20" s="23" t="n"/>
      <c r="F20" s="23" t="n"/>
      <c r="G20" s="13" t="n"/>
      <c r="H20" s="13" t="n"/>
      <c r="I20" s="13" t="n"/>
      <c r="J20" s="13" t="n"/>
      <c r="K20" s="13" t="n"/>
      <c r="L20" s="13" t="n"/>
      <c r="M20" s="13" t="n"/>
      <c r="N20" s="13" t="n"/>
      <c r="O20" s="15" t="n"/>
      <c r="P20" s="13" t="n"/>
      <c r="Q20" s="19">
        <f>IF($A20="","",IF(AND(Assumptions!$B$6="Yes",$H20&lt;&gt;"Complete"),1,0)+IF(AND(Assumptions!$B$7="Yes",$I20&lt;&gt;"Complete"),1,0)+IF(AND(Assumptions!$B$8="Yes",$J20&lt;&gt;"Complete"),1,0)+IF(AND(Assumptions!$B$9="Yes",$K20&lt;&gt;"Complete"),1,0)+IF(AND(Assumptions!$B$10="Yes",$L20&lt;&gt;"Complete"),1,0)+IF(AND(Assumptions!$B$11="Yes",$M20&lt;&gt;"Complete"),1,0)+IF(ISNUMBER($F20),0,1)+IF($N20="Yes",IF(ISNUMBER($O20),IF(OR($P20&lt;&gt;"Received",$O20&gt;Assumptions!$B$12),1,0),1),IF($N20="No",IF(AND($P20="Not Required",$O20=""),0,1),1)))</f>
        <v/>
      </c>
      <c r="R20" s="20">
        <f>IF($A20="","",IFERROR(1-$Q20/(IF(Assumptions!$B$6="Yes",1,0)+IF(Assumptions!$B$7="Yes",1,0)+IF(Assumptions!$B$8="Yes",1,0)+IF(Assumptions!$B$9="Yes",1,0)+IF(Assumptions!$B$10="Yes",1,0)+IF(Assumptions!$B$11="Yes",1,0)+2),""))</f>
        <v/>
      </c>
      <c r="S20" s="19">
        <f>IF(OR($A20="",NOT(ISNUMBER($F20))),"",IFERROR($F20-TODAY(),""))</f>
        <v/>
      </c>
      <c r="T20" s="21">
        <f>IF($A20="","",IF($Q20=0,"Ready",IF(NOT(ISNUMBER($F20)),IF($F20="","Schedule Needed","Check Date"),IF($F20&lt;TODAY(),"Past Due Review",IF($F20-TODAY()&lt;=Assumptions!$B$5,"Due Soon","In Progress")))))</f>
        <v/>
      </c>
      <c r="U20" s="21">
        <f>IF($A20="","",IF($N20="","Select requirement",IF($N20="No",IF(OR($O20&lt;&gt;"",$P20&lt;&gt;"Not Required"),"Check entry","Not Required"),IF($P20&lt;&gt;"Received","Pending",IF(NOT(ISNUMBER($O20)),"Add amount",IF($O20&gt;Assumptions!$B$12,"Review amount","OK"))))))</f>
        <v/>
      </c>
      <c r="V20" s="13" t="n"/>
    </row>
    <row r="21" ht="22" customHeight="1">
      <c r="A21" s="13" t="n"/>
      <c r="B21" s="13" t="n"/>
      <c r="C21" s="13" t="n"/>
      <c r="D21" s="13" t="n"/>
      <c r="E21" s="23" t="n"/>
      <c r="F21" s="23" t="n"/>
      <c r="G21" s="13" t="n"/>
      <c r="H21" s="13" t="n"/>
      <c r="I21" s="13" t="n"/>
      <c r="J21" s="13" t="n"/>
      <c r="K21" s="13" t="n"/>
      <c r="L21" s="13" t="n"/>
      <c r="M21" s="13" t="n"/>
      <c r="N21" s="13" t="n"/>
      <c r="O21" s="15" t="n"/>
      <c r="P21" s="13" t="n"/>
      <c r="Q21" s="16">
        <f>IF($A21="","",IF(AND(Assumptions!$B$6="Yes",$H21&lt;&gt;"Complete"),1,0)+IF(AND(Assumptions!$B$7="Yes",$I21&lt;&gt;"Complete"),1,0)+IF(AND(Assumptions!$B$8="Yes",$J21&lt;&gt;"Complete"),1,0)+IF(AND(Assumptions!$B$9="Yes",$K21&lt;&gt;"Complete"),1,0)+IF(AND(Assumptions!$B$10="Yes",$L21&lt;&gt;"Complete"),1,0)+IF(AND(Assumptions!$B$11="Yes",$M21&lt;&gt;"Complete"),1,0)+IF(ISNUMBER($F21),0,1)+IF($N21="Yes",IF(ISNUMBER($O21),IF(OR($P21&lt;&gt;"Received",$O21&gt;Assumptions!$B$12),1,0),1),IF($N21="No",IF(AND($P21="Not Required",$O21=""),0,1),1)))</f>
        <v/>
      </c>
      <c r="R21" s="17">
        <f>IF($A21="","",IFERROR(1-$Q21/(IF(Assumptions!$B$6="Yes",1,0)+IF(Assumptions!$B$7="Yes",1,0)+IF(Assumptions!$B$8="Yes",1,0)+IF(Assumptions!$B$9="Yes",1,0)+IF(Assumptions!$B$10="Yes",1,0)+IF(Assumptions!$B$11="Yes",1,0)+2),""))</f>
        <v/>
      </c>
      <c r="S21" s="16">
        <f>IF(OR($A21="",NOT(ISNUMBER($F21))),"",IFERROR($F21-TODAY(),""))</f>
        <v/>
      </c>
      <c r="T21" s="18">
        <f>IF($A21="","",IF($Q21=0,"Ready",IF(NOT(ISNUMBER($F21)),IF($F21="","Schedule Needed","Check Date"),IF($F21&lt;TODAY(),"Past Due Review",IF($F21-TODAY()&lt;=Assumptions!$B$5,"Due Soon","In Progress")))))</f>
        <v/>
      </c>
      <c r="U21" s="18">
        <f>IF($A21="","",IF($N21="","Select requirement",IF($N21="No",IF(OR($O21&lt;&gt;"",$P21&lt;&gt;"Not Required"),"Check entry","Not Required"),IF($P21&lt;&gt;"Received","Pending",IF(NOT(ISNUMBER($O21)),"Add amount",IF($O21&gt;Assumptions!$B$12,"Review amount","OK"))))))</f>
        <v/>
      </c>
      <c r="V21" s="13" t="n"/>
    </row>
    <row r="22" ht="22" customHeight="1">
      <c r="A22" s="13" t="n"/>
      <c r="B22" s="13" t="n"/>
      <c r="C22" s="13" t="n"/>
      <c r="D22" s="13" t="n"/>
      <c r="E22" s="23" t="n"/>
      <c r="F22" s="23" t="n"/>
      <c r="G22" s="13" t="n"/>
      <c r="H22" s="13" t="n"/>
      <c r="I22" s="13" t="n"/>
      <c r="J22" s="13" t="n"/>
      <c r="K22" s="13" t="n"/>
      <c r="L22" s="13" t="n"/>
      <c r="M22" s="13" t="n"/>
      <c r="N22" s="13" t="n"/>
      <c r="O22" s="15" t="n"/>
      <c r="P22" s="13" t="n"/>
      <c r="Q22" s="19">
        <f>IF($A22="","",IF(AND(Assumptions!$B$6="Yes",$H22&lt;&gt;"Complete"),1,0)+IF(AND(Assumptions!$B$7="Yes",$I22&lt;&gt;"Complete"),1,0)+IF(AND(Assumptions!$B$8="Yes",$J22&lt;&gt;"Complete"),1,0)+IF(AND(Assumptions!$B$9="Yes",$K22&lt;&gt;"Complete"),1,0)+IF(AND(Assumptions!$B$10="Yes",$L22&lt;&gt;"Complete"),1,0)+IF(AND(Assumptions!$B$11="Yes",$M22&lt;&gt;"Complete"),1,0)+IF(ISNUMBER($F22),0,1)+IF($N22="Yes",IF(ISNUMBER($O22),IF(OR($P22&lt;&gt;"Received",$O22&gt;Assumptions!$B$12),1,0),1),IF($N22="No",IF(AND($P22="Not Required",$O22=""),0,1),1)))</f>
        <v/>
      </c>
      <c r="R22" s="20">
        <f>IF($A22="","",IFERROR(1-$Q22/(IF(Assumptions!$B$6="Yes",1,0)+IF(Assumptions!$B$7="Yes",1,0)+IF(Assumptions!$B$8="Yes",1,0)+IF(Assumptions!$B$9="Yes",1,0)+IF(Assumptions!$B$10="Yes",1,0)+IF(Assumptions!$B$11="Yes",1,0)+2),""))</f>
        <v/>
      </c>
      <c r="S22" s="19">
        <f>IF(OR($A22="",NOT(ISNUMBER($F22))),"",IFERROR($F22-TODAY(),""))</f>
        <v/>
      </c>
      <c r="T22" s="21">
        <f>IF($A22="","",IF($Q22=0,"Ready",IF(NOT(ISNUMBER($F22)),IF($F22="","Schedule Needed","Check Date"),IF($F22&lt;TODAY(),"Past Due Review",IF($F22-TODAY()&lt;=Assumptions!$B$5,"Due Soon","In Progress")))))</f>
        <v/>
      </c>
      <c r="U22" s="21">
        <f>IF($A22="","",IF($N22="","Select requirement",IF($N22="No",IF(OR($O22&lt;&gt;"",$P22&lt;&gt;"Not Required"),"Check entry","Not Required"),IF($P22&lt;&gt;"Received","Pending",IF(NOT(ISNUMBER($O22)),"Add amount",IF($O22&gt;Assumptions!$B$12,"Review amount","OK"))))))</f>
        <v/>
      </c>
      <c r="V22" s="13" t="n"/>
    </row>
    <row r="23" ht="22" customHeight="1">
      <c r="A23" s="13" t="n"/>
      <c r="B23" s="13" t="n"/>
      <c r="C23" s="13" t="n"/>
      <c r="D23" s="13" t="n"/>
      <c r="E23" s="23" t="n"/>
      <c r="F23" s="23" t="n"/>
      <c r="G23" s="13" t="n"/>
      <c r="H23" s="13" t="n"/>
      <c r="I23" s="13" t="n"/>
      <c r="J23" s="13" t="n"/>
      <c r="K23" s="13" t="n"/>
      <c r="L23" s="13" t="n"/>
      <c r="M23" s="13" t="n"/>
      <c r="N23" s="13" t="n"/>
      <c r="O23" s="15" t="n"/>
      <c r="P23" s="13" t="n"/>
      <c r="Q23" s="16">
        <f>IF($A23="","",IF(AND(Assumptions!$B$6="Yes",$H23&lt;&gt;"Complete"),1,0)+IF(AND(Assumptions!$B$7="Yes",$I23&lt;&gt;"Complete"),1,0)+IF(AND(Assumptions!$B$8="Yes",$J23&lt;&gt;"Complete"),1,0)+IF(AND(Assumptions!$B$9="Yes",$K23&lt;&gt;"Complete"),1,0)+IF(AND(Assumptions!$B$10="Yes",$L23&lt;&gt;"Complete"),1,0)+IF(AND(Assumptions!$B$11="Yes",$M23&lt;&gt;"Complete"),1,0)+IF(ISNUMBER($F23),0,1)+IF($N23="Yes",IF(ISNUMBER($O23),IF(OR($P23&lt;&gt;"Received",$O23&gt;Assumptions!$B$12),1,0),1),IF($N23="No",IF(AND($P23="Not Required",$O23=""),0,1),1)))</f>
        <v/>
      </c>
      <c r="R23" s="17">
        <f>IF($A23="","",IFERROR(1-$Q23/(IF(Assumptions!$B$6="Yes",1,0)+IF(Assumptions!$B$7="Yes",1,0)+IF(Assumptions!$B$8="Yes",1,0)+IF(Assumptions!$B$9="Yes",1,0)+IF(Assumptions!$B$10="Yes",1,0)+IF(Assumptions!$B$11="Yes",1,0)+2),""))</f>
        <v/>
      </c>
      <c r="S23" s="16">
        <f>IF(OR($A23="",NOT(ISNUMBER($F23))),"",IFERROR($F23-TODAY(),""))</f>
        <v/>
      </c>
      <c r="T23" s="18">
        <f>IF($A23="","",IF($Q23=0,"Ready",IF(NOT(ISNUMBER($F23)),IF($F23="","Schedule Needed","Check Date"),IF($F23&lt;TODAY(),"Past Due Review",IF($F23-TODAY()&lt;=Assumptions!$B$5,"Due Soon","In Progress")))))</f>
        <v/>
      </c>
      <c r="U23" s="18">
        <f>IF($A23="","",IF($N23="","Select requirement",IF($N23="No",IF(OR($O23&lt;&gt;"",$P23&lt;&gt;"Not Required"),"Check entry","Not Required"),IF($P23&lt;&gt;"Received","Pending",IF(NOT(ISNUMBER($O23)),"Add amount",IF($O23&gt;Assumptions!$B$12,"Review amount","OK"))))))</f>
        <v/>
      </c>
      <c r="V23" s="13" t="n"/>
    </row>
    <row r="24" ht="22" customHeight="1">
      <c r="A24" s="13" t="n"/>
      <c r="B24" s="13" t="n"/>
      <c r="C24" s="13" t="n"/>
      <c r="D24" s="13" t="n"/>
      <c r="E24" s="23" t="n"/>
      <c r="F24" s="23" t="n"/>
      <c r="G24" s="13" t="n"/>
      <c r="H24" s="13" t="n"/>
      <c r="I24" s="13" t="n"/>
      <c r="J24" s="13" t="n"/>
      <c r="K24" s="13" t="n"/>
      <c r="L24" s="13" t="n"/>
      <c r="M24" s="13" t="n"/>
      <c r="N24" s="13" t="n"/>
      <c r="O24" s="15" t="n"/>
      <c r="P24" s="13" t="n"/>
      <c r="Q24" s="19">
        <f>IF($A24="","",IF(AND(Assumptions!$B$6="Yes",$H24&lt;&gt;"Complete"),1,0)+IF(AND(Assumptions!$B$7="Yes",$I24&lt;&gt;"Complete"),1,0)+IF(AND(Assumptions!$B$8="Yes",$J24&lt;&gt;"Complete"),1,0)+IF(AND(Assumptions!$B$9="Yes",$K24&lt;&gt;"Complete"),1,0)+IF(AND(Assumptions!$B$10="Yes",$L24&lt;&gt;"Complete"),1,0)+IF(AND(Assumptions!$B$11="Yes",$M24&lt;&gt;"Complete"),1,0)+IF(ISNUMBER($F24),0,1)+IF($N24="Yes",IF(ISNUMBER($O24),IF(OR($P24&lt;&gt;"Received",$O24&gt;Assumptions!$B$12),1,0),1),IF($N24="No",IF(AND($P24="Not Required",$O24=""),0,1),1)))</f>
        <v/>
      </c>
      <c r="R24" s="20">
        <f>IF($A24="","",IFERROR(1-$Q24/(IF(Assumptions!$B$6="Yes",1,0)+IF(Assumptions!$B$7="Yes",1,0)+IF(Assumptions!$B$8="Yes",1,0)+IF(Assumptions!$B$9="Yes",1,0)+IF(Assumptions!$B$10="Yes",1,0)+IF(Assumptions!$B$11="Yes",1,0)+2),""))</f>
        <v/>
      </c>
      <c r="S24" s="19">
        <f>IF(OR($A24="",NOT(ISNUMBER($F24))),"",IFERROR($F24-TODAY(),""))</f>
        <v/>
      </c>
      <c r="T24" s="21">
        <f>IF($A24="","",IF($Q24=0,"Ready",IF(NOT(ISNUMBER($F24)),IF($F24="","Schedule Needed","Check Date"),IF($F24&lt;TODAY(),"Past Due Review",IF($F24-TODAY()&lt;=Assumptions!$B$5,"Due Soon","In Progress")))))</f>
        <v/>
      </c>
      <c r="U24" s="21">
        <f>IF($A24="","",IF($N24="","Select requirement",IF($N24="No",IF(OR($O24&lt;&gt;"",$P24&lt;&gt;"Not Required"),"Check entry","Not Required"),IF($P24&lt;&gt;"Received","Pending",IF(NOT(ISNUMBER($O24)),"Add amount",IF($O24&gt;Assumptions!$B$12,"Review amount","OK"))))))</f>
        <v/>
      </c>
      <c r="V24" s="13" t="n"/>
    </row>
    <row r="25" ht="22" customHeight="1">
      <c r="A25" s="13" t="n"/>
      <c r="B25" s="13" t="n"/>
      <c r="C25" s="13" t="n"/>
      <c r="D25" s="13" t="n"/>
      <c r="E25" s="23" t="n"/>
      <c r="F25" s="23" t="n"/>
      <c r="G25" s="13" t="n"/>
      <c r="H25" s="13" t="n"/>
      <c r="I25" s="13" t="n"/>
      <c r="J25" s="13" t="n"/>
      <c r="K25" s="13" t="n"/>
      <c r="L25" s="13" t="n"/>
      <c r="M25" s="13" t="n"/>
      <c r="N25" s="13" t="n"/>
      <c r="O25" s="15" t="n"/>
      <c r="P25" s="13" t="n"/>
      <c r="Q25" s="16">
        <f>IF($A25="","",IF(AND(Assumptions!$B$6="Yes",$H25&lt;&gt;"Complete"),1,0)+IF(AND(Assumptions!$B$7="Yes",$I25&lt;&gt;"Complete"),1,0)+IF(AND(Assumptions!$B$8="Yes",$J25&lt;&gt;"Complete"),1,0)+IF(AND(Assumptions!$B$9="Yes",$K25&lt;&gt;"Complete"),1,0)+IF(AND(Assumptions!$B$10="Yes",$L25&lt;&gt;"Complete"),1,0)+IF(AND(Assumptions!$B$11="Yes",$M25&lt;&gt;"Complete"),1,0)+IF(ISNUMBER($F25),0,1)+IF($N25="Yes",IF(ISNUMBER($O25),IF(OR($P25&lt;&gt;"Received",$O25&gt;Assumptions!$B$12),1,0),1),IF($N25="No",IF(AND($P25="Not Required",$O25=""),0,1),1)))</f>
        <v/>
      </c>
      <c r="R25" s="17">
        <f>IF($A25="","",IFERROR(1-$Q25/(IF(Assumptions!$B$6="Yes",1,0)+IF(Assumptions!$B$7="Yes",1,0)+IF(Assumptions!$B$8="Yes",1,0)+IF(Assumptions!$B$9="Yes",1,0)+IF(Assumptions!$B$10="Yes",1,0)+IF(Assumptions!$B$11="Yes",1,0)+2),""))</f>
        <v/>
      </c>
      <c r="S25" s="16">
        <f>IF(OR($A25="",NOT(ISNUMBER($F25))),"",IFERROR($F25-TODAY(),""))</f>
        <v/>
      </c>
      <c r="T25" s="18">
        <f>IF($A25="","",IF($Q25=0,"Ready",IF(NOT(ISNUMBER($F25)),IF($F25="","Schedule Needed","Check Date"),IF($F25&lt;TODAY(),"Past Due Review",IF($F25-TODAY()&lt;=Assumptions!$B$5,"Due Soon","In Progress")))))</f>
        <v/>
      </c>
      <c r="U25" s="18">
        <f>IF($A25="","",IF($N25="","Select requirement",IF($N25="No",IF(OR($O25&lt;&gt;"",$P25&lt;&gt;"Not Required"),"Check entry","Not Required"),IF($P25&lt;&gt;"Received","Pending",IF(NOT(ISNUMBER($O25)),"Add amount",IF($O25&gt;Assumptions!$B$12,"Review amount","OK"))))))</f>
        <v/>
      </c>
      <c r="V25" s="13" t="n"/>
    </row>
    <row r="26" ht="22" customHeight="1">
      <c r="A26" s="13" t="n"/>
      <c r="B26" s="13" t="n"/>
      <c r="C26" s="13" t="n"/>
      <c r="D26" s="13" t="n"/>
      <c r="E26" s="23" t="n"/>
      <c r="F26" s="23" t="n"/>
      <c r="G26" s="13" t="n"/>
      <c r="H26" s="13" t="n"/>
      <c r="I26" s="13" t="n"/>
      <c r="J26" s="13" t="n"/>
      <c r="K26" s="13" t="n"/>
      <c r="L26" s="13" t="n"/>
      <c r="M26" s="13" t="n"/>
      <c r="N26" s="13" t="n"/>
      <c r="O26" s="15" t="n"/>
      <c r="P26" s="13" t="n"/>
      <c r="Q26" s="19">
        <f>IF($A26="","",IF(AND(Assumptions!$B$6="Yes",$H26&lt;&gt;"Complete"),1,0)+IF(AND(Assumptions!$B$7="Yes",$I26&lt;&gt;"Complete"),1,0)+IF(AND(Assumptions!$B$8="Yes",$J26&lt;&gt;"Complete"),1,0)+IF(AND(Assumptions!$B$9="Yes",$K26&lt;&gt;"Complete"),1,0)+IF(AND(Assumptions!$B$10="Yes",$L26&lt;&gt;"Complete"),1,0)+IF(AND(Assumptions!$B$11="Yes",$M26&lt;&gt;"Complete"),1,0)+IF(ISNUMBER($F26),0,1)+IF($N26="Yes",IF(ISNUMBER($O26),IF(OR($P26&lt;&gt;"Received",$O26&gt;Assumptions!$B$12),1,0),1),IF($N26="No",IF(AND($P26="Not Required",$O26=""),0,1),1)))</f>
        <v/>
      </c>
      <c r="R26" s="20">
        <f>IF($A26="","",IFERROR(1-$Q26/(IF(Assumptions!$B$6="Yes",1,0)+IF(Assumptions!$B$7="Yes",1,0)+IF(Assumptions!$B$8="Yes",1,0)+IF(Assumptions!$B$9="Yes",1,0)+IF(Assumptions!$B$10="Yes",1,0)+IF(Assumptions!$B$11="Yes",1,0)+2),""))</f>
        <v/>
      </c>
      <c r="S26" s="19">
        <f>IF(OR($A26="",NOT(ISNUMBER($F26))),"",IFERROR($F26-TODAY(),""))</f>
        <v/>
      </c>
      <c r="T26" s="21">
        <f>IF($A26="","",IF($Q26=0,"Ready",IF(NOT(ISNUMBER($F26)),IF($F26="","Schedule Needed","Check Date"),IF($F26&lt;TODAY(),"Past Due Review",IF($F26-TODAY()&lt;=Assumptions!$B$5,"Due Soon","In Progress")))))</f>
        <v/>
      </c>
      <c r="U26" s="21">
        <f>IF($A26="","",IF($N26="","Select requirement",IF($N26="No",IF(OR($O26&lt;&gt;"",$P26&lt;&gt;"Not Required"),"Check entry","Not Required"),IF($P26&lt;&gt;"Received","Pending",IF(NOT(ISNUMBER($O26)),"Add amount",IF($O26&gt;Assumptions!$B$12,"Review amount","OK"))))))</f>
        <v/>
      </c>
      <c r="V26" s="13" t="n"/>
    </row>
    <row r="27" ht="22" customHeight="1">
      <c r="A27" s="13" t="n"/>
      <c r="B27" s="13" t="n"/>
      <c r="C27" s="13" t="n"/>
      <c r="D27" s="13" t="n"/>
      <c r="E27" s="23" t="n"/>
      <c r="F27" s="23" t="n"/>
      <c r="G27" s="13" t="n"/>
      <c r="H27" s="13" t="n"/>
      <c r="I27" s="13" t="n"/>
      <c r="J27" s="13" t="n"/>
      <c r="K27" s="13" t="n"/>
      <c r="L27" s="13" t="n"/>
      <c r="M27" s="13" t="n"/>
      <c r="N27" s="13" t="n"/>
      <c r="O27" s="15" t="n"/>
      <c r="P27" s="13" t="n"/>
      <c r="Q27" s="16">
        <f>IF($A27="","",IF(AND(Assumptions!$B$6="Yes",$H27&lt;&gt;"Complete"),1,0)+IF(AND(Assumptions!$B$7="Yes",$I27&lt;&gt;"Complete"),1,0)+IF(AND(Assumptions!$B$8="Yes",$J27&lt;&gt;"Complete"),1,0)+IF(AND(Assumptions!$B$9="Yes",$K27&lt;&gt;"Complete"),1,0)+IF(AND(Assumptions!$B$10="Yes",$L27&lt;&gt;"Complete"),1,0)+IF(AND(Assumptions!$B$11="Yes",$M27&lt;&gt;"Complete"),1,0)+IF(ISNUMBER($F27),0,1)+IF($N27="Yes",IF(ISNUMBER($O27),IF(OR($P27&lt;&gt;"Received",$O27&gt;Assumptions!$B$12),1,0),1),IF($N27="No",IF(AND($P27="Not Required",$O27=""),0,1),1)))</f>
        <v/>
      </c>
      <c r="R27" s="17">
        <f>IF($A27="","",IFERROR(1-$Q27/(IF(Assumptions!$B$6="Yes",1,0)+IF(Assumptions!$B$7="Yes",1,0)+IF(Assumptions!$B$8="Yes",1,0)+IF(Assumptions!$B$9="Yes",1,0)+IF(Assumptions!$B$10="Yes",1,0)+IF(Assumptions!$B$11="Yes",1,0)+2),""))</f>
        <v/>
      </c>
      <c r="S27" s="16">
        <f>IF(OR($A27="",NOT(ISNUMBER($F27))),"",IFERROR($F27-TODAY(),""))</f>
        <v/>
      </c>
      <c r="T27" s="18">
        <f>IF($A27="","",IF($Q27=0,"Ready",IF(NOT(ISNUMBER($F27)),IF($F27="","Schedule Needed","Check Date"),IF($F27&lt;TODAY(),"Past Due Review",IF($F27-TODAY()&lt;=Assumptions!$B$5,"Due Soon","In Progress")))))</f>
        <v/>
      </c>
      <c r="U27" s="18">
        <f>IF($A27="","",IF($N27="","Select requirement",IF($N27="No",IF(OR($O27&lt;&gt;"",$P27&lt;&gt;"Not Required"),"Check entry","Not Required"),IF($P27&lt;&gt;"Received","Pending",IF(NOT(ISNUMBER($O27)),"Add amount",IF($O27&gt;Assumptions!$B$12,"Review amount","OK"))))))</f>
        <v/>
      </c>
      <c r="V27" s="13" t="n"/>
    </row>
    <row r="28" ht="22" customHeight="1">
      <c r="A28" s="13" t="n"/>
      <c r="B28" s="13" t="n"/>
      <c r="C28" s="13" t="n"/>
      <c r="D28" s="13" t="n"/>
      <c r="E28" s="23" t="n"/>
      <c r="F28" s="23" t="n"/>
      <c r="G28" s="13" t="n"/>
      <c r="H28" s="13" t="n"/>
      <c r="I28" s="13" t="n"/>
      <c r="J28" s="13" t="n"/>
      <c r="K28" s="13" t="n"/>
      <c r="L28" s="13" t="n"/>
      <c r="M28" s="13" t="n"/>
      <c r="N28" s="13" t="n"/>
      <c r="O28" s="15" t="n"/>
      <c r="P28" s="13" t="n"/>
      <c r="Q28" s="19">
        <f>IF($A28="","",IF(AND(Assumptions!$B$6="Yes",$H28&lt;&gt;"Complete"),1,0)+IF(AND(Assumptions!$B$7="Yes",$I28&lt;&gt;"Complete"),1,0)+IF(AND(Assumptions!$B$8="Yes",$J28&lt;&gt;"Complete"),1,0)+IF(AND(Assumptions!$B$9="Yes",$K28&lt;&gt;"Complete"),1,0)+IF(AND(Assumptions!$B$10="Yes",$L28&lt;&gt;"Complete"),1,0)+IF(AND(Assumptions!$B$11="Yes",$M28&lt;&gt;"Complete"),1,0)+IF(ISNUMBER($F28),0,1)+IF($N28="Yes",IF(ISNUMBER($O28),IF(OR($P28&lt;&gt;"Received",$O28&gt;Assumptions!$B$12),1,0),1),IF($N28="No",IF(AND($P28="Not Required",$O28=""),0,1),1)))</f>
        <v/>
      </c>
      <c r="R28" s="20">
        <f>IF($A28="","",IFERROR(1-$Q28/(IF(Assumptions!$B$6="Yes",1,0)+IF(Assumptions!$B$7="Yes",1,0)+IF(Assumptions!$B$8="Yes",1,0)+IF(Assumptions!$B$9="Yes",1,0)+IF(Assumptions!$B$10="Yes",1,0)+IF(Assumptions!$B$11="Yes",1,0)+2),""))</f>
        <v/>
      </c>
      <c r="S28" s="19">
        <f>IF(OR($A28="",NOT(ISNUMBER($F28))),"",IFERROR($F28-TODAY(),""))</f>
        <v/>
      </c>
      <c r="T28" s="21">
        <f>IF($A28="","",IF($Q28=0,"Ready",IF(NOT(ISNUMBER($F28)),IF($F28="","Schedule Needed","Check Date"),IF($F28&lt;TODAY(),"Past Due Review",IF($F28-TODAY()&lt;=Assumptions!$B$5,"Due Soon","In Progress")))))</f>
        <v/>
      </c>
      <c r="U28" s="21">
        <f>IF($A28="","",IF($N28="","Select requirement",IF($N28="No",IF(OR($O28&lt;&gt;"",$P28&lt;&gt;"Not Required"),"Check entry","Not Required"),IF($P28&lt;&gt;"Received","Pending",IF(NOT(ISNUMBER($O28)),"Add amount",IF($O28&gt;Assumptions!$B$12,"Review amount","OK"))))))</f>
        <v/>
      </c>
      <c r="V28" s="13" t="n"/>
    </row>
    <row r="29" ht="22" customHeight="1">
      <c r="A29" s="13" t="n"/>
      <c r="B29" s="13" t="n"/>
      <c r="C29" s="13" t="n"/>
      <c r="D29" s="13" t="n"/>
      <c r="E29" s="23" t="n"/>
      <c r="F29" s="23" t="n"/>
      <c r="G29" s="13" t="n"/>
      <c r="H29" s="13" t="n"/>
      <c r="I29" s="13" t="n"/>
      <c r="J29" s="13" t="n"/>
      <c r="K29" s="13" t="n"/>
      <c r="L29" s="13" t="n"/>
      <c r="M29" s="13" t="n"/>
      <c r="N29" s="13" t="n"/>
      <c r="O29" s="15" t="n"/>
      <c r="P29" s="13" t="n"/>
      <c r="Q29" s="16">
        <f>IF($A29="","",IF(AND(Assumptions!$B$6="Yes",$H29&lt;&gt;"Complete"),1,0)+IF(AND(Assumptions!$B$7="Yes",$I29&lt;&gt;"Complete"),1,0)+IF(AND(Assumptions!$B$8="Yes",$J29&lt;&gt;"Complete"),1,0)+IF(AND(Assumptions!$B$9="Yes",$K29&lt;&gt;"Complete"),1,0)+IF(AND(Assumptions!$B$10="Yes",$L29&lt;&gt;"Complete"),1,0)+IF(AND(Assumptions!$B$11="Yes",$M29&lt;&gt;"Complete"),1,0)+IF(ISNUMBER($F29),0,1)+IF($N29="Yes",IF(ISNUMBER($O29),IF(OR($P29&lt;&gt;"Received",$O29&gt;Assumptions!$B$12),1,0),1),IF($N29="No",IF(AND($P29="Not Required",$O29=""),0,1),1)))</f>
        <v/>
      </c>
      <c r="R29" s="17">
        <f>IF($A29="","",IFERROR(1-$Q29/(IF(Assumptions!$B$6="Yes",1,0)+IF(Assumptions!$B$7="Yes",1,0)+IF(Assumptions!$B$8="Yes",1,0)+IF(Assumptions!$B$9="Yes",1,0)+IF(Assumptions!$B$10="Yes",1,0)+IF(Assumptions!$B$11="Yes",1,0)+2),""))</f>
        <v/>
      </c>
      <c r="S29" s="16">
        <f>IF(OR($A29="",NOT(ISNUMBER($F29))),"",IFERROR($F29-TODAY(),""))</f>
        <v/>
      </c>
      <c r="T29" s="18">
        <f>IF($A29="","",IF($Q29=0,"Ready",IF(NOT(ISNUMBER($F29)),IF($F29="","Schedule Needed","Check Date"),IF($F29&lt;TODAY(),"Past Due Review",IF($F29-TODAY()&lt;=Assumptions!$B$5,"Due Soon","In Progress")))))</f>
        <v/>
      </c>
      <c r="U29" s="18">
        <f>IF($A29="","",IF($N29="","Select requirement",IF($N29="No",IF(OR($O29&lt;&gt;"",$P29&lt;&gt;"Not Required"),"Check entry","Not Required"),IF($P29&lt;&gt;"Received","Pending",IF(NOT(ISNUMBER($O29)),"Add amount",IF($O29&gt;Assumptions!$B$12,"Review amount","OK"))))))</f>
        <v/>
      </c>
      <c r="V29" s="13" t="n"/>
    </row>
    <row r="30" ht="22" customHeight="1">
      <c r="A30" s="13" t="n"/>
      <c r="B30" s="13" t="n"/>
      <c r="C30" s="13" t="n"/>
      <c r="D30" s="13" t="n"/>
      <c r="E30" s="23" t="n"/>
      <c r="F30" s="2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5" t="n"/>
      <c r="P30" s="13" t="n"/>
      <c r="Q30" s="19">
        <f>IF($A30="","",IF(AND(Assumptions!$B$6="Yes",$H30&lt;&gt;"Complete"),1,0)+IF(AND(Assumptions!$B$7="Yes",$I30&lt;&gt;"Complete"),1,0)+IF(AND(Assumptions!$B$8="Yes",$J30&lt;&gt;"Complete"),1,0)+IF(AND(Assumptions!$B$9="Yes",$K30&lt;&gt;"Complete"),1,0)+IF(AND(Assumptions!$B$10="Yes",$L30&lt;&gt;"Complete"),1,0)+IF(AND(Assumptions!$B$11="Yes",$M30&lt;&gt;"Complete"),1,0)+IF(ISNUMBER($F30),0,1)+IF($N30="Yes",IF(ISNUMBER($O30),IF(OR($P30&lt;&gt;"Received",$O30&gt;Assumptions!$B$12),1,0),1),IF($N30="No",IF(AND($P30="Not Required",$O30=""),0,1),1)))</f>
        <v/>
      </c>
      <c r="R30" s="20">
        <f>IF($A30="","",IFERROR(1-$Q30/(IF(Assumptions!$B$6="Yes",1,0)+IF(Assumptions!$B$7="Yes",1,0)+IF(Assumptions!$B$8="Yes",1,0)+IF(Assumptions!$B$9="Yes",1,0)+IF(Assumptions!$B$10="Yes",1,0)+IF(Assumptions!$B$11="Yes",1,0)+2),""))</f>
        <v/>
      </c>
      <c r="S30" s="19">
        <f>IF(OR($A30="",NOT(ISNUMBER($F30))),"",IFERROR($F30-TODAY(),""))</f>
        <v/>
      </c>
      <c r="T30" s="21">
        <f>IF($A30="","",IF($Q30=0,"Ready",IF(NOT(ISNUMBER($F30)),IF($F30="","Schedule Needed","Check Date"),IF($F30&lt;TODAY(),"Past Due Review",IF($F30-TODAY()&lt;=Assumptions!$B$5,"Due Soon","In Progress")))))</f>
        <v/>
      </c>
      <c r="U30" s="21">
        <f>IF($A30="","",IF($N30="","Select requirement",IF($N30="No",IF(OR($O30&lt;&gt;"",$P30&lt;&gt;"Not Required"),"Check entry","Not Required"),IF($P30&lt;&gt;"Received","Pending",IF(NOT(ISNUMBER($O30)),"Add amount",IF($O30&gt;Assumptions!$B$12,"Review amount","OK"))))))</f>
        <v/>
      </c>
      <c r="V30" s="13" t="n"/>
    </row>
    <row r="31" ht="22" customHeight="1">
      <c r="A31" s="13" t="n"/>
      <c r="B31" s="13" t="n"/>
      <c r="C31" s="13" t="n"/>
      <c r="D31" s="13" t="n"/>
      <c r="E31" s="23" t="n"/>
      <c r="F31" s="23" t="n"/>
      <c r="G31" s="13" t="n"/>
      <c r="H31" s="13" t="n"/>
      <c r="I31" s="13" t="n"/>
      <c r="J31" s="13" t="n"/>
      <c r="K31" s="13" t="n"/>
      <c r="L31" s="13" t="n"/>
      <c r="M31" s="13" t="n"/>
      <c r="N31" s="13" t="n"/>
      <c r="O31" s="15" t="n"/>
      <c r="P31" s="13" t="n"/>
      <c r="Q31" s="16">
        <f>IF($A31="","",IF(AND(Assumptions!$B$6="Yes",$H31&lt;&gt;"Complete"),1,0)+IF(AND(Assumptions!$B$7="Yes",$I31&lt;&gt;"Complete"),1,0)+IF(AND(Assumptions!$B$8="Yes",$J31&lt;&gt;"Complete"),1,0)+IF(AND(Assumptions!$B$9="Yes",$K31&lt;&gt;"Complete"),1,0)+IF(AND(Assumptions!$B$10="Yes",$L31&lt;&gt;"Complete"),1,0)+IF(AND(Assumptions!$B$11="Yes",$M31&lt;&gt;"Complete"),1,0)+IF(ISNUMBER($F31),0,1)+IF($N31="Yes",IF(ISNUMBER($O31),IF(OR($P31&lt;&gt;"Received",$O31&gt;Assumptions!$B$12),1,0),1),IF($N31="No",IF(AND($P31="Not Required",$O31=""),0,1),1)))</f>
        <v/>
      </c>
      <c r="R31" s="17">
        <f>IF($A31="","",IFERROR(1-$Q31/(IF(Assumptions!$B$6="Yes",1,0)+IF(Assumptions!$B$7="Yes",1,0)+IF(Assumptions!$B$8="Yes",1,0)+IF(Assumptions!$B$9="Yes",1,0)+IF(Assumptions!$B$10="Yes",1,0)+IF(Assumptions!$B$11="Yes",1,0)+2),""))</f>
        <v/>
      </c>
      <c r="S31" s="16">
        <f>IF(OR($A31="",NOT(ISNUMBER($F31))),"",IFERROR($F31-TODAY(),""))</f>
        <v/>
      </c>
      <c r="T31" s="18">
        <f>IF($A31="","",IF($Q31=0,"Ready",IF(NOT(ISNUMBER($F31)),IF($F31="","Schedule Needed","Check Date"),IF($F31&lt;TODAY(),"Past Due Review",IF($F31-TODAY()&lt;=Assumptions!$B$5,"Due Soon","In Progress")))))</f>
        <v/>
      </c>
      <c r="U31" s="18">
        <f>IF($A31="","",IF($N31="","Select requirement",IF($N31="No",IF(OR($O31&lt;&gt;"",$P31&lt;&gt;"Not Required"),"Check entry","Not Required"),IF($P31&lt;&gt;"Received","Pending",IF(NOT(ISNUMBER($O31)),"Add amount",IF($O31&gt;Assumptions!$B$12,"Review amount","OK"))))))</f>
        <v/>
      </c>
      <c r="V31" s="13" t="n"/>
    </row>
    <row r="32" ht="22" customHeight="1">
      <c r="A32" s="13" t="n"/>
      <c r="B32" s="13" t="n"/>
      <c r="C32" s="13" t="n"/>
      <c r="D32" s="13" t="n"/>
      <c r="E32" s="23" t="n"/>
      <c r="F32" s="23" t="n"/>
      <c r="G32" s="13" t="n"/>
      <c r="H32" s="13" t="n"/>
      <c r="I32" s="13" t="n"/>
      <c r="J32" s="13" t="n"/>
      <c r="K32" s="13" t="n"/>
      <c r="L32" s="13" t="n"/>
      <c r="M32" s="13" t="n"/>
      <c r="N32" s="13" t="n"/>
      <c r="O32" s="15" t="n"/>
      <c r="P32" s="13" t="n"/>
      <c r="Q32" s="19">
        <f>IF($A32="","",IF(AND(Assumptions!$B$6="Yes",$H32&lt;&gt;"Complete"),1,0)+IF(AND(Assumptions!$B$7="Yes",$I32&lt;&gt;"Complete"),1,0)+IF(AND(Assumptions!$B$8="Yes",$J32&lt;&gt;"Complete"),1,0)+IF(AND(Assumptions!$B$9="Yes",$K32&lt;&gt;"Complete"),1,0)+IF(AND(Assumptions!$B$10="Yes",$L32&lt;&gt;"Complete"),1,0)+IF(AND(Assumptions!$B$11="Yes",$M32&lt;&gt;"Complete"),1,0)+IF(ISNUMBER($F32),0,1)+IF($N32="Yes",IF(ISNUMBER($O32),IF(OR($P32&lt;&gt;"Received",$O32&gt;Assumptions!$B$12),1,0),1),IF($N32="No",IF(AND($P32="Not Required",$O32=""),0,1),1)))</f>
        <v/>
      </c>
      <c r="R32" s="20">
        <f>IF($A32="","",IFERROR(1-$Q32/(IF(Assumptions!$B$6="Yes",1,0)+IF(Assumptions!$B$7="Yes",1,0)+IF(Assumptions!$B$8="Yes",1,0)+IF(Assumptions!$B$9="Yes",1,0)+IF(Assumptions!$B$10="Yes",1,0)+IF(Assumptions!$B$11="Yes",1,0)+2),""))</f>
        <v/>
      </c>
      <c r="S32" s="19">
        <f>IF(OR($A32="",NOT(ISNUMBER($F32))),"",IFERROR($F32-TODAY(),""))</f>
        <v/>
      </c>
      <c r="T32" s="21">
        <f>IF($A32="","",IF($Q32=0,"Ready",IF(NOT(ISNUMBER($F32)),IF($F32="","Schedule Needed","Check Date"),IF($F32&lt;TODAY(),"Past Due Review",IF($F32-TODAY()&lt;=Assumptions!$B$5,"Due Soon","In Progress")))))</f>
        <v/>
      </c>
      <c r="U32" s="21">
        <f>IF($A32="","",IF($N32="","Select requirement",IF($N32="No",IF(OR($O32&lt;&gt;"",$P32&lt;&gt;"Not Required"),"Check entry","Not Required"),IF($P32&lt;&gt;"Received","Pending",IF(NOT(ISNUMBER($O32)),"Add amount",IF($O32&gt;Assumptions!$B$12,"Review amount","OK"))))))</f>
        <v/>
      </c>
      <c r="V32" s="13" t="n"/>
    </row>
    <row r="33" ht="22" customHeight="1">
      <c r="A33" s="13" t="n"/>
      <c r="B33" s="13" t="n"/>
      <c r="C33" s="13" t="n"/>
      <c r="D33" s="13" t="n"/>
      <c r="E33" s="23" t="n"/>
      <c r="F33" s="23" t="n"/>
      <c r="G33" s="13" t="n"/>
      <c r="H33" s="13" t="n"/>
      <c r="I33" s="13" t="n"/>
      <c r="J33" s="13" t="n"/>
      <c r="K33" s="13" t="n"/>
      <c r="L33" s="13" t="n"/>
      <c r="M33" s="13" t="n"/>
      <c r="N33" s="13" t="n"/>
      <c r="O33" s="15" t="n"/>
      <c r="P33" s="13" t="n"/>
      <c r="Q33" s="16">
        <f>IF($A33="","",IF(AND(Assumptions!$B$6="Yes",$H33&lt;&gt;"Complete"),1,0)+IF(AND(Assumptions!$B$7="Yes",$I33&lt;&gt;"Complete"),1,0)+IF(AND(Assumptions!$B$8="Yes",$J33&lt;&gt;"Complete"),1,0)+IF(AND(Assumptions!$B$9="Yes",$K33&lt;&gt;"Complete"),1,0)+IF(AND(Assumptions!$B$10="Yes",$L33&lt;&gt;"Complete"),1,0)+IF(AND(Assumptions!$B$11="Yes",$M33&lt;&gt;"Complete"),1,0)+IF(ISNUMBER($F33),0,1)+IF($N33="Yes",IF(ISNUMBER($O33),IF(OR($P33&lt;&gt;"Received",$O33&gt;Assumptions!$B$12),1,0),1),IF($N33="No",IF(AND($P33="Not Required",$O33=""),0,1),1)))</f>
        <v/>
      </c>
      <c r="R33" s="17">
        <f>IF($A33="","",IFERROR(1-$Q33/(IF(Assumptions!$B$6="Yes",1,0)+IF(Assumptions!$B$7="Yes",1,0)+IF(Assumptions!$B$8="Yes",1,0)+IF(Assumptions!$B$9="Yes",1,0)+IF(Assumptions!$B$10="Yes",1,0)+IF(Assumptions!$B$11="Yes",1,0)+2),""))</f>
        <v/>
      </c>
      <c r="S33" s="16">
        <f>IF(OR($A33="",NOT(ISNUMBER($F33))),"",IFERROR($F33-TODAY(),""))</f>
        <v/>
      </c>
      <c r="T33" s="18">
        <f>IF($A33="","",IF($Q33=0,"Ready",IF(NOT(ISNUMBER($F33)),IF($F33="","Schedule Needed","Check Date"),IF($F33&lt;TODAY(),"Past Due Review",IF($F33-TODAY()&lt;=Assumptions!$B$5,"Due Soon","In Progress")))))</f>
        <v/>
      </c>
      <c r="U33" s="18">
        <f>IF($A33="","",IF($N33="","Select requirement",IF($N33="No",IF(OR($O33&lt;&gt;"",$P33&lt;&gt;"Not Required"),"Check entry","Not Required"),IF($P33&lt;&gt;"Received","Pending",IF(NOT(ISNUMBER($O33)),"Add amount",IF($O33&gt;Assumptions!$B$12,"Review amount","OK"))))))</f>
        <v/>
      </c>
      <c r="V33" s="13" t="n"/>
    </row>
    <row r="34" ht="22" customHeight="1">
      <c r="A34" s="13" t="n"/>
      <c r="B34" s="13" t="n"/>
      <c r="C34" s="13" t="n"/>
      <c r="D34" s="13" t="n"/>
      <c r="E34" s="23" t="n"/>
      <c r="F34" s="23" t="n"/>
      <c r="G34" s="13" t="n"/>
      <c r="H34" s="13" t="n"/>
      <c r="I34" s="13" t="n"/>
      <c r="J34" s="13" t="n"/>
      <c r="K34" s="13" t="n"/>
      <c r="L34" s="13" t="n"/>
      <c r="M34" s="13" t="n"/>
      <c r="N34" s="13" t="n"/>
      <c r="O34" s="15" t="n"/>
      <c r="P34" s="13" t="n"/>
      <c r="Q34" s="19">
        <f>IF($A34="","",IF(AND(Assumptions!$B$6="Yes",$H34&lt;&gt;"Complete"),1,0)+IF(AND(Assumptions!$B$7="Yes",$I34&lt;&gt;"Complete"),1,0)+IF(AND(Assumptions!$B$8="Yes",$J34&lt;&gt;"Complete"),1,0)+IF(AND(Assumptions!$B$9="Yes",$K34&lt;&gt;"Complete"),1,0)+IF(AND(Assumptions!$B$10="Yes",$L34&lt;&gt;"Complete"),1,0)+IF(AND(Assumptions!$B$11="Yes",$M34&lt;&gt;"Complete"),1,0)+IF(ISNUMBER($F34),0,1)+IF($N34="Yes",IF(ISNUMBER($O34),IF(OR($P34&lt;&gt;"Received",$O34&gt;Assumptions!$B$12),1,0),1),IF($N34="No",IF(AND($P34="Not Required",$O34=""),0,1),1)))</f>
        <v/>
      </c>
      <c r="R34" s="20">
        <f>IF($A34="","",IFERROR(1-$Q34/(IF(Assumptions!$B$6="Yes",1,0)+IF(Assumptions!$B$7="Yes",1,0)+IF(Assumptions!$B$8="Yes",1,0)+IF(Assumptions!$B$9="Yes",1,0)+IF(Assumptions!$B$10="Yes",1,0)+IF(Assumptions!$B$11="Yes",1,0)+2),""))</f>
        <v/>
      </c>
      <c r="S34" s="19">
        <f>IF(OR($A34="",NOT(ISNUMBER($F34))),"",IFERROR($F34-TODAY(),""))</f>
        <v/>
      </c>
      <c r="T34" s="21">
        <f>IF($A34="","",IF($Q34=0,"Ready",IF(NOT(ISNUMBER($F34)),IF($F34="","Schedule Needed","Check Date"),IF($F34&lt;TODAY(),"Past Due Review",IF($F34-TODAY()&lt;=Assumptions!$B$5,"Due Soon","In Progress")))))</f>
        <v/>
      </c>
      <c r="U34" s="21">
        <f>IF($A34="","",IF($N34="","Select requirement",IF($N34="No",IF(OR($O34&lt;&gt;"",$P34&lt;&gt;"Not Required"),"Check entry","Not Required"),IF($P34&lt;&gt;"Received","Pending",IF(NOT(ISNUMBER($O34)),"Add amount",IF($O34&gt;Assumptions!$B$12,"Review amount","OK"))))))</f>
        <v/>
      </c>
      <c r="V34" s="13" t="n"/>
    </row>
    <row r="35" ht="22" customHeight="1">
      <c r="A35" s="13" t="n"/>
      <c r="B35" s="13" t="n"/>
      <c r="C35" s="13" t="n"/>
      <c r="D35" s="13" t="n"/>
      <c r="E35" s="23" t="n"/>
      <c r="F35" s="23" t="n"/>
      <c r="G35" s="13" t="n"/>
      <c r="H35" s="13" t="n"/>
      <c r="I35" s="13" t="n"/>
      <c r="J35" s="13" t="n"/>
      <c r="K35" s="13" t="n"/>
      <c r="L35" s="13" t="n"/>
      <c r="M35" s="13" t="n"/>
      <c r="N35" s="13" t="n"/>
      <c r="O35" s="15" t="n"/>
      <c r="P35" s="13" t="n"/>
      <c r="Q35" s="16">
        <f>IF($A35="","",IF(AND(Assumptions!$B$6="Yes",$H35&lt;&gt;"Complete"),1,0)+IF(AND(Assumptions!$B$7="Yes",$I35&lt;&gt;"Complete"),1,0)+IF(AND(Assumptions!$B$8="Yes",$J35&lt;&gt;"Complete"),1,0)+IF(AND(Assumptions!$B$9="Yes",$K35&lt;&gt;"Complete"),1,0)+IF(AND(Assumptions!$B$10="Yes",$L35&lt;&gt;"Complete"),1,0)+IF(AND(Assumptions!$B$11="Yes",$M35&lt;&gt;"Complete"),1,0)+IF(ISNUMBER($F35),0,1)+IF($N35="Yes",IF(ISNUMBER($O35),IF(OR($P35&lt;&gt;"Received",$O35&gt;Assumptions!$B$12),1,0),1),IF($N35="No",IF(AND($P35="Not Required",$O35=""),0,1),1)))</f>
        <v/>
      </c>
      <c r="R35" s="17">
        <f>IF($A35="","",IFERROR(1-$Q35/(IF(Assumptions!$B$6="Yes",1,0)+IF(Assumptions!$B$7="Yes",1,0)+IF(Assumptions!$B$8="Yes",1,0)+IF(Assumptions!$B$9="Yes",1,0)+IF(Assumptions!$B$10="Yes",1,0)+IF(Assumptions!$B$11="Yes",1,0)+2),""))</f>
        <v/>
      </c>
      <c r="S35" s="16">
        <f>IF(OR($A35="",NOT(ISNUMBER($F35))),"",IFERROR($F35-TODAY(),""))</f>
        <v/>
      </c>
      <c r="T35" s="18">
        <f>IF($A35="","",IF($Q35=0,"Ready",IF(NOT(ISNUMBER($F35)),IF($F35="","Schedule Needed","Check Date"),IF($F35&lt;TODAY(),"Past Due Review",IF($F35-TODAY()&lt;=Assumptions!$B$5,"Due Soon","In Progress")))))</f>
        <v/>
      </c>
      <c r="U35" s="18">
        <f>IF($A35="","",IF($N35="","Select requirement",IF($N35="No",IF(OR($O35&lt;&gt;"",$P35&lt;&gt;"Not Required"),"Check entry","Not Required"),IF($P35&lt;&gt;"Received","Pending",IF(NOT(ISNUMBER($O35)),"Add amount",IF($O35&gt;Assumptions!$B$12,"Review amount","OK"))))))</f>
        <v/>
      </c>
      <c r="V35" s="13" t="n"/>
    </row>
    <row r="36" ht="22" customHeight="1">
      <c r="A36" s="13" t="n"/>
      <c r="B36" s="13" t="n"/>
      <c r="C36" s="13" t="n"/>
      <c r="D36" s="13" t="n"/>
      <c r="E36" s="23" t="n"/>
      <c r="F36" s="23" t="n"/>
      <c r="G36" s="13" t="n"/>
      <c r="H36" s="13" t="n"/>
      <c r="I36" s="13" t="n"/>
      <c r="J36" s="13" t="n"/>
      <c r="K36" s="13" t="n"/>
      <c r="L36" s="13" t="n"/>
      <c r="M36" s="13" t="n"/>
      <c r="N36" s="13" t="n"/>
      <c r="O36" s="15" t="n"/>
      <c r="P36" s="13" t="n"/>
      <c r="Q36" s="19">
        <f>IF($A36="","",IF(AND(Assumptions!$B$6="Yes",$H36&lt;&gt;"Complete"),1,0)+IF(AND(Assumptions!$B$7="Yes",$I36&lt;&gt;"Complete"),1,0)+IF(AND(Assumptions!$B$8="Yes",$J36&lt;&gt;"Complete"),1,0)+IF(AND(Assumptions!$B$9="Yes",$K36&lt;&gt;"Complete"),1,0)+IF(AND(Assumptions!$B$10="Yes",$L36&lt;&gt;"Complete"),1,0)+IF(AND(Assumptions!$B$11="Yes",$M36&lt;&gt;"Complete"),1,0)+IF(ISNUMBER($F36),0,1)+IF($N36="Yes",IF(ISNUMBER($O36),IF(OR($P36&lt;&gt;"Received",$O36&gt;Assumptions!$B$12),1,0),1),IF($N36="No",IF(AND($P36="Not Required",$O36=""),0,1),1)))</f>
        <v/>
      </c>
      <c r="R36" s="20">
        <f>IF($A36="","",IFERROR(1-$Q36/(IF(Assumptions!$B$6="Yes",1,0)+IF(Assumptions!$B$7="Yes",1,0)+IF(Assumptions!$B$8="Yes",1,0)+IF(Assumptions!$B$9="Yes",1,0)+IF(Assumptions!$B$10="Yes",1,0)+IF(Assumptions!$B$11="Yes",1,0)+2),""))</f>
        <v/>
      </c>
      <c r="S36" s="19">
        <f>IF(OR($A36="",NOT(ISNUMBER($F36))),"",IFERROR($F36-TODAY(),""))</f>
        <v/>
      </c>
      <c r="T36" s="21">
        <f>IF($A36="","",IF($Q36=0,"Ready",IF(NOT(ISNUMBER($F36)),IF($F36="","Schedule Needed","Check Date"),IF($F36&lt;TODAY(),"Past Due Review",IF($F36-TODAY()&lt;=Assumptions!$B$5,"Due Soon","In Progress")))))</f>
        <v/>
      </c>
      <c r="U36" s="21">
        <f>IF($A36="","",IF($N36="","Select requirement",IF($N36="No",IF(OR($O36&lt;&gt;"",$P36&lt;&gt;"Not Required"),"Check entry","Not Required"),IF($P36&lt;&gt;"Received","Pending",IF(NOT(ISNUMBER($O36)),"Add amount",IF($O36&gt;Assumptions!$B$12,"Review amount","OK"))))))</f>
        <v/>
      </c>
      <c r="V36" s="13" t="n"/>
    </row>
    <row r="37" ht="22" customHeight="1">
      <c r="A37" s="13" t="n"/>
      <c r="B37" s="13" t="n"/>
      <c r="C37" s="13" t="n"/>
      <c r="D37" s="13" t="n"/>
      <c r="E37" s="23" t="n"/>
      <c r="F37" s="23" t="n"/>
      <c r="G37" s="13" t="n"/>
      <c r="H37" s="13" t="n"/>
      <c r="I37" s="13" t="n"/>
      <c r="J37" s="13" t="n"/>
      <c r="K37" s="13" t="n"/>
      <c r="L37" s="13" t="n"/>
      <c r="M37" s="13" t="n"/>
      <c r="N37" s="13" t="n"/>
      <c r="O37" s="15" t="n"/>
      <c r="P37" s="13" t="n"/>
      <c r="Q37" s="16">
        <f>IF($A37="","",IF(AND(Assumptions!$B$6="Yes",$H37&lt;&gt;"Complete"),1,0)+IF(AND(Assumptions!$B$7="Yes",$I37&lt;&gt;"Complete"),1,0)+IF(AND(Assumptions!$B$8="Yes",$J37&lt;&gt;"Complete"),1,0)+IF(AND(Assumptions!$B$9="Yes",$K37&lt;&gt;"Complete"),1,0)+IF(AND(Assumptions!$B$10="Yes",$L37&lt;&gt;"Complete"),1,0)+IF(AND(Assumptions!$B$11="Yes",$M37&lt;&gt;"Complete"),1,0)+IF(ISNUMBER($F37),0,1)+IF($N37="Yes",IF(ISNUMBER($O37),IF(OR($P37&lt;&gt;"Received",$O37&gt;Assumptions!$B$12),1,0),1),IF($N37="No",IF(AND($P37="Not Required",$O37=""),0,1),1)))</f>
        <v/>
      </c>
      <c r="R37" s="17">
        <f>IF($A37="","",IFERROR(1-$Q37/(IF(Assumptions!$B$6="Yes",1,0)+IF(Assumptions!$B$7="Yes",1,0)+IF(Assumptions!$B$8="Yes",1,0)+IF(Assumptions!$B$9="Yes",1,0)+IF(Assumptions!$B$10="Yes",1,0)+IF(Assumptions!$B$11="Yes",1,0)+2),""))</f>
        <v/>
      </c>
      <c r="S37" s="16">
        <f>IF(OR($A37="",NOT(ISNUMBER($F37))),"",IFERROR($F37-TODAY(),""))</f>
        <v/>
      </c>
      <c r="T37" s="18">
        <f>IF($A37="","",IF($Q37=0,"Ready",IF(NOT(ISNUMBER($F37)),IF($F37="","Schedule Needed","Check Date"),IF($F37&lt;TODAY(),"Past Due Review",IF($F37-TODAY()&lt;=Assumptions!$B$5,"Due Soon","In Progress")))))</f>
        <v/>
      </c>
      <c r="U37" s="18">
        <f>IF($A37="","",IF($N37="","Select requirement",IF($N37="No",IF(OR($O37&lt;&gt;"",$P37&lt;&gt;"Not Required"),"Check entry","Not Required"),IF($P37&lt;&gt;"Received","Pending",IF(NOT(ISNUMBER($O37)),"Add amount",IF($O37&gt;Assumptions!$B$12,"Review amount","OK"))))))</f>
        <v/>
      </c>
      <c r="V37" s="13" t="n"/>
    </row>
    <row r="38" ht="22" customHeight="1">
      <c r="A38" s="13" t="n"/>
      <c r="B38" s="13" t="n"/>
      <c r="C38" s="13" t="n"/>
      <c r="D38" s="13" t="n"/>
      <c r="E38" s="23" t="n"/>
      <c r="F38" s="23" t="n"/>
      <c r="G38" s="13" t="n"/>
      <c r="H38" s="13" t="n"/>
      <c r="I38" s="13" t="n"/>
      <c r="J38" s="13" t="n"/>
      <c r="K38" s="13" t="n"/>
      <c r="L38" s="13" t="n"/>
      <c r="M38" s="13" t="n"/>
      <c r="N38" s="13" t="n"/>
      <c r="O38" s="15" t="n"/>
      <c r="P38" s="13" t="n"/>
      <c r="Q38" s="19">
        <f>IF($A38="","",IF(AND(Assumptions!$B$6="Yes",$H38&lt;&gt;"Complete"),1,0)+IF(AND(Assumptions!$B$7="Yes",$I38&lt;&gt;"Complete"),1,0)+IF(AND(Assumptions!$B$8="Yes",$J38&lt;&gt;"Complete"),1,0)+IF(AND(Assumptions!$B$9="Yes",$K38&lt;&gt;"Complete"),1,0)+IF(AND(Assumptions!$B$10="Yes",$L38&lt;&gt;"Complete"),1,0)+IF(AND(Assumptions!$B$11="Yes",$M38&lt;&gt;"Complete"),1,0)+IF(ISNUMBER($F38),0,1)+IF($N38="Yes",IF(ISNUMBER($O38),IF(OR($P38&lt;&gt;"Received",$O38&gt;Assumptions!$B$12),1,0),1),IF($N38="No",IF(AND($P38="Not Required",$O38=""),0,1),1)))</f>
        <v/>
      </c>
      <c r="R38" s="20">
        <f>IF($A38="","",IFERROR(1-$Q38/(IF(Assumptions!$B$6="Yes",1,0)+IF(Assumptions!$B$7="Yes",1,0)+IF(Assumptions!$B$8="Yes",1,0)+IF(Assumptions!$B$9="Yes",1,0)+IF(Assumptions!$B$10="Yes",1,0)+IF(Assumptions!$B$11="Yes",1,0)+2),""))</f>
        <v/>
      </c>
      <c r="S38" s="19">
        <f>IF(OR($A38="",NOT(ISNUMBER($F38))),"",IFERROR($F38-TODAY(),""))</f>
        <v/>
      </c>
      <c r="T38" s="21">
        <f>IF($A38="","",IF($Q38=0,"Ready",IF(NOT(ISNUMBER($F38)),IF($F38="","Schedule Needed","Check Date"),IF($F38&lt;TODAY(),"Past Due Review",IF($F38-TODAY()&lt;=Assumptions!$B$5,"Due Soon","In Progress")))))</f>
        <v/>
      </c>
      <c r="U38" s="21">
        <f>IF($A38="","",IF($N38="","Select requirement",IF($N38="No",IF(OR($O38&lt;&gt;"",$P38&lt;&gt;"Not Required"),"Check entry","Not Required"),IF($P38&lt;&gt;"Received","Pending",IF(NOT(ISNUMBER($O38)),"Add amount",IF($O38&gt;Assumptions!$B$12,"Review amount","OK"))))))</f>
        <v/>
      </c>
      <c r="V38" s="13" t="n"/>
    </row>
    <row r="39" ht="22" customHeight="1">
      <c r="A39" s="13" t="n"/>
      <c r="B39" s="13" t="n"/>
      <c r="C39" s="13" t="n"/>
      <c r="D39" s="13" t="n"/>
      <c r="E39" s="23" t="n"/>
      <c r="F39" s="23" t="n"/>
      <c r="G39" s="13" t="n"/>
      <c r="H39" s="13" t="n"/>
      <c r="I39" s="13" t="n"/>
      <c r="J39" s="13" t="n"/>
      <c r="K39" s="13" t="n"/>
      <c r="L39" s="13" t="n"/>
      <c r="M39" s="13" t="n"/>
      <c r="N39" s="13" t="n"/>
      <c r="O39" s="15" t="n"/>
      <c r="P39" s="13" t="n"/>
      <c r="Q39" s="16">
        <f>IF($A39="","",IF(AND(Assumptions!$B$6="Yes",$H39&lt;&gt;"Complete"),1,0)+IF(AND(Assumptions!$B$7="Yes",$I39&lt;&gt;"Complete"),1,0)+IF(AND(Assumptions!$B$8="Yes",$J39&lt;&gt;"Complete"),1,0)+IF(AND(Assumptions!$B$9="Yes",$K39&lt;&gt;"Complete"),1,0)+IF(AND(Assumptions!$B$10="Yes",$L39&lt;&gt;"Complete"),1,0)+IF(AND(Assumptions!$B$11="Yes",$M39&lt;&gt;"Complete"),1,0)+IF(ISNUMBER($F39),0,1)+IF($N39="Yes",IF(ISNUMBER($O39),IF(OR($P39&lt;&gt;"Received",$O39&gt;Assumptions!$B$12),1,0),1),IF($N39="No",IF(AND($P39="Not Required",$O39=""),0,1),1)))</f>
        <v/>
      </c>
      <c r="R39" s="17">
        <f>IF($A39="","",IFERROR(1-$Q39/(IF(Assumptions!$B$6="Yes",1,0)+IF(Assumptions!$B$7="Yes",1,0)+IF(Assumptions!$B$8="Yes",1,0)+IF(Assumptions!$B$9="Yes",1,0)+IF(Assumptions!$B$10="Yes",1,0)+IF(Assumptions!$B$11="Yes",1,0)+2),""))</f>
        <v/>
      </c>
      <c r="S39" s="16">
        <f>IF(OR($A39="",NOT(ISNUMBER($F39))),"",IFERROR($F39-TODAY(),""))</f>
        <v/>
      </c>
      <c r="T39" s="18">
        <f>IF($A39="","",IF($Q39=0,"Ready",IF(NOT(ISNUMBER($F39)),IF($F39="","Schedule Needed","Check Date"),IF($F39&lt;TODAY(),"Past Due Review",IF($F39-TODAY()&lt;=Assumptions!$B$5,"Due Soon","In Progress")))))</f>
        <v/>
      </c>
      <c r="U39" s="18">
        <f>IF($A39="","",IF($N39="","Select requirement",IF($N39="No",IF(OR($O39&lt;&gt;"",$P39&lt;&gt;"Not Required"),"Check entry","Not Required"),IF($P39&lt;&gt;"Received","Pending",IF(NOT(ISNUMBER($O39)),"Add amount",IF($O39&gt;Assumptions!$B$12,"Review amount","OK"))))))</f>
        <v/>
      </c>
      <c r="V39" s="13" t="n"/>
    </row>
    <row r="40" ht="22" customHeight="1">
      <c r="A40" s="13" t="n"/>
      <c r="B40" s="13" t="n"/>
      <c r="C40" s="13" t="n"/>
      <c r="D40" s="13" t="n"/>
      <c r="E40" s="23" t="n"/>
      <c r="F40" s="23" t="n"/>
      <c r="G40" s="13" t="n"/>
      <c r="H40" s="13" t="n"/>
      <c r="I40" s="13" t="n"/>
      <c r="J40" s="13" t="n"/>
      <c r="K40" s="13" t="n"/>
      <c r="L40" s="13" t="n"/>
      <c r="M40" s="13" t="n"/>
      <c r="N40" s="13" t="n"/>
      <c r="O40" s="15" t="n"/>
      <c r="P40" s="13" t="n"/>
      <c r="Q40" s="19">
        <f>IF($A40="","",IF(AND(Assumptions!$B$6="Yes",$H40&lt;&gt;"Complete"),1,0)+IF(AND(Assumptions!$B$7="Yes",$I40&lt;&gt;"Complete"),1,0)+IF(AND(Assumptions!$B$8="Yes",$J40&lt;&gt;"Complete"),1,0)+IF(AND(Assumptions!$B$9="Yes",$K40&lt;&gt;"Complete"),1,0)+IF(AND(Assumptions!$B$10="Yes",$L40&lt;&gt;"Complete"),1,0)+IF(AND(Assumptions!$B$11="Yes",$M40&lt;&gt;"Complete"),1,0)+IF(ISNUMBER($F40),0,1)+IF($N40="Yes",IF(ISNUMBER($O40),IF(OR($P40&lt;&gt;"Received",$O40&gt;Assumptions!$B$12),1,0),1),IF($N40="No",IF(AND($P40="Not Required",$O40=""),0,1),1)))</f>
        <v/>
      </c>
      <c r="R40" s="20">
        <f>IF($A40="","",IFERROR(1-$Q40/(IF(Assumptions!$B$6="Yes",1,0)+IF(Assumptions!$B$7="Yes",1,0)+IF(Assumptions!$B$8="Yes",1,0)+IF(Assumptions!$B$9="Yes",1,0)+IF(Assumptions!$B$10="Yes",1,0)+IF(Assumptions!$B$11="Yes",1,0)+2),""))</f>
        <v/>
      </c>
      <c r="S40" s="19">
        <f>IF(OR($A40="",NOT(ISNUMBER($F40))),"",IFERROR($F40-TODAY(),""))</f>
        <v/>
      </c>
      <c r="T40" s="21">
        <f>IF($A40="","",IF($Q40=0,"Ready",IF(NOT(ISNUMBER($F40)),IF($F40="","Schedule Needed","Check Date"),IF($F40&lt;TODAY(),"Past Due Review",IF($F40-TODAY()&lt;=Assumptions!$B$5,"Due Soon","In Progress")))))</f>
        <v/>
      </c>
      <c r="U40" s="21">
        <f>IF($A40="","",IF($N40="","Select requirement",IF($N40="No",IF(OR($O40&lt;&gt;"",$P40&lt;&gt;"Not Required"),"Check entry","Not Required"),IF($P40&lt;&gt;"Received","Pending",IF(NOT(ISNUMBER($O40)),"Add amount",IF($O40&gt;Assumptions!$B$12,"Review amount","OK"))))))</f>
        <v/>
      </c>
      <c r="V40" s="13" t="n"/>
    </row>
    <row r="41" ht="22" customHeight="1">
      <c r="A41" s="13" t="n"/>
      <c r="B41" s="13" t="n"/>
      <c r="C41" s="13" t="n"/>
      <c r="D41" s="13" t="n"/>
      <c r="E41" s="23" t="n"/>
      <c r="F41" s="23" t="n"/>
      <c r="G41" s="13" t="n"/>
      <c r="H41" s="13" t="n"/>
      <c r="I41" s="13" t="n"/>
      <c r="J41" s="13" t="n"/>
      <c r="K41" s="13" t="n"/>
      <c r="L41" s="13" t="n"/>
      <c r="M41" s="13" t="n"/>
      <c r="N41" s="13" t="n"/>
      <c r="O41" s="15" t="n"/>
      <c r="P41" s="13" t="n"/>
      <c r="Q41" s="16">
        <f>IF($A41="","",IF(AND(Assumptions!$B$6="Yes",$H41&lt;&gt;"Complete"),1,0)+IF(AND(Assumptions!$B$7="Yes",$I41&lt;&gt;"Complete"),1,0)+IF(AND(Assumptions!$B$8="Yes",$J41&lt;&gt;"Complete"),1,0)+IF(AND(Assumptions!$B$9="Yes",$K41&lt;&gt;"Complete"),1,0)+IF(AND(Assumptions!$B$10="Yes",$L41&lt;&gt;"Complete"),1,0)+IF(AND(Assumptions!$B$11="Yes",$M41&lt;&gt;"Complete"),1,0)+IF(ISNUMBER($F41),0,1)+IF($N41="Yes",IF(ISNUMBER($O41),IF(OR($P41&lt;&gt;"Received",$O41&gt;Assumptions!$B$12),1,0),1),IF($N41="No",IF(AND($P41="Not Required",$O41=""),0,1),1)))</f>
        <v/>
      </c>
      <c r="R41" s="17">
        <f>IF($A41="","",IFERROR(1-$Q41/(IF(Assumptions!$B$6="Yes",1,0)+IF(Assumptions!$B$7="Yes",1,0)+IF(Assumptions!$B$8="Yes",1,0)+IF(Assumptions!$B$9="Yes",1,0)+IF(Assumptions!$B$10="Yes",1,0)+IF(Assumptions!$B$11="Yes",1,0)+2),""))</f>
        <v/>
      </c>
      <c r="S41" s="16">
        <f>IF(OR($A41="",NOT(ISNUMBER($F41))),"",IFERROR($F41-TODAY(),""))</f>
        <v/>
      </c>
      <c r="T41" s="18">
        <f>IF($A41="","",IF($Q41=0,"Ready",IF(NOT(ISNUMBER($F41)),IF($F41="","Schedule Needed","Check Date"),IF($F41&lt;TODAY(),"Past Due Review",IF($F41-TODAY()&lt;=Assumptions!$B$5,"Due Soon","In Progress")))))</f>
        <v/>
      </c>
      <c r="U41" s="18">
        <f>IF($A41="","",IF($N41="","Select requirement",IF($N41="No",IF(OR($O41&lt;&gt;"",$P41&lt;&gt;"Not Required"),"Check entry","Not Required"),IF($P41&lt;&gt;"Received","Pending",IF(NOT(ISNUMBER($O41)),"Add amount",IF($O41&gt;Assumptions!$B$12,"Review amount","OK"))))))</f>
        <v/>
      </c>
      <c r="V41" s="13" t="n"/>
    </row>
    <row r="42" ht="22" customHeight="1">
      <c r="A42" s="13" t="n"/>
      <c r="B42" s="13" t="n"/>
      <c r="C42" s="13" t="n"/>
      <c r="D42" s="13" t="n"/>
      <c r="E42" s="23" t="n"/>
      <c r="F42" s="23" t="n"/>
      <c r="G42" s="13" t="n"/>
      <c r="H42" s="13" t="n"/>
      <c r="I42" s="13" t="n"/>
      <c r="J42" s="13" t="n"/>
      <c r="K42" s="13" t="n"/>
      <c r="L42" s="13" t="n"/>
      <c r="M42" s="13" t="n"/>
      <c r="N42" s="13" t="n"/>
      <c r="O42" s="15" t="n"/>
      <c r="P42" s="13" t="n"/>
      <c r="Q42" s="19">
        <f>IF($A42="","",IF(AND(Assumptions!$B$6="Yes",$H42&lt;&gt;"Complete"),1,0)+IF(AND(Assumptions!$B$7="Yes",$I42&lt;&gt;"Complete"),1,0)+IF(AND(Assumptions!$B$8="Yes",$J42&lt;&gt;"Complete"),1,0)+IF(AND(Assumptions!$B$9="Yes",$K42&lt;&gt;"Complete"),1,0)+IF(AND(Assumptions!$B$10="Yes",$L42&lt;&gt;"Complete"),1,0)+IF(AND(Assumptions!$B$11="Yes",$M42&lt;&gt;"Complete"),1,0)+IF(ISNUMBER($F42),0,1)+IF($N42="Yes",IF(ISNUMBER($O42),IF(OR($P42&lt;&gt;"Received",$O42&gt;Assumptions!$B$12),1,0),1),IF($N42="No",IF(AND($P42="Not Required",$O42=""),0,1),1)))</f>
        <v/>
      </c>
      <c r="R42" s="20">
        <f>IF($A42="","",IFERROR(1-$Q42/(IF(Assumptions!$B$6="Yes",1,0)+IF(Assumptions!$B$7="Yes",1,0)+IF(Assumptions!$B$8="Yes",1,0)+IF(Assumptions!$B$9="Yes",1,0)+IF(Assumptions!$B$10="Yes",1,0)+IF(Assumptions!$B$11="Yes",1,0)+2),""))</f>
        <v/>
      </c>
      <c r="S42" s="19">
        <f>IF(OR($A42="",NOT(ISNUMBER($F42))),"",IFERROR($F42-TODAY(),""))</f>
        <v/>
      </c>
      <c r="T42" s="21">
        <f>IF($A42="","",IF($Q42=0,"Ready",IF(NOT(ISNUMBER($F42)),IF($F42="","Schedule Needed","Check Date"),IF($F42&lt;TODAY(),"Past Due Review",IF($F42-TODAY()&lt;=Assumptions!$B$5,"Due Soon","In Progress")))))</f>
        <v/>
      </c>
      <c r="U42" s="21">
        <f>IF($A42="","",IF($N42="","Select requirement",IF($N42="No",IF(OR($O42&lt;&gt;"",$P42&lt;&gt;"Not Required"),"Check entry","Not Required"),IF($P42&lt;&gt;"Received","Pending",IF(NOT(ISNUMBER($O42)),"Add amount",IF($O42&gt;Assumptions!$B$12,"Review amount","OK"))))))</f>
        <v/>
      </c>
      <c r="V42" s="13" t="n"/>
    </row>
    <row r="43" ht="22" customHeight="1">
      <c r="A43" s="13" t="n"/>
      <c r="B43" s="13" t="n"/>
      <c r="C43" s="13" t="n"/>
      <c r="D43" s="13" t="n"/>
      <c r="E43" s="23" t="n"/>
      <c r="F43" s="23" t="n"/>
      <c r="G43" s="13" t="n"/>
      <c r="H43" s="13" t="n"/>
      <c r="I43" s="13" t="n"/>
      <c r="J43" s="13" t="n"/>
      <c r="K43" s="13" t="n"/>
      <c r="L43" s="13" t="n"/>
      <c r="M43" s="13" t="n"/>
      <c r="N43" s="13" t="n"/>
      <c r="O43" s="15" t="n"/>
      <c r="P43" s="13" t="n"/>
      <c r="Q43" s="16">
        <f>IF($A43="","",IF(AND(Assumptions!$B$6="Yes",$H43&lt;&gt;"Complete"),1,0)+IF(AND(Assumptions!$B$7="Yes",$I43&lt;&gt;"Complete"),1,0)+IF(AND(Assumptions!$B$8="Yes",$J43&lt;&gt;"Complete"),1,0)+IF(AND(Assumptions!$B$9="Yes",$K43&lt;&gt;"Complete"),1,0)+IF(AND(Assumptions!$B$10="Yes",$L43&lt;&gt;"Complete"),1,0)+IF(AND(Assumptions!$B$11="Yes",$M43&lt;&gt;"Complete"),1,0)+IF(ISNUMBER($F43),0,1)+IF($N43="Yes",IF(ISNUMBER($O43),IF(OR($P43&lt;&gt;"Received",$O43&gt;Assumptions!$B$12),1,0),1),IF($N43="No",IF(AND($P43="Not Required",$O43=""),0,1),1)))</f>
        <v/>
      </c>
      <c r="R43" s="17">
        <f>IF($A43="","",IFERROR(1-$Q43/(IF(Assumptions!$B$6="Yes",1,0)+IF(Assumptions!$B$7="Yes",1,0)+IF(Assumptions!$B$8="Yes",1,0)+IF(Assumptions!$B$9="Yes",1,0)+IF(Assumptions!$B$10="Yes",1,0)+IF(Assumptions!$B$11="Yes",1,0)+2),""))</f>
        <v/>
      </c>
      <c r="S43" s="16">
        <f>IF(OR($A43="",NOT(ISNUMBER($F43))),"",IFERROR($F43-TODAY(),""))</f>
        <v/>
      </c>
      <c r="T43" s="18">
        <f>IF($A43="","",IF($Q43=0,"Ready",IF(NOT(ISNUMBER($F43)),IF($F43="","Schedule Needed","Check Date"),IF($F43&lt;TODAY(),"Past Due Review",IF($F43-TODAY()&lt;=Assumptions!$B$5,"Due Soon","In Progress")))))</f>
        <v/>
      </c>
      <c r="U43" s="18">
        <f>IF($A43="","",IF($N43="","Select requirement",IF($N43="No",IF(OR($O43&lt;&gt;"",$P43&lt;&gt;"Not Required"),"Check entry","Not Required"),IF($P43&lt;&gt;"Received","Pending",IF(NOT(ISNUMBER($O43)),"Add amount",IF($O43&gt;Assumptions!$B$12,"Review amount","OK"))))))</f>
        <v/>
      </c>
      <c r="V43" s="13" t="n"/>
    </row>
    <row r="44" ht="22" customHeight="1">
      <c r="A44" s="13" t="n"/>
      <c r="B44" s="13" t="n"/>
      <c r="C44" s="13" t="n"/>
      <c r="D44" s="13" t="n"/>
      <c r="E44" s="23" t="n"/>
      <c r="F44" s="23" t="n"/>
      <c r="G44" s="13" t="n"/>
      <c r="H44" s="13" t="n"/>
      <c r="I44" s="13" t="n"/>
      <c r="J44" s="13" t="n"/>
      <c r="K44" s="13" t="n"/>
      <c r="L44" s="13" t="n"/>
      <c r="M44" s="13" t="n"/>
      <c r="N44" s="13" t="n"/>
      <c r="O44" s="15" t="n"/>
      <c r="P44" s="13" t="n"/>
      <c r="Q44" s="19">
        <f>IF($A44="","",IF(AND(Assumptions!$B$6="Yes",$H44&lt;&gt;"Complete"),1,0)+IF(AND(Assumptions!$B$7="Yes",$I44&lt;&gt;"Complete"),1,0)+IF(AND(Assumptions!$B$8="Yes",$J44&lt;&gt;"Complete"),1,0)+IF(AND(Assumptions!$B$9="Yes",$K44&lt;&gt;"Complete"),1,0)+IF(AND(Assumptions!$B$10="Yes",$L44&lt;&gt;"Complete"),1,0)+IF(AND(Assumptions!$B$11="Yes",$M44&lt;&gt;"Complete"),1,0)+IF(ISNUMBER($F44),0,1)+IF($N44="Yes",IF(ISNUMBER($O44),IF(OR($P44&lt;&gt;"Received",$O44&gt;Assumptions!$B$12),1,0),1),IF($N44="No",IF(AND($P44="Not Required",$O44=""),0,1),1)))</f>
        <v/>
      </c>
      <c r="R44" s="20">
        <f>IF($A44="","",IFERROR(1-$Q44/(IF(Assumptions!$B$6="Yes",1,0)+IF(Assumptions!$B$7="Yes",1,0)+IF(Assumptions!$B$8="Yes",1,0)+IF(Assumptions!$B$9="Yes",1,0)+IF(Assumptions!$B$10="Yes",1,0)+IF(Assumptions!$B$11="Yes",1,0)+2),""))</f>
        <v/>
      </c>
      <c r="S44" s="19">
        <f>IF(OR($A44="",NOT(ISNUMBER($F44))),"",IFERROR($F44-TODAY(),""))</f>
        <v/>
      </c>
      <c r="T44" s="21">
        <f>IF($A44="","",IF($Q44=0,"Ready",IF(NOT(ISNUMBER($F44)),IF($F44="","Schedule Needed","Check Date"),IF($F44&lt;TODAY(),"Past Due Review",IF($F44-TODAY()&lt;=Assumptions!$B$5,"Due Soon","In Progress")))))</f>
        <v/>
      </c>
      <c r="U44" s="21">
        <f>IF($A44="","",IF($N44="","Select requirement",IF($N44="No",IF(OR($O44&lt;&gt;"",$P44&lt;&gt;"Not Required"),"Check entry","Not Required"),IF($P44&lt;&gt;"Received","Pending",IF(NOT(ISNUMBER($O44)),"Add amount",IF($O44&gt;Assumptions!$B$12,"Review amount","OK"))))))</f>
        <v/>
      </c>
      <c r="V44" s="13" t="n"/>
    </row>
    <row r="45" ht="22" customHeight="1">
      <c r="A45" s="13" t="n"/>
      <c r="B45" s="13" t="n"/>
      <c r="C45" s="13" t="n"/>
      <c r="D45" s="13" t="n"/>
      <c r="E45" s="23" t="n"/>
      <c r="F45" s="23" t="n"/>
      <c r="G45" s="13" t="n"/>
      <c r="H45" s="13" t="n"/>
      <c r="I45" s="13" t="n"/>
      <c r="J45" s="13" t="n"/>
      <c r="K45" s="13" t="n"/>
      <c r="L45" s="13" t="n"/>
      <c r="M45" s="13" t="n"/>
      <c r="N45" s="13" t="n"/>
      <c r="O45" s="15" t="n"/>
      <c r="P45" s="13" t="n"/>
      <c r="Q45" s="16">
        <f>IF($A45="","",IF(AND(Assumptions!$B$6="Yes",$H45&lt;&gt;"Complete"),1,0)+IF(AND(Assumptions!$B$7="Yes",$I45&lt;&gt;"Complete"),1,0)+IF(AND(Assumptions!$B$8="Yes",$J45&lt;&gt;"Complete"),1,0)+IF(AND(Assumptions!$B$9="Yes",$K45&lt;&gt;"Complete"),1,0)+IF(AND(Assumptions!$B$10="Yes",$L45&lt;&gt;"Complete"),1,0)+IF(AND(Assumptions!$B$11="Yes",$M45&lt;&gt;"Complete"),1,0)+IF(ISNUMBER($F45),0,1)+IF($N45="Yes",IF(ISNUMBER($O45),IF(OR($P45&lt;&gt;"Received",$O45&gt;Assumptions!$B$12),1,0),1),IF($N45="No",IF(AND($P45="Not Required",$O45=""),0,1),1)))</f>
        <v/>
      </c>
      <c r="R45" s="17">
        <f>IF($A45="","",IFERROR(1-$Q45/(IF(Assumptions!$B$6="Yes",1,0)+IF(Assumptions!$B$7="Yes",1,0)+IF(Assumptions!$B$8="Yes",1,0)+IF(Assumptions!$B$9="Yes",1,0)+IF(Assumptions!$B$10="Yes",1,0)+IF(Assumptions!$B$11="Yes",1,0)+2),""))</f>
        <v/>
      </c>
      <c r="S45" s="16">
        <f>IF(OR($A45="",NOT(ISNUMBER($F45))),"",IFERROR($F45-TODAY(),""))</f>
        <v/>
      </c>
      <c r="T45" s="18">
        <f>IF($A45="","",IF($Q45=0,"Ready",IF(NOT(ISNUMBER($F45)),IF($F45="","Schedule Needed","Check Date"),IF($F45&lt;TODAY(),"Past Due Review",IF($F45-TODAY()&lt;=Assumptions!$B$5,"Due Soon","In Progress")))))</f>
        <v/>
      </c>
      <c r="U45" s="18">
        <f>IF($A45="","",IF($N45="","Select requirement",IF($N45="No",IF(OR($O45&lt;&gt;"",$P45&lt;&gt;"Not Required"),"Check entry","Not Required"),IF($P45&lt;&gt;"Received","Pending",IF(NOT(ISNUMBER($O45)),"Add amount",IF($O45&gt;Assumptions!$B$12,"Review amount","OK"))))))</f>
        <v/>
      </c>
      <c r="V45" s="13" t="n"/>
    </row>
    <row r="46" ht="22" customHeight="1">
      <c r="A46" s="13" t="n"/>
      <c r="B46" s="13" t="n"/>
      <c r="C46" s="13" t="n"/>
      <c r="D46" s="13" t="n"/>
      <c r="E46" s="23" t="n"/>
      <c r="F46" s="23" t="n"/>
      <c r="G46" s="13" t="n"/>
      <c r="H46" s="13" t="n"/>
      <c r="I46" s="13" t="n"/>
      <c r="J46" s="13" t="n"/>
      <c r="K46" s="13" t="n"/>
      <c r="L46" s="13" t="n"/>
      <c r="M46" s="13" t="n"/>
      <c r="N46" s="13" t="n"/>
      <c r="O46" s="15" t="n"/>
      <c r="P46" s="13" t="n"/>
      <c r="Q46" s="19">
        <f>IF($A46="","",IF(AND(Assumptions!$B$6="Yes",$H46&lt;&gt;"Complete"),1,0)+IF(AND(Assumptions!$B$7="Yes",$I46&lt;&gt;"Complete"),1,0)+IF(AND(Assumptions!$B$8="Yes",$J46&lt;&gt;"Complete"),1,0)+IF(AND(Assumptions!$B$9="Yes",$K46&lt;&gt;"Complete"),1,0)+IF(AND(Assumptions!$B$10="Yes",$L46&lt;&gt;"Complete"),1,0)+IF(AND(Assumptions!$B$11="Yes",$M46&lt;&gt;"Complete"),1,0)+IF(ISNUMBER($F46),0,1)+IF($N46="Yes",IF(ISNUMBER($O46),IF(OR($P46&lt;&gt;"Received",$O46&gt;Assumptions!$B$12),1,0),1),IF($N46="No",IF(AND($P46="Not Required",$O46=""),0,1),1)))</f>
        <v/>
      </c>
      <c r="R46" s="20">
        <f>IF($A46="","",IFERROR(1-$Q46/(IF(Assumptions!$B$6="Yes",1,0)+IF(Assumptions!$B$7="Yes",1,0)+IF(Assumptions!$B$8="Yes",1,0)+IF(Assumptions!$B$9="Yes",1,0)+IF(Assumptions!$B$10="Yes",1,0)+IF(Assumptions!$B$11="Yes",1,0)+2),""))</f>
        <v/>
      </c>
      <c r="S46" s="19">
        <f>IF(OR($A46="",NOT(ISNUMBER($F46))),"",IFERROR($F46-TODAY(),""))</f>
        <v/>
      </c>
      <c r="T46" s="21">
        <f>IF($A46="","",IF($Q46=0,"Ready",IF(NOT(ISNUMBER($F46)),IF($F46="","Schedule Needed","Check Date"),IF($F46&lt;TODAY(),"Past Due Review",IF($F46-TODAY()&lt;=Assumptions!$B$5,"Due Soon","In Progress")))))</f>
        <v/>
      </c>
      <c r="U46" s="21">
        <f>IF($A46="","",IF($N46="","Select requirement",IF($N46="No",IF(OR($O46&lt;&gt;"",$P46&lt;&gt;"Not Required"),"Check entry","Not Required"),IF($P46&lt;&gt;"Received","Pending",IF(NOT(ISNUMBER($O46)),"Add amount",IF($O46&gt;Assumptions!$B$12,"Review amount","OK"))))))</f>
        <v/>
      </c>
      <c r="V46" s="13" t="n"/>
    </row>
    <row r="47" ht="22" customHeight="1">
      <c r="A47" s="13" t="n"/>
      <c r="B47" s="13" t="n"/>
      <c r="C47" s="13" t="n"/>
      <c r="D47" s="13" t="n"/>
      <c r="E47" s="23" t="n"/>
      <c r="F47" s="23" t="n"/>
      <c r="G47" s="13" t="n"/>
      <c r="H47" s="13" t="n"/>
      <c r="I47" s="13" t="n"/>
      <c r="J47" s="13" t="n"/>
      <c r="K47" s="13" t="n"/>
      <c r="L47" s="13" t="n"/>
      <c r="M47" s="13" t="n"/>
      <c r="N47" s="13" t="n"/>
      <c r="O47" s="15" t="n"/>
      <c r="P47" s="13" t="n"/>
      <c r="Q47" s="16">
        <f>IF($A47="","",IF(AND(Assumptions!$B$6="Yes",$H47&lt;&gt;"Complete"),1,0)+IF(AND(Assumptions!$B$7="Yes",$I47&lt;&gt;"Complete"),1,0)+IF(AND(Assumptions!$B$8="Yes",$J47&lt;&gt;"Complete"),1,0)+IF(AND(Assumptions!$B$9="Yes",$K47&lt;&gt;"Complete"),1,0)+IF(AND(Assumptions!$B$10="Yes",$L47&lt;&gt;"Complete"),1,0)+IF(AND(Assumptions!$B$11="Yes",$M47&lt;&gt;"Complete"),1,0)+IF(ISNUMBER($F47),0,1)+IF($N47="Yes",IF(ISNUMBER($O47),IF(OR($P47&lt;&gt;"Received",$O47&gt;Assumptions!$B$12),1,0),1),IF($N47="No",IF(AND($P47="Not Required",$O47=""),0,1),1)))</f>
        <v/>
      </c>
      <c r="R47" s="17">
        <f>IF($A47="","",IFERROR(1-$Q47/(IF(Assumptions!$B$6="Yes",1,0)+IF(Assumptions!$B$7="Yes",1,0)+IF(Assumptions!$B$8="Yes",1,0)+IF(Assumptions!$B$9="Yes",1,0)+IF(Assumptions!$B$10="Yes",1,0)+IF(Assumptions!$B$11="Yes",1,0)+2),""))</f>
        <v/>
      </c>
      <c r="S47" s="16">
        <f>IF(OR($A47="",NOT(ISNUMBER($F47))),"",IFERROR($F47-TODAY(),""))</f>
        <v/>
      </c>
      <c r="T47" s="18">
        <f>IF($A47="","",IF($Q47=0,"Ready",IF(NOT(ISNUMBER($F47)),IF($F47="","Schedule Needed","Check Date"),IF($F47&lt;TODAY(),"Past Due Review",IF($F47-TODAY()&lt;=Assumptions!$B$5,"Due Soon","In Progress")))))</f>
        <v/>
      </c>
      <c r="U47" s="18">
        <f>IF($A47="","",IF($N47="","Select requirement",IF($N47="No",IF(OR($O47&lt;&gt;"",$P47&lt;&gt;"Not Required"),"Check entry","Not Required"),IF($P47&lt;&gt;"Received","Pending",IF(NOT(ISNUMBER($O47)),"Add amount",IF($O47&gt;Assumptions!$B$12,"Review amount","OK"))))))</f>
        <v/>
      </c>
      <c r="V47" s="13" t="n"/>
    </row>
    <row r="48" ht="22" customHeight="1">
      <c r="A48" s="13" t="n"/>
      <c r="B48" s="13" t="n"/>
      <c r="C48" s="13" t="n"/>
      <c r="D48" s="13" t="n"/>
      <c r="E48" s="23" t="n"/>
      <c r="F48" s="23" t="n"/>
      <c r="G48" s="13" t="n"/>
      <c r="H48" s="13" t="n"/>
      <c r="I48" s="13" t="n"/>
      <c r="J48" s="13" t="n"/>
      <c r="K48" s="13" t="n"/>
      <c r="L48" s="13" t="n"/>
      <c r="M48" s="13" t="n"/>
      <c r="N48" s="13" t="n"/>
      <c r="O48" s="15" t="n"/>
      <c r="P48" s="13" t="n"/>
      <c r="Q48" s="19">
        <f>IF($A48="","",IF(AND(Assumptions!$B$6="Yes",$H48&lt;&gt;"Complete"),1,0)+IF(AND(Assumptions!$B$7="Yes",$I48&lt;&gt;"Complete"),1,0)+IF(AND(Assumptions!$B$8="Yes",$J48&lt;&gt;"Complete"),1,0)+IF(AND(Assumptions!$B$9="Yes",$K48&lt;&gt;"Complete"),1,0)+IF(AND(Assumptions!$B$10="Yes",$L48&lt;&gt;"Complete"),1,0)+IF(AND(Assumptions!$B$11="Yes",$M48&lt;&gt;"Complete"),1,0)+IF(ISNUMBER($F48),0,1)+IF($N48="Yes",IF(ISNUMBER($O48),IF(OR($P48&lt;&gt;"Received",$O48&gt;Assumptions!$B$12),1,0),1),IF($N48="No",IF(AND($P48="Not Required",$O48=""),0,1),1)))</f>
        <v/>
      </c>
      <c r="R48" s="20">
        <f>IF($A48="","",IFERROR(1-$Q48/(IF(Assumptions!$B$6="Yes",1,0)+IF(Assumptions!$B$7="Yes",1,0)+IF(Assumptions!$B$8="Yes",1,0)+IF(Assumptions!$B$9="Yes",1,0)+IF(Assumptions!$B$10="Yes",1,0)+IF(Assumptions!$B$11="Yes",1,0)+2),""))</f>
        <v/>
      </c>
      <c r="S48" s="19">
        <f>IF(OR($A48="",NOT(ISNUMBER($F48))),"",IFERROR($F48-TODAY(),""))</f>
        <v/>
      </c>
      <c r="T48" s="21">
        <f>IF($A48="","",IF($Q48=0,"Ready",IF(NOT(ISNUMBER($F48)),IF($F48="","Schedule Needed","Check Date"),IF($F48&lt;TODAY(),"Past Due Review",IF($F48-TODAY()&lt;=Assumptions!$B$5,"Due Soon","In Progress")))))</f>
        <v/>
      </c>
      <c r="U48" s="21">
        <f>IF($A48="","",IF($N48="","Select requirement",IF($N48="No",IF(OR($O48&lt;&gt;"",$P48&lt;&gt;"Not Required"),"Check entry","Not Required"),IF($P48&lt;&gt;"Received","Pending",IF(NOT(ISNUMBER($O48)),"Add amount",IF($O48&gt;Assumptions!$B$12,"Review amount","OK"))))))</f>
        <v/>
      </c>
      <c r="V48" s="13" t="n"/>
    </row>
    <row r="49" ht="22" customHeight="1">
      <c r="A49" s="13" t="n"/>
      <c r="B49" s="13" t="n"/>
      <c r="C49" s="13" t="n"/>
      <c r="D49" s="13" t="n"/>
      <c r="E49" s="23" t="n"/>
      <c r="F49" s="23" t="n"/>
      <c r="G49" s="13" t="n"/>
      <c r="H49" s="13" t="n"/>
      <c r="I49" s="13" t="n"/>
      <c r="J49" s="13" t="n"/>
      <c r="K49" s="13" t="n"/>
      <c r="L49" s="13" t="n"/>
      <c r="M49" s="13" t="n"/>
      <c r="N49" s="13" t="n"/>
      <c r="O49" s="15" t="n"/>
      <c r="P49" s="13" t="n"/>
      <c r="Q49" s="16">
        <f>IF($A49="","",IF(AND(Assumptions!$B$6="Yes",$H49&lt;&gt;"Complete"),1,0)+IF(AND(Assumptions!$B$7="Yes",$I49&lt;&gt;"Complete"),1,0)+IF(AND(Assumptions!$B$8="Yes",$J49&lt;&gt;"Complete"),1,0)+IF(AND(Assumptions!$B$9="Yes",$K49&lt;&gt;"Complete"),1,0)+IF(AND(Assumptions!$B$10="Yes",$L49&lt;&gt;"Complete"),1,0)+IF(AND(Assumptions!$B$11="Yes",$M49&lt;&gt;"Complete"),1,0)+IF(ISNUMBER($F49),0,1)+IF($N49="Yes",IF(ISNUMBER($O49),IF(OR($P49&lt;&gt;"Received",$O49&gt;Assumptions!$B$12),1,0),1),IF($N49="No",IF(AND($P49="Not Required",$O49=""),0,1),1)))</f>
        <v/>
      </c>
      <c r="R49" s="17">
        <f>IF($A49="","",IFERROR(1-$Q49/(IF(Assumptions!$B$6="Yes",1,0)+IF(Assumptions!$B$7="Yes",1,0)+IF(Assumptions!$B$8="Yes",1,0)+IF(Assumptions!$B$9="Yes",1,0)+IF(Assumptions!$B$10="Yes",1,0)+IF(Assumptions!$B$11="Yes",1,0)+2),""))</f>
        <v/>
      </c>
      <c r="S49" s="16">
        <f>IF(OR($A49="",NOT(ISNUMBER($F49))),"",IFERROR($F49-TODAY(),""))</f>
        <v/>
      </c>
      <c r="T49" s="18">
        <f>IF($A49="","",IF($Q49=0,"Ready",IF(NOT(ISNUMBER($F49)),IF($F49="","Schedule Needed","Check Date"),IF($F49&lt;TODAY(),"Past Due Review",IF($F49-TODAY()&lt;=Assumptions!$B$5,"Due Soon","In Progress")))))</f>
        <v/>
      </c>
      <c r="U49" s="18">
        <f>IF($A49="","",IF($N49="","Select requirement",IF($N49="No",IF(OR($O49&lt;&gt;"",$P49&lt;&gt;"Not Required"),"Check entry","Not Required"),IF($P49&lt;&gt;"Received","Pending",IF(NOT(ISNUMBER($O49)),"Add amount",IF($O49&gt;Assumptions!$B$12,"Review amount","OK"))))))</f>
        <v/>
      </c>
      <c r="V49" s="13" t="n"/>
    </row>
    <row r="50" ht="22" customHeight="1">
      <c r="A50" s="13" t="n"/>
      <c r="B50" s="13" t="n"/>
      <c r="C50" s="13" t="n"/>
      <c r="D50" s="13" t="n"/>
      <c r="E50" s="23" t="n"/>
      <c r="F50" s="23" t="n"/>
      <c r="G50" s="13" t="n"/>
      <c r="H50" s="13" t="n"/>
      <c r="I50" s="13" t="n"/>
      <c r="J50" s="13" t="n"/>
      <c r="K50" s="13" t="n"/>
      <c r="L50" s="13" t="n"/>
      <c r="M50" s="13" t="n"/>
      <c r="N50" s="13" t="n"/>
      <c r="O50" s="15" t="n"/>
      <c r="P50" s="13" t="n"/>
      <c r="Q50" s="19">
        <f>IF($A50="","",IF(AND(Assumptions!$B$6="Yes",$H50&lt;&gt;"Complete"),1,0)+IF(AND(Assumptions!$B$7="Yes",$I50&lt;&gt;"Complete"),1,0)+IF(AND(Assumptions!$B$8="Yes",$J50&lt;&gt;"Complete"),1,0)+IF(AND(Assumptions!$B$9="Yes",$K50&lt;&gt;"Complete"),1,0)+IF(AND(Assumptions!$B$10="Yes",$L50&lt;&gt;"Complete"),1,0)+IF(AND(Assumptions!$B$11="Yes",$M50&lt;&gt;"Complete"),1,0)+IF(ISNUMBER($F50),0,1)+IF($N50="Yes",IF(ISNUMBER($O50),IF(OR($P50&lt;&gt;"Received",$O50&gt;Assumptions!$B$12),1,0),1),IF($N50="No",IF(AND($P50="Not Required",$O50=""),0,1),1)))</f>
        <v/>
      </c>
      <c r="R50" s="20">
        <f>IF($A50="","",IFERROR(1-$Q50/(IF(Assumptions!$B$6="Yes",1,0)+IF(Assumptions!$B$7="Yes",1,0)+IF(Assumptions!$B$8="Yes",1,0)+IF(Assumptions!$B$9="Yes",1,0)+IF(Assumptions!$B$10="Yes",1,0)+IF(Assumptions!$B$11="Yes",1,0)+2),""))</f>
        <v/>
      </c>
      <c r="S50" s="19">
        <f>IF(OR($A50="",NOT(ISNUMBER($F50))),"",IFERROR($F50-TODAY(),""))</f>
        <v/>
      </c>
      <c r="T50" s="21">
        <f>IF($A50="","",IF($Q50=0,"Ready",IF(NOT(ISNUMBER($F50)),IF($F50="","Schedule Needed","Check Date"),IF($F50&lt;TODAY(),"Past Due Review",IF($F50-TODAY()&lt;=Assumptions!$B$5,"Due Soon","In Progress")))))</f>
        <v/>
      </c>
      <c r="U50" s="21">
        <f>IF($A50="","",IF($N50="","Select requirement",IF($N50="No",IF(OR($O50&lt;&gt;"",$P50&lt;&gt;"Not Required"),"Check entry","Not Required"),IF($P50&lt;&gt;"Received","Pending",IF(NOT(ISNUMBER($O50)),"Add amount",IF($O50&gt;Assumptions!$B$12,"Review amount","OK"))))))</f>
        <v/>
      </c>
      <c r="V50" s="13" t="n"/>
    </row>
    <row r="51" ht="22" customHeight="1">
      <c r="A51" s="13" t="n"/>
      <c r="B51" s="13" t="n"/>
      <c r="C51" s="13" t="n"/>
      <c r="D51" s="13" t="n"/>
      <c r="E51" s="23" t="n"/>
      <c r="F51" s="23" t="n"/>
      <c r="G51" s="13" t="n"/>
      <c r="H51" s="13" t="n"/>
      <c r="I51" s="13" t="n"/>
      <c r="J51" s="13" t="n"/>
      <c r="K51" s="13" t="n"/>
      <c r="L51" s="13" t="n"/>
      <c r="M51" s="13" t="n"/>
      <c r="N51" s="13" t="n"/>
      <c r="O51" s="15" t="n"/>
      <c r="P51" s="13" t="n"/>
      <c r="Q51" s="16">
        <f>IF($A51="","",IF(AND(Assumptions!$B$6="Yes",$H51&lt;&gt;"Complete"),1,0)+IF(AND(Assumptions!$B$7="Yes",$I51&lt;&gt;"Complete"),1,0)+IF(AND(Assumptions!$B$8="Yes",$J51&lt;&gt;"Complete"),1,0)+IF(AND(Assumptions!$B$9="Yes",$K51&lt;&gt;"Complete"),1,0)+IF(AND(Assumptions!$B$10="Yes",$L51&lt;&gt;"Complete"),1,0)+IF(AND(Assumptions!$B$11="Yes",$M51&lt;&gt;"Complete"),1,0)+IF(ISNUMBER($F51),0,1)+IF($N51="Yes",IF(ISNUMBER($O51),IF(OR($P51&lt;&gt;"Received",$O51&gt;Assumptions!$B$12),1,0),1),IF($N51="No",IF(AND($P51="Not Required",$O51=""),0,1),1)))</f>
        <v/>
      </c>
      <c r="R51" s="17">
        <f>IF($A51="","",IFERROR(1-$Q51/(IF(Assumptions!$B$6="Yes",1,0)+IF(Assumptions!$B$7="Yes",1,0)+IF(Assumptions!$B$8="Yes",1,0)+IF(Assumptions!$B$9="Yes",1,0)+IF(Assumptions!$B$10="Yes",1,0)+IF(Assumptions!$B$11="Yes",1,0)+2),""))</f>
        <v/>
      </c>
      <c r="S51" s="16">
        <f>IF(OR($A51="",NOT(ISNUMBER($F51))),"",IFERROR($F51-TODAY(),""))</f>
        <v/>
      </c>
      <c r="T51" s="18">
        <f>IF($A51="","",IF($Q51=0,"Ready",IF(NOT(ISNUMBER($F51)),IF($F51="","Schedule Needed","Check Date"),IF($F51&lt;TODAY(),"Past Due Review",IF($F51-TODAY()&lt;=Assumptions!$B$5,"Due Soon","In Progress")))))</f>
        <v/>
      </c>
      <c r="U51" s="18">
        <f>IF($A51="","",IF($N51="","Select requirement",IF($N51="No",IF(OR($O51&lt;&gt;"",$P51&lt;&gt;"Not Required"),"Check entry","Not Required"),IF($P51&lt;&gt;"Received","Pending",IF(NOT(ISNUMBER($O51)),"Add amount",IF($O51&gt;Assumptions!$B$12,"Review amount","OK"))))))</f>
        <v/>
      </c>
      <c r="V51" s="13" t="n"/>
    </row>
    <row r="52" ht="22" customHeight="1">
      <c r="A52" s="13" t="n"/>
      <c r="B52" s="13" t="n"/>
      <c r="C52" s="13" t="n"/>
      <c r="D52" s="13" t="n"/>
      <c r="E52" s="23" t="n"/>
      <c r="F52" s="23" t="n"/>
      <c r="G52" s="13" t="n"/>
      <c r="H52" s="13" t="n"/>
      <c r="I52" s="13" t="n"/>
      <c r="J52" s="13" t="n"/>
      <c r="K52" s="13" t="n"/>
      <c r="L52" s="13" t="n"/>
      <c r="M52" s="13" t="n"/>
      <c r="N52" s="13" t="n"/>
      <c r="O52" s="15" t="n"/>
      <c r="P52" s="13" t="n"/>
      <c r="Q52" s="19">
        <f>IF($A52="","",IF(AND(Assumptions!$B$6="Yes",$H52&lt;&gt;"Complete"),1,0)+IF(AND(Assumptions!$B$7="Yes",$I52&lt;&gt;"Complete"),1,0)+IF(AND(Assumptions!$B$8="Yes",$J52&lt;&gt;"Complete"),1,0)+IF(AND(Assumptions!$B$9="Yes",$K52&lt;&gt;"Complete"),1,0)+IF(AND(Assumptions!$B$10="Yes",$L52&lt;&gt;"Complete"),1,0)+IF(AND(Assumptions!$B$11="Yes",$M52&lt;&gt;"Complete"),1,0)+IF(ISNUMBER($F52),0,1)+IF($N52="Yes",IF(ISNUMBER($O52),IF(OR($P52&lt;&gt;"Received",$O52&gt;Assumptions!$B$12),1,0),1),IF($N52="No",IF(AND($P52="Not Required",$O52=""),0,1),1)))</f>
        <v/>
      </c>
      <c r="R52" s="20">
        <f>IF($A52="","",IFERROR(1-$Q52/(IF(Assumptions!$B$6="Yes",1,0)+IF(Assumptions!$B$7="Yes",1,0)+IF(Assumptions!$B$8="Yes",1,0)+IF(Assumptions!$B$9="Yes",1,0)+IF(Assumptions!$B$10="Yes",1,0)+IF(Assumptions!$B$11="Yes",1,0)+2),""))</f>
        <v/>
      </c>
      <c r="S52" s="19">
        <f>IF(OR($A52="",NOT(ISNUMBER($F52))),"",IFERROR($F52-TODAY(),""))</f>
        <v/>
      </c>
      <c r="T52" s="21">
        <f>IF($A52="","",IF($Q52=0,"Ready",IF(NOT(ISNUMBER($F52)),IF($F52="","Schedule Needed","Check Date"),IF($F52&lt;TODAY(),"Past Due Review",IF($F52-TODAY()&lt;=Assumptions!$B$5,"Due Soon","In Progress")))))</f>
        <v/>
      </c>
      <c r="U52" s="21">
        <f>IF($A52="","",IF($N52="","Select requirement",IF($N52="No",IF(OR($O52&lt;&gt;"",$P52&lt;&gt;"Not Required"),"Check entry","Not Required"),IF($P52&lt;&gt;"Received","Pending",IF(NOT(ISNUMBER($O52)),"Add amount",IF($O52&gt;Assumptions!$B$12,"Review amount","OK"))))))</f>
        <v/>
      </c>
      <c r="V52" s="13" t="n"/>
    </row>
    <row r="53" ht="22" customHeight="1">
      <c r="A53" s="13" t="n"/>
      <c r="B53" s="13" t="n"/>
      <c r="C53" s="13" t="n"/>
      <c r="D53" s="13" t="n"/>
      <c r="E53" s="23" t="n"/>
      <c r="F53" s="23" t="n"/>
      <c r="G53" s="13" t="n"/>
      <c r="H53" s="13" t="n"/>
      <c r="I53" s="13" t="n"/>
      <c r="J53" s="13" t="n"/>
      <c r="K53" s="13" t="n"/>
      <c r="L53" s="13" t="n"/>
      <c r="M53" s="13" t="n"/>
      <c r="N53" s="13" t="n"/>
      <c r="O53" s="15" t="n"/>
      <c r="P53" s="13" t="n"/>
      <c r="Q53" s="16">
        <f>IF($A53="","",IF(AND(Assumptions!$B$6="Yes",$H53&lt;&gt;"Complete"),1,0)+IF(AND(Assumptions!$B$7="Yes",$I53&lt;&gt;"Complete"),1,0)+IF(AND(Assumptions!$B$8="Yes",$J53&lt;&gt;"Complete"),1,0)+IF(AND(Assumptions!$B$9="Yes",$K53&lt;&gt;"Complete"),1,0)+IF(AND(Assumptions!$B$10="Yes",$L53&lt;&gt;"Complete"),1,0)+IF(AND(Assumptions!$B$11="Yes",$M53&lt;&gt;"Complete"),1,0)+IF(ISNUMBER($F53),0,1)+IF($N53="Yes",IF(ISNUMBER($O53),IF(OR($P53&lt;&gt;"Received",$O53&gt;Assumptions!$B$12),1,0),1),IF($N53="No",IF(AND($P53="Not Required",$O53=""),0,1),1)))</f>
        <v/>
      </c>
      <c r="R53" s="17">
        <f>IF($A53="","",IFERROR(1-$Q53/(IF(Assumptions!$B$6="Yes",1,0)+IF(Assumptions!$B$7="Yes",1,0)+IF(Assumptions!$B$8="Yes",1,0)+IF(Assumptions!$B$9="Yes",1,0)+IF(Assumptions!$B$10="Yes",1,0)+IF(Assumptions!$B$11="Yes",1,0)+2),""))</f>
        <v/>
      </c>
      <c r="S53" s="16">
        <f>IF(OR($A53="",NOT(ISNUMBER($F53))),"",IFERROR($F53-TODAY(),""))</f>
        <v/>
      </c>
      <c r="T53" s="18">
        <f>IF($A53="","",IF($Q53=0,"Ready",IF(NOT(ISNUMBER($F53)),IF($F53="","Schedule Needed","Check Date"),IF($F53&lt;TODAY(),"Past Due Review",IF($F53-TODAY()&lt;=Assumptions!$B$5,"Due Soon","In Progress")))))</f>
        <v/>
      </c>
      <c r="U53" s="18">
        <f>IF($A53="","",IF($N53="","Select requirement",IF($N53="No",IF(OR($O53&lt;&gt;"",$P53&lt;&gt;"Not Required"),"Check entry","Not Required"),IF($P53&lt;&gt;"Received","Pending",IF(NOT(ISNUMBER($O53)),"Add amount",IF($O53&gt;Assumptions!$B$12,"Review amount","OK"))))))</f>
        <v/>
      </c>
      <c r="V53" s="13" t="n"/>
    </row>
    <row r="54" ht="22" customHeight="1">
      <c r="A54" s="13" t="n"/>
      <c r="B54" s="13" t="n"/>
      <c r="C54" s="13" t="n"/>
      <c r="D54" s="13" t="n"/>
      <c r="E54" s="23" t="n"/>
      <c r="F54" s="23" t="n"/>
      <c r="G54" s="13" t="n"/>
      <c r="H54" s="13" t="n"/>
      <c r="I54" s="13" t="n"/>
      <c r="J54" s="13" t="n"/>
      <c r="K54" s="13" t="n"/>
      <c r="L54" s="13" t="n"/>
      <c r="M54" s="13" t="n"/>
      <c r="N54" s="13" t="n"/>
      <c r="O54" s="15" t="n"/>
      <c r="P54" s="13" t="n"/>
      <c r="Q54" s="19">
        <f>IF($A54="","",IF(AND(Assumptions!$B$6="Yes",$H54&lt;&gt;"Complete"),1,0)+IF(AND(Assumptions!$B$7="Yes",$I54&lt;&gt;"Complete"),1,0)+IF(AND(Assumptions!$B$8="Yes",$J54&lt;&gt;"Complete"),1,0)+IF(AND(Assumptions!$B$9="Yes",$K54&lt;&gt;"Complete"),1,0)+IF(AND(Assumptions!$B$10="Yes",$L54&lt;&gt;"Complete"),1,0)+IF(AND(Assumptions!$B$11="Yes",$M54&lt;&gt;"Complete"),1,0)+IF(ISNUMBER($F54),0,1)+IF($N54="Yes",IF(ISNUMBER($O54),IF(OR($P54&lt;&gt;"Received",$O54&gt;Assumptions!$B$12),1,0),1),IF($N54="No",IF(AND($P54="Not Required",$O54=""),0,1),1)))</f>
        <v/>
      </c>
      <c r="R54" s="20">
        <f>IF($A54="","",IFERROR(1-$Q54/(IF(Assumptions!$B$6="Yes",1,0)+IF(Assumptions!$B$7="Yes",1,0)+IF(Assumptions!$B$8="Yes",1,0)+IF(Assumptions!$B$9="Yes",1,0)+IF(Assumptions!$B$10="Yes",1,0)+IF(Assumptions!$B$11="Yes",1,0)+2),""))</f>
        <v/>
      </c>
      <c r="S54" s="19">
        <f>IF(OR($A54="",NOT(ISNUMBER($F54))),"",IFERROR($F54-TODAY(),""))</f>
        <v/>
      </c>
      <c r="T54" s="21">
        <f>IF($A54="","",IF($Q54=0,"Ready",IF(NOT(ISNUMBER($F54)),IF($F54="","Schedule Needed","Check Date"),IF($F54&lt;TODAY(),"Past Due Review",IF($F54-TODAY()&lt;=Assumptions!$B$5,"Due Soon","In Progress")))))</f>
        <v/>
      </c>
      <c r="U54" s="21">
        <f>IF($A54="","",IF($N54="","Select requirement",IF($N54="No",IF(OR($O54&lt;&gt;"",$P54&lt;&gt;"Not Required"),"Check entry","Not Required"),IF($P54&lt;&gt;"Received","Pending",IF(NOT(ISNUMBER($O54)),"Add amount",IF($O54&gt;Assumptions!$B$12,"Review amount","OK"))))))</f>
        <v/>
      </c>
      <c r="V54" s="13" t="n"/>
    </row>
    <row r="55" ht="22" customHeight="1">
      <c r="A55" s="13" t="n"/>
      <c r="B55" s="13" t="n"/>
      <c r="C55" s="13" t="n"/>
      <c r="D55" s="13" t="n"/>
      <c r="E55" s="23" t="n"/>
      <c r="F55" s="23" t="n"/>
      <c r="G55" s="13" t="n"/>
      <c r="H55" s="13" t="n"/>
      <c r="I55" s="13" t="n"/>
      <c r="J55" s="13" t="n"/>
      <c r="K55" s="13" t="n"/>
      <c r="L55" s="13" t="n"/>
      <c r="M55" s="13" t="n"/>
      <c r="N55" s="13" t="n"/>
      <c r="O55" s="15" t="n"/>
      <c r="P55" s="13" t="n"/>
      <c r="Q55" s="16">
        <f>IF($A55="","",IF(AND(Assumptions!$B$6="Yes",$H55&lt;&gt;"Complete"),1,0)+IF(AND(Assumptions!$B$7="Yes",$I55&lt;&gt;"Complete"),1,0)+IF(AND(Assumptions!$B$8="Yes",$J55&lt;&gt;"Complete"),1,0)+IF(AND(Assumptions!$B$9="Yes",$K55&lt;&gt;"Complete"),1,0)+IF(AND(Assumptions!$B$10="Yes",$L55&lt;&gt;"Complete"),1,0)+IF(AND(Assumptions!$B$11="Yes",$M55&lt;&gt;"Complete"),1,0)+IF(ISNUMBER($F55),0,1)+IF($N55="Yes",IF(ISNUMBER($O55),IF(OR($P55&lt;&gt;"Received",$O55&gt;Assumptions!$B$12),1,0),1),IF($N55="No",IF(AND($P55="Not Required",$O55=""),0,1),1)))</f>
        <v/>
      </c>
      <c r="R55" s="17">
        <f>IF($A55="","",IFERROR(1-$Q55/(IF(Assumptions!$B$6="Yes",1,0)+IF(Assumptions!$B$7="Yes",1,0)+IF(Assumptions!$B$8="Yes",1,0)+IF(Assumptions!$B$9="Yes",1,0)+IF(Assumptions!$B$10="Yes",1,0)+IF(Assumptions!$B$11="Yes",1,0)+2),""))</f>
        <v/>
      </c>
      <c r="S55" s="16">
        <f>IF(OR($A55="",NOT(ISNUMBER($F55))),"",IFERROR($F55-TODAY(),""))</f>
        <v/>
      </c>
      <c r="T55" s="18">
        <f>IF($A55="","",IF($Q55=0,"Ready",IF(NOT(ISNUMBER($F55)),IF($F55="","Schedule Needed","Check Date"),IF($F55&lt;TODAY(),"Past Due Review",IF($F55-TODAY()&lt;=Assumptions!$B$5,"Due Soon","In Progress")))))</f>
        <v/>
      </c>
      <c r="U55" s="18">
        <f>IF($A55="","",IF($N55="","Select requirement",IF($N55="No",IF(OR($O55&lt;&gt;"",$P55&lt;&gt;"Not Required"),"Check entry","Not Required"),IF($P55&lt;&gt;"Received","Pending",IF(NOT(ISNUMBER($O55)),"Add amount",IF($O55&gt;Assumptions!$B$12,"Review amount","OK"))))))</f>
        <v/>
      </c>
      <c r="V55" s="13" t="n"/>
    </row>
    <row r="56" ht="22" customHeight="1">
      <c r="A56" s="13" t="n"/>
      <c r="B56" s="13" t="n"/>
      <c r="C56" s="13" t="n"/>
      <c r="D56" s="13" t="n"/>
      <c r="E56" s="23" t="n"/>
      <c r="F56" s="23" t="n"/>
      <c r="G56" s="13" t="n"/>
      <c r="H56" s="13" t="n"/>
      <c r="I56" s="13" t="n"/>
      <c r="J56" s="13" t="n"/>
      <c r="K56" s="13" t="n"/>
      <c r="L56" s="13" t="n"/>
      <c r="M56" s="13" t="n"/>
      <c r="N56" s="13" t="n"/>
      <c r="O56" s="15" t="n"/>
      <c r="P56" s="13" t="n"/>
      <c r="Q56" s="19">
        <f>IF($A56="","",IF(AND(Assumptions!$B$6="Yes",$H56&lt;&gt;"Complete"),1,0)+IF(AND(Assumptions!$B$7="Yes",$I56&lt;&gt;"Complete"),1,0)+IF(AND(Assumptions!$B$8="Yes",$J56&lt;&gt;"Complete"),1,0)+IF(AND(Assumptions!$B$9="Yes",$K56&lt;&gt;"Complete"),1,0)+IF(AND(Assumptions!$B$10="Yes",$L56&lt;&gt;"Complete"),1,0)+IF(AND(Assumptions!$B$11="Yes",$M56&lt;&gt;"Complete"),1,0)+IF(ISNUMBER($F56),0,1)+IF($N56="Yes",IF(ISNUMBER($O56),IF(OR($P56&lt;&gt;"Received",$O56&gt;Assumptions!$B$12),1,0),1),IF($N56="No",IF(AND($P56="Not Required",$O56=""),0,1),1)))</f>
        <v/>
      </c>
      <c r="R56" s="20">
        <f>IF($A56="","",IFERROR(1-$Q56/(IF(Assumptions!$B$6="Yes",1,0)+IF(Assumptions!$B$7="Yes",1,0)+IF(Assumptions!$B$8="Yes",1,0)+IF(Assumptions!$B$9="Yes",1,0)+IF(Assumptions!$B$10="Yes",1,0)+IF(Assumptions!$B$11="Yes",1,0)+2),""))</f>
        <v/>
      </c>
      <c r="S56" s="19">
        <f>IF(OR($A56="",NOT(ISNUMBER($F56))),"",IFERROR($F56-TODAY(),""))</f>
        <v/>
      </c>
      <c r="T56" s="21">
        <f>IF($A56="","",IF($Q56=0,"Ready",IF(NOT(ISNUMBER($F56)),IF($F56="","Schedule Needed","Check Date"),IF($F56&lt;TODAY(),"Past Due Review",IF($F56-TODAY()&lt;=Assumptions!$B$5,"Due Soon","In Progress")))))</f>
        <v/>
      </c>
      <c r="U56" s="21">
        <f>IF($A56="","",IF($N56="","Select requirement",IF($N56="No",IF(OR($O56&lt;&gt;"",$P56&lt;&gt;"Not Required"),"Check entry","Not Required"),IF($P56&lt;&gt;"Received","Pending",IF(NOT(ISNUMBER($O56)),"Add amount",IF($O56&gt;Assumptions!$B$12,"Review amount","OK"))))))</f>
        <v/>
      </c>
      <c r="V56" s="13" t="n"/>
    </row>
    <row r="57" ht="22" customHeight="1">
      <c r="A57" s="13" t="n"/>
      <c r="B57" s="13" t="n"/>
      <c r="C57" s="13" t="n"/>
      <c r="D57" s="13" t="n"/>
      <c r="E57" s="23" t="n"/>
      <c r="F57" s="23" t="n"/>
      <c r="G57" s="13" t="n"/>
      <c r="H57" s="13" t="n"/>
      <c r="I57" s="13" t="n"/>
      <c r="J57" s="13" t="n"/>
      <c r="K57" s="13" t="n"/>
      <c r="L57" s="13" t="n"/>
      <c r="M57" s="13" t="n"/>
      <c r="N57" s="13" t="n"/>
      <c r="O57" s="15" t="n"/>
      <c r="P57" s="13" t="n"/>
      <c r="Q57" s="16">
        <f>IF($A57="","",IF(AND(Assumptions!$B$6="Yes",$H57&lt;&gt;"Complete"),1,0)+IF(AND(Assumptions!$B$7="Yes",$I57&lt;&gt;"Complete"),1,0)+IF(AND(Assumptions!$B$8="Yes",$J57&lt;&gt;"Complete"),1,0)+IF(AND(Assumptions!$B$9="Yes",$K57&lt;&gt;"Complete"),1,0)+IF(AND(Assumptions!$B$10="Yes",$L57&lt;&gt;"Complete"),1,0)+IF(AND(Assumptions!$B$11="Yes",$M57&lt;&gt;"Complete"),1,0)+IF(ISNUMBER($F57),0,1)+IF($N57="Yes",IF(ISNUMBER($O57),IF(OR($P57&lt;&gt;"Received",$O57&gt;Assumptions!$B$12),1,0),1),IF($N57="No",IF(AND($P57="Not Required",$O57=""),0,1),1)))</f>
        <v/>
      </c>
      <c r="R57" s="17">
        <f>IF($A57="","",IFERROR(1-$Q57/(IF(Assumptions!$B$6="Yes",1,0)+IF(Assumptions!$B$7="Yes",1,0)+IF(Assumptions!$B$8="Yes",1,0)+IF(Assumptions!$B$9="Yes",1,0)+IF(Assumptions!$B$10="Yes",1,0)+IF(Assumptions!$B$11="Yes",1,0)+2),""))</f>
        <v/>
      </c>
      <c r="S57" s="16">
        <f>IF(OR($A57="",NOT(ISNUMBER($F57))),"",IFERROR($F57-TODAY(),""))</f>
        <v/>
      </c>
      <c r="T57" s="18">
        <f>IF($A57="","",IF($Q57=0,"Ready",IF(NOT(ISNUMBER($F57)),IF($F57="","Schedule Needed","Check Date"),IF($F57&lt;TODAY(),"Past Due Review",IF($F57-TODAY()&lt;=Assumptions!$B$5,"Due Soon","In Progress")))))</f>
        <v/>
      </c>
      <c r="U57" s="18">
        <f>IF($A57="","",IF($N57="","Select requirement",IF($N57="No",IF(OR($O57&lt;&gt;"",$P57&lt;&gt;"Not Required"),"Check entry","Not Required"),IF($P57&lt;&gt;"Received","Pending",IF(NOT(ISNUMBER($O57)),"Add amount",IF($O57&gt;Assumptions!$B$12,"Review amount","OK"))))))</f>
        <v/>
      </c>
      <c r="V57" s="13" t="n"/>
    </row>
    <row r="58" ht="22" customHeight="1">
      <c r="A58" s="13" t="n"/>
      <c r="B58" s="13" t="n"/>
      <c r="C58" s="13" t="n"/>
      <c r="D58" s="13" t="n"/>
      <c r="E58" s="23" t="n"/>
      <c r="F58" s="23" t="n"/>
      <c r="G58" s="13" t="n"/>
      <c r="H58" s="13" t="n"/>
      <c r="I58" s="13" t="n"/>
      <c r="J58" s="13" t="n"/>
      <c r="K58" s="13" t="n"/>
      <c r="L58" s="13" t="n"/>
      <c r="M58" s="13" t="n"/>
      <c r="N58" s="13" t="n"/>
      <c r="O58" s="15" t="n"/>
      <c r="P58" s="13" t="n"/>
      <c r="Q58" s="19">
        <f>IF($A58="","",IF(AND(Assumptions!$B$6="Yes",$H58&lt;&gt;"Complete"),1,0)+IF(AND(Assumptions!$B$7="Yes",$I58&lt;&gt;"Complete"),1,0)+IF(AND(Assumptions!$B$8="Yes",$J58&lt;&gt;"Complete"),1,0)+IF(AND(Assumptions!$B$9="Yes",$K58&lt;&gt;"Complete"),1,0)+IF(AND(Assumptions!$B$10="Yes",$L58&lt;&gt;"Complete"),1,0)+IF(AND(Assumptions!$B$11="Yes",$M58&lt;&gt;"Complete"),1,0)+IF(ISNUMBER($F58),0,1)+IF($N58="Yes",IF(ISNUMBER($O58),IF(OR($P58&lt;&gt;"Received",$O58&gt;Assumptions!$B$12),1,0),1),IF($N58="No",IF(AND($P58="Not Required",$O58=""),0,1),1)))</f>
        <v/>
      </c>
      <c r="R58" s="20">
        <f>IF($A58="","",IFERROR(1-$Q58/(IF(Assumptions!$B$6="Yes",1,0)+IF(Assumptions!$B$7="Yes",1,0)+IF(Assumptions!$B$8="Yes",1,0)+IF(Assumptions!$B$9="Yes",1,0)+IF(Assumptions!$B$10="Yes",1,0)+IF(Assumptions!$B$11="Yes",1,0)+2),""))</f>
        <v/>
      </c>
      <c r="S58" s="19">
        <f>IF(OR($A58="",NOT(ISNUMBER($F58))),"",IFERROR($F58-TODAY(),""))</f>
        <v/>
      </c>
      <c r="T58" s="21">
        <f>IF($A58="","",IF($Q58=0,"Ready",IF(NOT(ISNUMBER($F58)),IF($F58="","Schedule Needed","Check Date"),IF($F58&lt;TODAY(),"Past Due Review",IF($F58-TODAY()&lt;=Assumptions!$B$5,"Due Soon","In Progress")))))</f>
        <v/>
      </c>
      <c r="U58" s="21">
        <f>IF($A58="","",IF($N58="","Select requirement",IF($N58="No",IF(OR($O58&lt;&gt;"",$P58&lt;&gt;"Not Required"),"Check entry","Not Required"),IF($P58&lt;&gt;"Received","Pending",IF(NOT(ISNUMBER($O58)),"Add amount",IF($O58&gt;Assumptions!$B$12,"Review amount","OK"))))))</f>
        <v/>
      </c>
      <c r="V58" s="13" t="n"/>
    </row>
    <row r="59" ht="22" customHeight="1">
      <c r="A59" s="13" t="n"/>
      <c r="B59" s="13" t="n"/>
      <c r="C59" s="13" t="n"/>
      <c r="D59" s="13" t="n"/>
      <c r="E59" s="23" t="n"/>
      <c r="F59" s="23" t="n"/>
      <c r="G59" s="13" t="n"/>
      <c r="H59" s="13" t="n"/>
      <c r="I59" s="13" t="n"/>
      <c r="J59" s="13" t="n"/>
      <c r="K59" s="13" t="n"/>
      <c r="L59" s="13" t="n"/>
      <c r="M59" s="13" t="n"/>
      <c r="N59" s="13" t="n"/>
      <c r="O59" s="15" t="n"/>
      <c r="P59" s="13" t="n"/>
      <c r="Q59" s="16">
        <f>IF($A59="","",IF(AND(Assumptions!$B$6="Yes",$H59&lt;&gt;"Complete"),1,0)+IF(AND(Assumptions!$B$7="Yes",$I59&lt;&gt;"Complete"),1,0)+IF(AND(Assumptions!$B$8="Yes",$J59&lt;&gt;"Complete"),1,0)+IF(AND(Assumptions!$B$9="Yes",$K59&lt;&gt;"Complete"),1,0)+IF(AND(Assumptions!$B$10="Yes",$L59&lt;&gt;"Complete"),1,0)+IF(AND(Assumptions!$B$11="Yes",$M59&lt;&gt;"Complete"),1,0)+IF(ISNUMBER($F59),0,1)+IF($N59="Yes",IF(ISNUMBER($O59),IF(OR($P59&lt;&gt;"Received",$O59&gt;Assumptions!$B$12),1,0),1),IF($N59="No",IF(AND($P59="Not Required",$O59=""),0,1),1)))</f>
        <v/>
      </c>
      <c r="R59" s="17">
        <f>IF($A59="","",IFERROR(1-$Q59/(IF(Assumptions!$B$6="Yes",1,0)+IF(Assumptions!$B$7="Yes",1,0)+IF(Assumptions!$B$8="Yes",1,0)+IF(Assumptions!$B$9="Yes",1,0)+IF(Assumptions!$B$10="Yes",1,0)+IF(Assumptions!$B$11="Yes",1,0)+2),""))</f>
        <v/>
      </c>
      <c r="S59" s="16">
        <f>IF(OR($A59="",NOT(ISNUMBER($F59))),"",IFERROR($F59-TODAY(),""))</f>
        <v/>
      </c>
      <c r="T59" s="18">
        <f>IF($A59="","",IF($Q59=0,"Ready",IF(NOT(ISNUMBER($F59)),IF($F59="","Schedule Needed","Check Date"),IF($F59&lt;TODAY(),"Past Due Review",IF($F59-TODAY()&lt;=Assumptions!$B$5,"Due Soon","In Progress")))))</f>
        <v/>
      </c>
      <c r="U59" s="18">
        <f>IF($A59="","",IF($N59="","Select requirement",IF($N59="No",IF(OR($O59&lt;&gt;"",$P59&lt;&gt;"Not Required"),"Check entry","Not Required"),IF($P59&lt;&gt;"Received","Pending",IF(NOT(ISNUMBER($O59)),"Add amount",IF($O59&gt;Assumptions!$B$12,"Review amount","OK"))))))</f>
        <v/>
      </c>
      <c r="V59" s="13" t="n"/>
    </row>
    <row r="60" ht="22" customHeight="1">
      <c r="A60" s="13" t="n"/>
      <c r="B60" s="13" t="n"/>
      <c r="C60" s="13" t="n"/>
      <c r="D60" s="13" t="n"/>
      <c r="E60" s="23" t="n"/>
      <c r="F60" s="23" t="n"/>
      <c r="G60" s="13" t="n"/>
      <c r="H60" s="13" t="n"/>
      <c r="I60" s="13" t="n"/>
      <c r="J60" s="13" t="n"/>
      <c r="K60" s="13" t="n"/>
      <c r="L60" s="13" t="n"/>
      <c r="M60" s="13" t="n"/>
      <c r="N60" s="13" t="n"/>
      <c r="O60" s="15" t="n"/>
      <c r="P60" s="13" t="n"/>
      <c r="Q60" s="19">
        <f>IF($A60="","",IF(AND(Assumptions!$B$6="Yes",$H60&lt;&gt;"Complete"),1,0)+IF(AND(Assumptions!$B$7="Yes",$I60&lt;&gt;"Complete"),1,0)+IF(AND(Assumptions!$B$8="Yes",$J60&lt;&gt;"Complete"),1,0)+IF(AND(Assumptions!$B$9="Yes",$K60&lt;&gt;"Complete"),1,0)+IF(AND(Assumptions!$B$10="Yes",$L60&lt;&gt;"Complete"),1,0)+IF(AND(Assumptions!$B$11="Yes",$M60&lt;&gt;"Complete"),1,0)+IF(ISNUMBER($F60),0,1)+IF($N60="Yes",IF(ISNUMBER($O60),IF(OR($P60&lt;&gt;"Received",$O60&gt;Assumptions!$B$12),1,0),1),IF($N60="No",IF(AND($P60="Not Required",$O60=""),0,1),1)))</f>
        <v/>
      </c>
      <c r="R60" s="20">
        <f>IF($A60="","",IFERROR(1-$Q60/(IF(Assumptions!$B$6="Yes",1,0)+IF(Assumptions!$B$7="Yes",1,0)+IF(Assumptions!$B$8="Yes",1,0)+IF(Assumptions!$B$9="Yes",1,0)+IF(Assumptions!$B$10="Yes",1,0)+IF(Assumptions!$B$11="Yes",1,0)+2),""))</f>
        <v/>
      </c>
      <c r="S60" s="19">
        <f>IF(OR($A60="",NOT(ISNUMBER($F60))),"",IFERROR($F60-TODAY(),""))</f>
        <v/>
      </c>
      <c r="T60" s="21">
        <f>IF($A60="","",IF($Q60=0,"Ready",IF(NOT(ISNUMBER($F60)),IF($F60="","Schedule Needed","Check Date"),IF($F60&lt;TODAY(),"Past Due Review",IF($F60-TODAY()&lt;=Assumptions!$B$5,"Due Soon","In Progress")))))</f>
        <v/>
      </c>
      <c r="U60" s="21">
        <f>IF($A60="","",IF($N60="","Select requirement",IF($N60="No",IF(OR($O60&lt;&gt;"",$P60&lt;&gt;"Not Required"),"Check entry","Not Required"),IF($P60&lt;&gt;"Received","Pending",IF(NOT(ISNUMBER($O60)),"Add amount",IF($O60&gt;Assumptions!$B$12,"Review amount","OK"))))))</f>
        <v/>
      </c>
      <c r="V60" s="13" t="n"/>
    </row>
    <row r="61" ht="22" customHeight="1">
      <c r="A61" s="13" t="n"/>
      <c r="B61" s="13" t="n"/>
      <c r="C61" s="13" t="n"/>
      <c r="D61" s="13" t="n"/>
      <c r="E61" s="23" t="n"/>
      <c r="F61" s="23" t="n"/>
      <c r="G61" s="13" t="n"/>
      <c r="H61" s="13" t="n"/>
      <c r="I61" s="13" t="n"/>
      <c r="J61" s="13" t="n"/>
      <c r="K61" s="13" t="n"/>
      <c r="L61" s="13" t="n"/>
      <c r="M61" s="13" t="n"/>
      <c r="N61" s="13" t="n"/>
      <c r="O61" s="15" t="n"/>
      <c r="P61" s="13" t="n"/>
      <c r="Q61" s="16">
        <f>IF($A61="","",IF(AND(Assumptions!$B$6="Yes",$H61&lt;&gt;"Complete"),1,0)+IF(AND(Assumptions!$B$7="Yes",$I61&lt;&gt;"Complete"),1,0)+IF(AND(Assumptions!$B$8="Yes",$J61&lt;&gt;"Complete"),1,0)+IF(AND(Assumptions!$B$9="Yes",$K61&lt;&gt;"Complete"),1,0)+IF(AND(Assumptions!$B$10="Yes",$L61&lt;&gt;"Complete"),1,0)+IF(AND(Assumptions!$B$11="Yes",$M61&lt;&gt;"Complete"),1,0)+IF(ISNUMBER($F61),0,1)+IF($N61="Yes",IF(ISNUMBER($O61),IF(OR($P61&lt;&gt;"Received",$O61&gt;Assumptions!$B$12),1,0),1),IF($N61="No",IF(AND($P61="Not Required",$O61=""),0,1),1)))</f>
        <v/>
      </c>
      <c r="R61" s="17">
        <f>IF($A61="","",IFERROR(1-$Q61/(IF(Assumptions!$B$6="Yes",1,0)+IF(Assumptions!$B$7="Yes",1,0)+IF(Assumptions!$B$8="Yes",1,0)+IF(Assumptions!$B$9="Yes",1,0)+IF(Assumptions!$B$10="Yes",1,0)+IF(Assumptions!$B$11="Yes",1,0)+2),""))</f>
        <v/>
      </c>
      <c r="S61" s="16">
        <f>IF(OR($A61="",NOT(ISNUMBER($F61))),"",IFERROR($F61-TODAY(),""))</f>
        <v/>
      </c>
      <c r="T61" s="18">
        <f>IF($A61="","",IF($Q61=0,"Ready",IF(NOT(ISNUMBER($F61)),IF($F61="","Schedule Needed","Check Date"),IF($F61&lt;TODAY(),"Past Due Review",IF($F61-TODAY()&lt;=Assumptions!$B$5,"Due Soon","In Progress")))))</f>
        <v/>
      </c>
      <c r="U61" s="18">
        <f>IF($A61="","",IF($N61="","Select requirement",IF($N61="No",IF(OR($O61&lt;&gt;"",$P61&lt;&gt;"Not Required"),"Check entry","Not Required"),IF($P61&lt;&gt;"Received","Pending",IF(NOT(ISNUMBER($O61)),"Add amount",IF($O61&gt;Assumptions!$B$12,"Review amount","OK"))))))</f>
        <v/>
      </c>
      <c r="V61" s="13" t="n"/>
    </row>
    <row r="62" ht="22" customHeight="1">
      <c r="A62" s="13" t="n"/>
      <c r="B62" s="13" t="n"/>
      <c r="C62" s="13" t="n"/>
      <c r="D62" s="13" t="n"/>
      <c r="E62" s="23" t="n"/>
      <c r="F62" s="23" t="n"/>
      <c r="G62" s="13" t="n"/>
      <c r="H62" s="13" t="n"/>
      <c r="I62" s="13" t="n"/>
      <c r="J62" s="13" t="n"/>
      <c r="K62" s="13" t="n"/>
      <c r="L62" s="13" t="n"/>
      <c r="M62" s="13" t="n"/>
      <c r="N62" s="13" t="n"/>
      <c r="O62" s="15" t="n"/>
      <c r="P62" s="13" t="n"/>
      <c r="Q62" s="19">
        <f>IF($A62="","",IF(AND(Assumptions!$B$6="Yes",$H62&lt;&gt;"Complete"),1,0)+IF(AND(Assumptions!$B$7="Yes",$I62&lt;&gt;"Complete"),1,0)+IF(AND(Assumptions!$B$8="Yes",$J62&lt;&gt;"Complete"),1,0)+IF(AND(Assumptions!$B$9="Yes",$K62&lt;&gt;"Complete"),1,0)+IF(AND(Assumptions!$B$10="Yes",$L62&lt;&gt;"Complete"),1,0)+IF(AND(Assumptions!$B$11="Yes",$M62&lt;&gt;"Complete"),1,0)+IF(ISNUMBER($F62),0,1)+IF($N62="Yes",IF(ISNUMBER($O62),IF(OR($P62&lt;&gt;"Received",$O62&gt;Assumptions!$B$12),1,0),1),IF($N62="No",IF(AND($P62="Not Required",$O62=""),0,1),1)))</f>
        <v/>
      </c>
      <c r="R62" s="20">
        <f>IF($A62="","",IFERROR(1-$Q62/(IF(Assumptions!$B$6="Yes",1,0)+IF(Assumptions!$B$7="Yes",1,0)+IF(Assumptions!$B$8="Yes",1,0)+IF(Assumptions!$B$9="Yes",1,0)+IF(Assumptions!$B$10="Yes",1,0)+IF(Assumptions!$B$11="Yes",1,0)+2),""))</f>
        <v/>
      </c>
      <c r="S62" s="19">
        <f>IF(OR($A62="",NOT(ISNUMBER($F62))),"",IFERROR($F62-TODAY(),""))</f>
        <v/>
      </c>
      <c r="T62" s="21">
        <f>IF($A62="","",IF($Q62=0,"Ready",IF(NOT(ISNUMBER($F62)),IF($F62="","Schedule Needed","Check Date"),IF($F62&lt;TODAY(),"Past Due Review",IF($F62-TODAY()&lt;=Assumptions!$B$5,"Due Soon","In Progress")))))</f>
        <v/>
      </c>
      <c r="U62" s="21">
        <f>IF($A62="","",IF($N62="","Select requirement",IF($N62="No",IF(OR($O62&lt;&gt;"",$P62&lt;&gt;"Not Required"),"Check entry","Not Required"),IF($P62&lt;&gt;"Received","Pending",IF(NOT(ISNUMBER($O62)),"Add amount",IF($O62&gt;Assumptions!$B$12,"Review amount","OK"))))))</f>
        <v/>
      </c>
      <c r="V62" s="13" t="n"/>
    </row>
    <row r="63" ht="22" customHeight="1">
      <c r="A63" s="13" t="n"/>
      <c r="B63" s="13" t="n"/>
      <c r="C63" s="13" t="n"/>
      <c r="D63" s="13" t="n"/>
      <c r="E63" s="23" t="n"/>
      <c r="F63" s="23" t="n"/>
      <c r="G63" s="13" t="n"/>
      <c r="H63" s="13" t="n"/>
      <c r="I63" s="13" t="n"/>
      <c r="J63" s="13" t="n"/>
      <c r="K63" s="13" t="n"/>
      <c r="L63" s="13" t="n"/>
      <c r="M63" s="13" t="n"/>
      <c r="N63" s="13" t="n"/>
      <c r="O63" s="15" t="n"/>
      <c r="P63" s="13" t="n"/>
      <c r="Q63" s="16">
        <f>IF($A63="","",IF(AND(Assumptions!$B$6="Yes",$H63&lt;&gt;"Complete"),1,0)+IF(AND(Assumptions!$B$7="Yes",$I63&lt;&gt;"Complete"),1,0)+IF(AND(Assumptions!$B$8="Yes",$J63&lt;&gt;"Complete"),1,0)+IF(AND(Assumptions!$B$9="Yes",$K63&lt;&gt;"Complete"),1,0)+IF(AND(Assumptions!$B$10="Yes",$L63&lt;&gt;"Complete"),1,0)+IF(AND(Assumptions!$B$11="Yes",$M63&lt;&gt;"Complete"),1,0)+IF(ISNUMBER($F63),0,1)+IF($N63="Yes",IF(ISNUMBER($O63),IF(OR($P63&lt;&gt;"Received",$O63&gt;Assumptions!$B$12),1,0),1),IF($N63="No",IF(AND($P63="Not Required",$O63=""),0,1),1)))</f>
        <v/>
      </c>
      <c r="R63" s="17">
        <f>IF($A63="","",IFERROR(1-$Q63/(IF(Assumptions!$B$6="Yes",1,0)+IF(Assumptions!$B$7="Yes",1,0)+IF(Assumptions!$B$8="Yes",1,0)+IF(Assumptions!$B$9="Yes",1,0)+IF(Assumptions!$B$10="Yes",1,0)+IF(Assumptions!$B$11="Yes",1,0)+2),""))</f>
        <v/>
      </c>
      <c r="S63" s="16">
        <f>IF(OR($A63="",NOT(ISNUMBER($F63))),"",IFERROR($F63-TODAY(),""))</f>
        <v/>
      </c>
      <c r="T63" s="18">
        <f>IF($A63="","",IF($Q63=0,"Ready",IF(NOT(ISNUMBER($F63)),IF($F63="","Schedule Needed","Check Date"),IF($F63&lt;TODAY(),"Past Due Review",IF($F63-TODAY()&lt;=Assumptions!$B$5,"Due Soon","In Progress")))))</f>
        <v/>
      </c>
      <c r="U63" s="18">
        <f>IF($A63="","",IF($N63="","Select requirement",IF($N63="No",IF(OR($O63&lt;&gt;"",$P63&lt;&gt;"Not Required"),"Check entry","Not Required"),IF($P63&lt;&gt;"Received","Pending",IF(NOT(ISNUMBER($O63)),"Add amount",IF($O63&gt;Assumptions!$B$12,"Review amount","OK"))))))</f>
        <v/>
      </c>
      <c r="V63" s="13" t="n"/>
    </row>
    <row r="64" ht="22" customHeight="1">
      <c r="A64" s="13" t="n"/>
      <c r="B64" s="13" t="n"/>
      <c r="C64" s="13" t="n"/>
      <c r="D64" s="13" t="n"/>
      <c r="E64" s="23" t="n"/>
      <c r="F64" s="23" t="n"/>
      <c r="G64" s="13" t="n"/>
      <c r="H64" s="13" t="n"/>
      <c r="I64" s="13" t="n"/>
      <c r="J64" s="13" t="n"/>
      <c r="K64" s="13" t="n"/>
      <c r="L64" s="13" t="n"/>
      <c r="M64" s="13" t="n"/>
      <c r="N64" s="13" t="n"/>
      <c r="O64" s="15" t="n"/>
      <c r="P64" s="13" t="n"/>
      <c r="Q64" s="19">
        <f>IF($A64="","",IF(AND(Assumptions!$B$6="Yes",$H64&lt;&gt;"Complete"),1,0)+IF(AND(Assumptions!$B$7="Yes",$I64&lt;&gt;"Complete"),1,0)+IF(AND(Assumptions!$B$8="Yes",$J64&lt;&gt;"Complete"),1,0)+IF(AND(Assumptions!$B$9="Yes",$K64&lt;&gt;"Complete"),1,0)+IF(AND(Assumptions!$B$10="Yes",$L64&lt;&gt;"Complete"),1,0)+IF(AND(Assumptions!$B$11="Yes",$M64&lt;&gt;"Complete"),1,0)+IF(ISNUMBER($F64),0,1)+IF($N64="Yes",IF(ISNUMBER($O64),IF(OR($P64&lt;&gt;"Received",$O64&gt;Assumptions!$B$12),1,0),1),IF($N64="No",IF(AND($P64="Not Required",$O64=""),0,1),1)))</f>
        <v/>
      </c>
      <c r="R64" s="20">
        <f>IF($A64="","",IFERROR(1-$Q64/(IF(Assumptions!$B$6="Yes",1,0)+IF(Assumptions!$B$7="Yes",1,0)+IF(Assumptions!$B$8="Yes",1,0)+IF(Assumptions!$B$9="Yes",1,0)+IF(Assumptions!$B$10="Yes",1,0)+IF(Assumptions!$B$11="Yes",1,0)+2),""))</f>
        <v/>
      </c>
      <c r="S64" s="19">
        <f>IF(OR($A64="",NOT(ISNUMBER($F64))),"",IFERROR($F64-TODAY(),""))</f>
        <v/>
      </c>
      <c r="T64" s="21">
        <f>IF($A64="","",IF($Q64=0,"Ready",IF(NOT(ISNUMBER($F64)),IF($F64="","Schedule Needed","Check Date"),IF($F64&lt;TODAY(),"Past Due Review",IF($F64-TODAY()&lt;=Assumptions!$B$5,"Due Soon","In Progress")))))</f>
        <v/>
      </c>
      <c r="U64" s="21">
        <f>IF($A64="","",IF($N64="","Select requirement",IF($N64="No",IF(OR($O64&lt;&gt;"",$P64&lt;&gt;"Not Required"),"Check entry","Not Required"),IF($P64&lt;&gt;"Received","Pending",IF(NOT(ISNUMBER($O64)),"Add amount",IF($O64&gt;Assumptions!$B$12,"Review amount","OK"))))))</f>
        <v/>
      </c>
      <c r="V64" s="13" t="n"/>
    </row>
    <row r="65" ht="22" customHeight="1">
      <c r="A65" s="13" t="n"/>
      <c r="B65" s="13" t="n"/>
      <c r="C65" s="13" t="n"/>
      <c r="D65" s="13" t="n"/>
      <c r="E65" s="23" t="n"/>
      <c r="F65" s="23" t="n"/>
      <c r="G65" s="13" t="n"/>
      <c r="H65" s="13" t="n"/>
      <c r="I65" s="13" t="n"/>
      <c r="J65" s="13" t="n"/>
      <c r="K65" s="13" t="n"/>
      <c r="L65" s="13" t="n"/>
      <c r="M65" s="13" t="n"/>
      <c r="N65" s="13" t="n"/>
      <c r="O65" s="15" t="n"/>
      <c r="P65" s="13" t="n"/>
      <c r="Q65" s="16">
        <f>IF($A65="","",IF(AND(Assumptions!$B$6="Yes",$H65&lt;&gt;"Complete"),1,0)+IF(AND(Assumptions!$B$7="Yes",$I65&lt;&gt;"Complete"),1,0)+IF(AND(Assumptions!$B$8="Yes",$J65&lt;&gt;"Complete"),1,0)+IF(AND(Assumptions!$B$9="Yes",$K65&lt;&gt;"Complete"),1,0)+IF(AND(Assumptions!$B$10="Yes",$L65&lt;&gt;"Complete"),1,0)+IF(AND(Assumptions!$B$11="Yes",$M65&lt;&gt;"Complete"),1,0)+IF(ISNUMBER($F65),0,1)+IF($N65="Yes",IF(ISNUMBER($O65),IF(OR($P65&lt;&gt;"Received",$O65&gt;Assumptions!$B$12),1,0),1),IF($N65="No",IF(AND($P65="Not Required",$O65=""),0,1),1)))</f>
        <v/>
      </c>
      <c r="R65" s="17">
        <f>IF($A65="","",IFERROR(1-$Q65/(IF(Assumptions!$B$6="Yes",1,0)+IF(Assumptions!$B$7="Yes",1,0)+IF(Assumptions!$B$8="Yes",1,0)+IF(Assumptions!$B$9="Yes",1,0)+IF(Assumptions!$B$10="Yes",1,0)+IF(Assumptions!$B$11="Yes",1,0)+2),""))</f>
        <v/>
      </c>
      <c r="S65" s="16">
        <f>IF(OR($A65="",NOT(ISNUMBER($F65))),"",IFERROR($F65-TODAY(),""))</f>
        <v/>
      </c>
      <c r="T65" s="18">
        <f>IF($A65="","",IF($Q65=0,"Ready",IF(NOT(ISNUMBER($F65)),IF($F65="","Schedule Needed","Check Date"),IF($F65&lt;TODAY(),"Past Due Review",IF($F65-TODAY()&lt;=Assumptions!$B$5,"Due Soon","In Progress")))))</f>
        <v/>
      </c>
      <c r="U65" s="18">
        <f>IF($A65="","",IF($N65="","Select requirement",IF($N65="No",IF(OR($O65&lt;&gt;"",$P65&lt;&gt;"Not Required"),"Check entry","Not Required"),IF($P65&lt;&gt;"Received","Pending",IF(NOT(ISNUMBER($O65)),"Add amount",IF($O65&gt;Assumptions!$B$12,"Review amount","OK"))))))</f>
        <v/>
      </c>
      <c r="V65" s="13" t="n"/>
    </row>
    <row r="66" ht="22" customHeight="1">
      <c r="A66" s="13" t="n"/>
      <c r="B66" s="13" t="n"/>
      <c r="C66" s="13" t="n"/>
      <c r="D66" s="13" t="n"/>
      <c r="E66" s="23" t="n"/>
      <c r="F66" s="23" t="n"/>
      <c r="G66" s="13" t="n"/>
      <c r="H66" s="13" t="n"/>
      <c r="I66" s="13" t="n"/>
      <c r="J66" s="13" t="n"/>
      <c r="K66" s="13" t="n"/>
      <c r="L66" s="13" t="n"/>
      <c r="M66" s="13" t="n"/>
      <c r="N66" s="13" t="n"/>
      <c r="O66" s="15" t="n"/>
      <c r="P66" s="13" t="n"/>
      <c r="Q66" s="19">
        <f>IF($A66="","",IF(AND(Assumptions!$B$6="Yes",$H66&lt;&gt;"Complete"),1,0)+IF(AND(Assumptions!$B$7="Yes",$I66&lt;&gt;"Complete"),1,0)+IF(AND(Assumptions!$B$8="Yes",$J66&lt;&gt;"Complete"),1,0)+IF(AND(Assumptions!$B$9="Yes",$K66&lt;&gt;"Complete"),1,0)+IF(AND(Assumptions!$B$10="Yes",$L66&lt;&gt;"Complete"),1,0)+IF(AND(Assumptions!$B$11="Yes",$M66&lt;&gt;"Complete"),1,0)+IF(ISNUMBER($F66),0,1)+IF($N66="Yes",IF(ISNUMBER($O66),IF(OR($P66&lt;&gt;"Received",$O66&gt;Assumptions!$B$12),1,0),1),IF($N66="No",IF(AND($P66="Not Required",$O66=""),0,1),1)))</f>
        <v/>
      </c>
      <c r="R66" s="20">
        <f>IF($A66="","",IFERROR(1-$Q66/(IF(Assumptions!$B$6="Yes",1,0)+IF(Assumptions!$B$7="Yes",1,0)+IF(Assumptions!$B$8="Yes",1,0)+IF(Assumptions!$B$9="Yes",1,0)+IF(Assumptions!$B$10="Yes",1,0)+IF(Assumptions!$B$11="Yes",1,0)+2),""))</f>
        <v/>
      </c>
      <c r="S66" s="19">
        <f>IF(OR($A66="",NOT(ISNUMBER($F66))),"",IFERROR($F66-TODAY(),""))</f>
        <v/>
      </c>
      <c r="T66" s="21">
        <f>IF($A66="","",IF($Q66=0,"Ready",IF(NOT(ISNUMBER($F66)),IF($F66="","Schedule Needed","Check Date"),IF($F66&lt;TODAY(),"Past Due Review",IF($F66-TODAY()&lt;=Assumptions!$B$5,"Due Soon","In Progress")))))</f>
        <v/>
      </c>
      <c r="U66" s="21">
        <f>IF($A66="","",IF($N66="","Select requirement",IF($N66="No",IF(OR($O66&lt;&gt;"",$P66&lt;&gt;"Not Required"),"Check entry","Not Required"),IF($P66&lt;&gt;"Received","Pending",IF(NOT(ISNUMBER($O66)),"Add amount",IF($O66&gt;Assumptions!$B$12,"Review amount","OK"))))))</f>
        <v/>
      </c>
      <c r="V66" s="13" t="n"/>
    </row>
    <row r="67" ht="22" customHeight="1">
      <c r="A67" s="13" t="n"/>
      <c r="B67" s="13" t="n"/>
      <c r="C67" s="13" t="n"/>
      <c r="D67" s="13" t="n"/>
      <c r="E67" s="23" t="n"/>
      <c r="F67" s="23" t="n"/>
      <c r="G67" s="13" t="n"/>
      <c r="H67" s="13" t="n"/>
      <c r="I67" s="13" t="n"/>
      <c r="J67" s="13" t="n"/>
      <c r="K67" s="13" t="n"/>
      <c r="L67" s="13" t="n"/>
      <c r="M67" s="13" t="n"/>
      <c r="N67" s="13" t="n"/>
      <c r="O67" s="15" t="n"/>
      <c r="P67" s="13" t="n"/>
      <c r="Q67" s="16">
        <f>IF($A67="","",IF(AND(Assumptions!$B$6="Yes",$H67&lt;&gt;"Complete"),1,0)+IF(AND(Assumptions!$B$7="Yes",$I67&lt;&gt;"Complete"),1,0)+IF(AND(Assumptions!$B$8="Yes",$J67&lt;&gt;"Complete"),1,0)+IF(AND(Assumptions!$B$9="Yes",$K67&lt;&gt;"Complete"),1,0)+IF(AND(Assumptions!$B$10="Yes",$L67&lt;&gt;"Complete"),1,0)+IF(AND(Assumptions!$B$11="Yes",$M67&lt;&gt;"Complete"),1,0)+IF(ISNUMBER($F67),0,1)+IF($N67="Yes",IF(ISNUMBER($O67),IF(OR($P67&lt;&gt;"Received",$O67&gt;Assumptions!$B$12),1,0),1),IF($N67="No",IF(AND($P67="Not Required",$O67=""),0,1),1)))</f>
        <v/>
      </c>
      <c r="R67" s="17">
        <f>IF($A67="","",IFERROR(1-$Q67/(IF(Assumptions!$B$6="Yes",1,0)+IF(Assumptions!$B$7="Yes",1,0)+IF(Assumptions!$B$8="Yes",1,0)+IF(Assumptions!$B$9="Yes",1,0)+IF(Assumptions!$B$10="Yes",1,0)+IF(Assumptions!$B$11="Yes",1,0)+2),""))</f>
        <v/>
      </c>
      <c r="S67" s="16">
        <f>IF(OR($A67="",NOT(ISNUMBER($F67))),"",IFERROR($F67-TODAY(),""))</f>
        <v/>
      </c>
      <c r="T67" s="18">
        <f>IF($A67="","",IF($Q67=0,"Ready",IF(NOT(ISNUMBER($F67)),IF($F67="","Schedule Needed","Check Date"),IF($F67&lt;TODAY(),"Past Due Review",IF($F67-TODAY()&lt;=Assumptions!$B$5,"Due Soon","In Progress")))))</f>
        <v/>
      </c>
      <c r="U67" s="18">
        <f>IF($A67="","",IF($N67="","Select requirement",IF($N67="No",IF(OR($O67&lt;&gt;"",$P67&lt;&gt;"Not Required"),"Check entry","Not Required"),IF($P67&lt;&gt;"Received","Pending",IF(NOT(ISNUMBER($O67)),"Add amount",IF($O67&gt;Assumptions!$B$12,"Review amount","OK"))))))</f>
        <v/>
      </c>
      <c r="V67" s="13" t="n"/>
    </row>
    <row r="68" ht="22" customHeight="1">
      <c r="A68" s="13" t="n"/>
      <c r="B68" s="13" t="n"/>
      <c r="C68" s="13" t="n"/>
      <c r="D68" s="13" t="n"/>
      <c r="E68" s="23" t="n"/>
      <c r="F68" s="23" t="n"/>
      <c r="G68" s="13" t="n"/>
      <c r="H68" s="13" t="n"/>
      <c r="I68" s="13" t="n"/>
      <c r="J68" s="13" t="n"/>
      <c r="K68" s="13" t="n"/>
      <c r="L68" s="13" t="n"/>
      <c r="M68" s="13" t="n"/>
      <c r="N68" s="13" t="n"/>
      <c r="O68" s="15" t="n"/>
      <c r="P68" s="13" t="n"/>
      <c r="Q68" s="19">
        <f>IF($A68="","",IF(AND(Assumptions!$B$6="Yes",$H68&lt;&gt;"Complete"),1,0)+IF(AND(Assumptions!$B$7="Yes",$I68&lt;&gt;"Complete"),1,0)+IF(AND(Assumptions!$B$8="Yes",$J68&lt;&gt;"Complete"),1,0)+IF(AND(Assumptions!$B$9="Yes",$K68&lt;&gt;"Complete"),1,0)+IF(AND(Assumptions!$B$10="Yes",$L68&lt;&gt;"Complete"),1,0)+IF(AND(Assumptions!$B$11="Yes",$M68&lt;&gt;"Complete"),1,0)+IF(ISNUMBER($F68),0,1)+IF($N68="Yes",IF(ISNUMBER($O68),IF(OR($P68&lt;&gt;"Received",$O68&gt;Assumptions!$B$12),1,0),1),IF($N68="No",IF(AND($P68="Not Required",$O68=""),0,1),1)))</f>
        <v/>
      </c>
      <c r="R68" s="20">
        <f>IF($A68="","",IFERROR(1-$Q68/(IF(Assumptions!$B$6="Yes",1,0)+IF(Assumptions!$B$7="Yes",1,0)+IF(Assumptions!$B$8="Yes",1,0)+IF(Assumptions!$B$9="Yes",1,0)+IF(Assumptions!$B$10="Yes",1,0)+IF(Assumptions!$B$11="Yes",1,0)+2),""))</f>
        <v/>
      </c>
      <c r="S68" s="19">
        <f>IF(OR($A68="",NOT(ISNUMBER($F68))),"",IFERROR($F68-TODAY(),""))</f>
        <v/>
      </c>
      <c r="T68" s="21">
        <f>IF($A68="","",IF($Q68=0,"Ready",IF(NOT(ISNUMBER($F68)),IF($F68="","Schedule Needed","Check Date"),IF($F68&lt;TODAY(),"Past Due Review",IF($F68-TODAY()&lt;=Assumptions!$B$5,"Due Soon","In Progress")))))</f>
        <v/>
      </c>
      <c r="U68" s="21">
        <f>IF($A68="","",IF($N68="","Select requirement",IF($N68="No",IF(OR($O68&lt;&gt;"",$P68&lt;&gt;"Not Required"),"Check entry","Not Required"),IF($P68&lt;&gt;"Received","Pending",IF(NOT(ISNUMBER($O68)),"Add amount",IF($O68&gt;Assumptions!$B$12,"Review amount","OK"))))))</f>
        <v/>
      </c>
      <c r="V68" s="13" t="n"/>
    </row>
    <row r="69" ht="22" customHeight="1">
      <c r="A69" s="13" t="n"/>
      <c r="B69" s="13" t="n"/>
      <c r="C69" s="13" t="n"/>
      <c r="D69" s="13" t="n"/>
      <c r="E69" s="23" t="n"/>
      <c r="F69" s="23" t="n"/>
      <c r="G69" s="13" t="n"/>
      <c r="H69" s="13" t="n"/>
      <c r="I69" s="13" t="n"/>
      <c r="J69" s="13" t="n"/>
      <c r="K69" s="13" t="n"/>
      <c r="L69" s="13" t="n"/>
      <c r="M69" s="13" t="n"/>
      <c r="N69" s="13" t="n"/>
      <c r="O69" s="15" t="n"/>
      <c r="P69" s="13" t="n"/>
      <c r="Q69" s="16">
        <f>IF($A69="","",IF(AND(Assumptions!$B$6="Yes",$H69&lt;&gt;"Complete"),1,0)+IF(AND(Assumptions!$B$7="Yes",$I69&lt;&gt;"Complete"),1,0)+IF(AND(Assumptions!$B$8="Yes",$J69&lt;&gt;"Complete"),1,0)+IF(AND(Assumptions!$B$9="Yes",$K69&lt;&gt;"Complete"),1,0)+IF(AND(Assumptions!$B$10="Yes",$L69&lt;&gt;"Complete"),1,0)+IF(AND(Assumptions!$B$11="Yes",$M69&lt;&gt;"Complete"),1,0)+IF(ISNUMBER($F69),0,1)+IF($N69="Yes",IF(ISNUMBER($O69),IF(OR($P69&lt;&gt;"Received",$O69&gt;Assumptions!$B$12),1,0),1),IF($N69="No",IF(AND($P69="Not Required",$O69=""),0,1),1)))</f>
        <v/>
      </c>
      <c r="R69" s="17">
        <f>IF($A69="","",IFERROR(1-$Q69/(IF(Assumptions!$B$6="Yes",1,0)+IF(Assumptions!$B$7="Yes",1,0)+IF(Assumptions!$B$8="Yes",1,0)+IF(Assumptions!$B$9="Yes",1,0)+IF(Assumptions!$B$10="Yes",1,0)+IF(Assumptions!$B$11="Yes",1,0)+2),""))</f>
        <v/>
      </c>
      <c r="S69" s="16">
        <f>IF(OR($A69="",NOT(ISNUMBER($F69))),"",IFERROR($F69-TODAY(),""))</f>
        <v/>
      </c>
      <c r="T69" s="18">
        <f>IF($A69="","",IF($Q69=0,"Ready",IF(NOT(ISNUMBER($F69)),IF($F69="","Schedule Needed","Check Date"),IF($F69&lt;TODAY(),"Past Due Review",IF($F69-TODAY()&lt;=Assumptions!$B$5,"Due Soon","In Progress")))))</f>
        <v/>
      </c>
      <c r="U69" s="18">
        <f>IF($A69="","",IF($N69="","Select requirement",IF($N69="No",IF(OR($O69&lt;&gt;"",$P69&lt;&gt;"Not Required"),"Check entry","Not Required"),IF($P69&lt;&gt;"Received","Pending",IF(NOT(ISNUMBER($O69)),"Add amount",IF($O69&gt;Assumptions!$B$12,"Review amount","OK"))))))</f>
        <v/>
      </c>
      <c r="V69" s="13" t="n"/>
    </row>
    <row r="70" ht="22" customHeight="1">
      <c r="A70" s="13" t="n"/>
      <c r="B70" s="13" t="n"/>
      <c r="C70" s="13" t="n"/>
      <c r="D70" s="13" t="n"/>
      <c r="E70" s="23" t="n"/>
      <c r="F70" s="23" t="n"/>
      <c r="G70" s="13" t="n"/>
      <c r="H70" s="13" t="n"/>
      <c r="I70" s="13" t="n"/>
      <c r="J70" s="13" t="n"/>
      <c r="K70" s="13" t="n"/>
      <c r="L70" s="13" t="n"/>
      <c r="M70" s="13" t="n"/>
      <c r="N70" s="13" t="n"/>
      <c r="O70" s="15" t="n"/>
      <c r="P70" s="13" t="n"/>
      <c r="Q70" s="19">
        <f>IF($A70="","",IF(AND(Assumptions!$B$6="Yes",$H70&lt;&gt;"Complete"),1,0)+IF(AND(Assumptions!$B$7="Yes",$I70&lt;&gt;"Complete"),1,0)+IF(AND(Assumptions!$B$8="Yes",$J70&lt;&gt;"Complete"),1,0)+IF(AND(Assumptions!$B$9="Yes",$K70&lt;&gt;"Complete"),1,0)+IF(AND(Assumptions!$B$10="Yes",$L70&lt;&gt;"Complete"),1,0)+IF(AND(Assumptions!$B$11="Yes",$M70&lt;&gt;"Complete"),1,0)+IF(ISNUMBER($F70),0,1)+IF($N70="Yes",IF(ISNUMBER($O70),IF(OR($P70&lt;&gt;"Received",$O70&gt;Assumptions!$B$12),1,0),1),IF($N70="No",IF(AND($P70="Not Required",$O70=""),0,1),1)))</f>
        <v/>
      </c>
      <c r="R70" s="20">
        <f>IF($A70="","",IFERROR(1-$Q70/(IF(Assumptions!$B$6="Yes",1,0)+IF(Assumptions!$B$7="Yes",1,0)+IF(Assumptions!$B$8="Yes",1,0)+IF(Assumptions!$B$9="Yes",1,0)+IF(Assumptions!$B$10="Yes",1,0)+IF(Assumptions!$B$11="Yes",1,0)+2),""))</f>
        <v/>
      </c>
      <c r="S70" s="19">
        <f>IF(OR($A70="",NOT(ISNUMBER($F70))),"",IFERROR($F70-TODAY(),""))</f>
        <v/>
      </c>
      <c r="T70" s="21">
        <f>IF($A70="","",IF($Q70=0,"Ready",IF(NOT(ISNUMBER($F70)),IF($F70="","Schedule Needed","Check Date"),IF($F70&lt;TODAY(),"Past Due Review",IF($F70-TODAY()&lt;=Assumptions!$B$5,"Due Soon","In Progress")))))</f>
        <v/>
      </c>
      <c r="U70" s="21">
        <f>IF($A70="","",IF($N70="","Select requirement",IF($N70="No",IF(OR($O70&lt;&gt;"",$P70&lt;&gt;"Not Required"),"Check entry","Not Required"),IF($P70&lt;&gt;"Received","Pending",IF(NOT(ISNUMBER($O70)),"Add amount",IF($O70&gt;Assumptions!$B$12,"Review amount","OK"))))))</f>
        <v/>
      </c>
      <c r="V70" s="13" t="n"/>
    </row>
    <row r="71" ht="22" customHeight="1">
      <c r="A71" s="13" t="n"/>
      <c r="B71" s="13" t="n"/>
      <c r="C71" s="13" t="n"/>
      <c r="D71" s="13" t="n"/>
      <c r="E71" s="23" t="n"/>
      <c r="F71" s="23" t="n"/>
      <c r="G71" s="13" t="n"/>
      <c r="H71" s="13" t="n"/>
      <c r="I71" s="13" t="n"/>
      <c r="J71" s="13" t="n"/>
      <c r="K71" s="13" t="n"/>
      <c r="L71" s="13" t="n"/>
      <c r="M71" s="13" t="n"/>
      <c r="N71" s="13" t="n"/>
      <c r="O71" s="15" t="n"/>
      <c r="P71" s="13" t="n"/>
      <c r="Q71" s="16">
        <f>IF($A71="","",IF(AND(Assumptions!$B$6="Yes",$H71&lt;&gt;"Complete"),1,0)+IF(AND(Assumptions!$B$7="Yes",$I71&lt;&gt;"Complete"),1,0)+IF(AND(Assumptions!$B$8="Yes",$J71&lt;&gt;"Complete"),1,0)+IF(AND(Assumptions!$B$9="Yes",$K71&lt;&gt;"Complete"),1,0)+IF(AND(Assumptions!$B$10="Yes",$L71&lt;&gt;"Complete"),1,0)+IF(AND(Assumptions!$B$11="Yes",$M71&lt;&gt;"Complete"),1,0)+IF(ISNUMBER($F71),0,1)+IF($N71="Yes",IF(ISNUMBER($O71),IF(OR($P71&lt;&gt;"Received",$O71&gt;Assumptions!$B$12),1,0),1),IF($N71="No",IF(AND($P71="Not Required",$O71=""),0,1),1)))</f>
        <v/>
      </c>
      <c r="R71" s="17">
        <f>IF($A71="","",IFERROR(1-$Q71/(IF(Assumptions!$B$6="Yes",1,0)+IF(Assumptions!$B$7="Yes",1,0)+IF(Assumptions!$B$8="Yes",1,0)+IF(Assumptions!$B$9="Yes",1,0)+IF(Assumptions!$B$10="Yes",1,0)+IF(Assumptions!$B$11="Yes",1,0)+2),""))</f>
        <v/>
      </c>
      <c r="S71" s="16">
        <f>IF(OR($A71="",NOT(ISNUMBER($F71))),"",IFERROR($F71-TODAY(),""))</f>
        <v/>
      </c>
      <c r="T71" s="18">
        <f>IF($A71="","",IF($Q71=0,"Ready",IF(NOT(ISNUMBER($F71)),IF($F71="","Schedule Needed","Check Date"),IF($F71&lt;TODAY(),"Past Due Review",IF($F71-TODAY()&lt;=Assumptions!$B$5,"Due Soon","In Progress")))))</f>
        <v/>
      </c>
      <c r="U71" s="18">
        <f>IF($A71="","",IF($N71="","Select requirement",IF($N71="No",IF(OR($O71&lt;&gt;"",$P71&lt;&gt;"Not Required"),"Check entry","Not Required"),IF($P71&lt;&gt;"Received","Pending",IF(NOT(ISNUMBER($O71)),"Add amount",IF($O71&gt;Assumptions!$B$12,"Review amount","OK"))))))</f>
        <v/>
      </c>
      <c r="V71" s="13" t="n"/>
    </row>
    <row r="72" ht="22" customHeight="1">
      <c r="A72" s="13" t="n"/>
      <c r="B72" s="13" t="n"/>
      <c r="C72" s="13" t="n"/>
      <c r="D72" s="13" t="n"/>
      <c r="E72" s="23" t="n"/>
      <c r="F72" s="23" t="n"/>
      <c r="G72" s="13" t="n"/>
      <c r="H72" s="13" t="n"/>
      <c r="I72" s="13" t="n"/>
      <c r="J72" s="13" t="n"/>
      <c r="K72" s="13" t="n"/>
      <c r="L72" s="13" t="n"/>
      <c r="M72" s="13" t="n"/>
      <c r="N72" s="13" t="n"/>
      <c r="O72" s="15" t="n"/>
      <c r="P72" s="13" t="n"/>
      <c r="Q72" s="19">
        <f>IF($A72="","",IF(AND(Assumptions!$B$6="Yes",$H72&lt;&gt;"Complete"),1,0)+IF(AND(Assumptions!$B$7="Yes",$I72&lt;&gt;"Complete"),1,0)+IF(AND(Assumptions!$B$8="Yes",$J72&lt;&gt;"Complete"),1,0)+IF(AND(Assumptions!$B$9="Yes",$K72&lt;&gt;"Complete"),1,0)+IF(AND(Assumptions!$B$10="Yes",$L72&lt;&gt;"Complete"),1,0)+IF(AND(Assumptions!$B$11="Yes",$M72&lt;&gt;"Complete"),1,0)+IF(ISNUMBER($F72),0,1)+IF($N72="Yes",IF(ISNUMBER($O72),IF(OR($P72&lt;&gt;"Received",$O72&gt;Assumptions!$B$12),1,0),1),IF($N72="No",IF(AND($P72="Not Required",$O72=""),0,1),1)))</f>
        <v/>
      </c>
      <c r="R72" s="20">
        <f>IF($A72="","",IFERROR(1-$Q72/(IF(Assumptions!$B$6="Yes",1,0)+IF(Assumptions!$B$7="Yes",1,0)+IF(Assumptions!$B$8="Yes",1,0)+IF(Assumptions!$B$9="Yes",1,0)+IF(Assumptions!$B$10="Yes",1,0)+IF(Assumptions!$B$11="Yes",1,0)+2),""))</f>
        <v/>
      </c>
      <c r="S72" s="19">
        <f>IF(OR($A72="",NOT(ISNUMBER($F72))),"",IFERROR($F72-TODAY(),""))</f>
        <v/>
      </c>
      <c r="T72" s="21">
        <f>IF($A72="","",IF($Q72=0,"Ready",IF(NOT(ISNUMBER($F72)),IF($F72="","Schedule Needed","Check Date"),IF($F72&lt;TODAY(),"Past Due Review",IF($F72-TODAY()&lt;=Assumptions!$B$5,"Due Soon","In Progress")))))</f>
        <v/>
      </c>
      <c r="U72" s="21">
        <f>IF($A72="","",IF($N72="","Select requirement",IF($N72="No",IF(OR($O72&lt;&gt;"",$P72&lt;&gt;"Not Required"),"Check entry","Not Required"),IF($P72&lt;&gt;"Received","Pending",IF(NOT(ISNUMBER($O72)),"Add amount",IF($O72&gt;Assumptions!$B$12,"Review amount","OK"))))))</f>
        <v/>
      </c>
      <c r="V72" s="13" t="n"/>
    </row>
    <row r="73" ht="22" customHeight="1">
      <c r="A73" s="13" t="n"/>
      <c r="B73" s="13" t="n"/>
      <c r="C73" s="13" t="n"/>
      <c r="D73" s="13" t="n"/>
      <c r="E73" s="23" t="n"/>
      <c r="F73" s="23" t="n"/>
      <c r="G73" s="13" t="n"/>
      <c r="H73" s="13" t="n"/>
      <c r="I73" s="13" t="n"/>
      <c r="J73" s="13" t="n"/>
      <c r="K73" s="13" t="n"/>
      <c r="L73" s="13" t="n"/>
      <c r="M73" s="13" t="n"/>
      <c r="N73" s="13" t="n"/>
      <c r="O73" s="15" t="n"/>
      <c r="P73" s="13" t="n"/>
      <c r="Q73" s="16">
        <f>IF($A73="","",IF(AND(Assumptions!$B$6="Yes",$H73&lt;&gt;"Complete"),1,0)+IF(AND(Assumptions!$B$7="Yes",$I73&lt;&gt;"Complete"),1,0)+IF(AND(Assumptions!$B$8="Yes",$J73&lt;&gt;"Complete"),1,0)+IF(AND(Assumptions!$B$9="Yes",$K73&lt;&gt;"Complete"),1,0)+IF(AND(Assumptions!$B$10="Yes",$L73&lt;&gt;"Complete"),1,0)+IF(AND(Assumptions!$B$11="Yes",$M73&lt;&gt;"Complete"),1,0)+IF(ISNUMBER($F73),0,1)+IF($N73="Yes",IF(ISNUMBER($O73),IF(OR($P73&lt;&gt;"Received",$O73&gt;Assumptions!$B$12),1,0),1),IF($N73="No",IF(AND($P73="Not Required",$O73=""),0,1),1)))</f>
        <v/>
      </c>
      <c r="R73" s="17">
        <f>IF($A73="","",IFERROR(1-$Q73/(IF(Assumptions!$B$6="Yes",1,0)+IF(Assumptions!$B$7="Yes",1,0)+IF(Assumptions!$B$8="Yes",1,0)+IF(Assumptions!$B$9="Yes",1,0)+IF(Assumptions!$B$10="Yes",1,0)+IF(Assumptions!$B$11="Yes",1,0)+2),""))</f>
        <v/>
      </c>
      <c r="S73" s="16">
        <f>IF(OR($A73="",NOT(ISNUMBER($F73))),"",IFERROR($F73-TODAY(),""))</f>
        <v/>
      </c>
      <c r="T73" s="18">
        <f>IF($A73="","",IF($Q73=0,"Ready",IF(NOT(ISNUMBER($F73)),IF($F73="","Schedule Needed","Check Date"),IF($F73&lt;TODAY(),"Past Due Review",IF($F73-TODAY()&lt;=Assumptions!$B$5,"Due Soon","In Progress")))))</f>
        <v/>
      </c>
      <c r="U73" s="18">
        <f>IF($A73="","",IF($N73="","Select requirement",IF($N73="No",IF(OR($O73&lt;&gt;"",$P73&lt;&gt;"Not Required"),"Check entry","Not Required"),IF($P73&lt;&gt;"Received","Pending",IF(NOT(ISNUMBER($O73)),"Add amount",IF($O73&gt;Assumptions!$B$12,"Review amount","OK"))))))</f>
        <v/>
      </c>
      <c r="V73" s="13" t="n"/>
    </row>
    <row r="74" ht="22" customHeight="1">
      <c r="A74" s="13" t="n"/>
      <c r="B74" s="13" t="n"/>
      <c r="C74" s="13" t="n"/>
      <c r="D74" s="13" t="n"/>
      <c r="E74" s="23" t="n"/>
      <c r="F74" s="23" t="n"/>
      <c r="G74" s="13" t="n"/>
      <c r="H74" s="13" t="n"/>
      <c r="I74" s="13" t="n"/>
      <c r="J74" s="13" t="n"/>
      <c r="K74" s="13" t="n"/>
      <c r="L74" s="13" t="n"/>
      <c r="M74" s="13" t="n"/>
      <c r="N74" s="13" t="n"/>
      <c r="O74" s="15" t="n"/>
      <c r="P74" s="13" t="n"/>
      <c r="Q74" s="19">
        <f>IF($A74="","",IF(AND(Assumptions!$B$6="Yes",$H74&lt;&gt;"Complete"),1,0)+IF(AND(Assumptions!$B$7="Yes",$I74&lt;&gt;"Complete"),1,0)+IF(AND(Assumptions!$B$8="Yes",$J74&lt;&gt;"Complete"),1,0)+IF(AND(Assumptions!$B$9="Yes",$K74&lt;&gt;"Complete"),1,0)+IF(AND(Assumptions!$B$10="Yes",$L74&lt;&gt;"Complete"),1,0)+IF(AND(Assumptions!$B$11="Yes",$M74&lt;&gt;"Complete"),1,0)+IF(ISNUMBER($F74),0,1)+IF($N74="Yes",IF(ISNUMBER($O74),IF(OR($P74&lt;&gt;"Received",$O74&gt;Assumptions!$B$12),1,0),1),IF($N74="No",IF(AND($P74="Not Required",$O74=""),0,1),1)))</f>
        <v/>
      </c>
      <c r="R74" s="20">
        <f>IF($A74="","",IFERROR(1-$Q74/(IF(Assumptions!$B$6="Yes",1,0)+IF(Assumptions!$B$7="Yes",1,0)+IF(Assumptions!$B$8="Yes",1,0)+IF(Assumptions!$B$9="Yes",1,0)+IF(Assumptions!$B$10="Yes",1,0)+IF(Assumptions!$B$11="Yes",1,0)+2),""))</f>
        <v/>
      </c>
      <c r="S74" s="19">
        <f>IF(OR($A74="",NOT(ISNUMBER($F74))),"",IFERROR($F74-TODAY(),""))</f>
        <v/>
      </c>
      <c r="T74" s="21">
        <f>IF($A74="","",IF($Q74=0,"Ready",IF(NOT(ISNUMBER($F74)),IF($F74="","Schedule Needed","Check Date"),IF($F74&lt;TODAY(),"Past Due Review",IF($F74-TODAY()&lt;=Assumptions!$B$5,"Due Soon","In Progress")))))</f>
        <v/>
      </c>
      <c r="U74" s="21">
        <f>IF($A74="","",IF($N74="","Select requirement",IF($N74="No",IF(OR($O74&lt;&gt;"",$P74&lt;&gt;"Not Required"),"Check entry","Not Required"),IF($P74&lt;&gt;"Received","Pending",IF(NOT(ISNUMBER($O74)),"Add amount",IF($O74&gt;Assumptions!$B$12,"Review amount","OK"))))))</f>
        <v/>
      </c>
      <c r="V74" s="13" t="n"/>
    </row>
    <row r="75" ht="22" customHeight="1">
      <c r="A75" s="13" t="n"/>
      <c r="B75" s="13" t="n"/>
      <c r="C75" s="13" t="n"/>
      <c r="D75" s="13" t="n"/>
      <c r="E75" s="23" t="n"/>
      <c r="F75" s="23" t="n"/>
      <c r="G75" s="13" t="n"/>
      <c r="H75" s="13" t="n"/>
      <c r="I75" s="13" t="n"/>
      <c r="J75" s="13" t="n"/>
      <c r="K75" s="13" t="n"/>
      <c r="L75" s="13" t="n"/>
      <c r="M75" s="13" t="n"/>
      <c r="N75" s="13" t="n"/>
      <c r="O75" s="15" t="n"/>
      <c r="P75" s="13" t="n"/>
      <c r="Q75" s="16">
        <f>IF($A75="","",IF(AND(Assumptions!$B$6="Yes",$H75&lt;&gt;"Complete"),1,0)+IF(AND(Assumptions!$B$7="Yes",$I75&lt;&gt;"Complete"),1,0)+IF(AND(Assumptions!$B$8="Yes",$J75&lt;&gt;"Complete"),1,0)+IF(AND(Assumptions!$B$9="Yes",$K75&lt;&gt;"Complete"),1,0)+IF(AND(Assumptions!$B$10="Yes",$L75&lt;&gt;"Complete"),1,0)+IF(AND(Assumptions!$B$11="Yes",$M75&lt;&gt;"Complete"),1,0)+IF(ISNUMBER($F75),0,1)+IF($N75="Yes",IF(ISNUMBER($O75),IF(OR($P75&lt;&gt;"Received",$O75&gt;Assumptions!$B$12),1,0),1),IF($N75="No",IF(AND($P75="Not Required",$O75=""),0,1),1)))</f>
        <v/>
      </c>
      <c r="R75" s="17">
        <f>IF($A75="","",IFERROR(1-$Q75/(IF(Assumptions!$B$6="Yes",1,0)+IF(Assumptions!$B$7="Yes",1,0)+IF(Assumptions!$B$8="Yes",1,0)+IF(Assumptions!$B$9="Yes",1,0)+IF(Assumptions!$B$10="Yes",1,0)+IF(Assumptions!$B$11="Yes",1,0)+2),""))</f>
        <v/>
      </c>
      <c r="S75" s="16">
        <f>IF(OR($A75="",NOT(ISNUMBER($F75))),"",IFERROR($F75-TODAY(),""))</f>
        <v/>
      </c>
      <c r="T75" s="18">
        <f>IF($A75="","",IF($Q75=0,"Ready",IF(NOT(ISNUMBER($F75)),IF($F75="","Schedule Needed","Check Date"),IF($F75&lt;TODAY(),"Past Due Review",IF($F75-TODAY()&lt;=Assumptions!$B$5,"Due Soon","In Progress")))))</f>
        <v/>
      </c>
      <c r="U75" s="18">
        <f>IF($A75="","",IF($N75="","Select requirement",IF($N75="No",IF(OR($O75&lt;&gt;"",$P75&lt;&gt;"Not Required"),"Check entry","Not Required"),IF($P75&lt;&gt;"Received","Pending",IF(NOT(ISNUMBER($O75)),"Add amount",IF($O75&gt;Assumptions!$B$12,"Review amount","OK"))))))</f>
        <v/>
      </c>
      <c r="V75" s="13" t="n"/>
    </row>
    <row r="76" ht="22" customHeight="1">
      <c r="A76" s="13" t="n"/>
      <c r="B76" s="13" t="n"/>
      <c r="C76" s="13" t="n"/>
      <c r="D76" s="13" t="n"/>
      <c r="E76" s="23" t="n"/>
      <c r="F76" s="23" t="n"/>
      <c r="G76" s="13" t="n"/>
      <c r="H76" s="13" t="n"/>
      <c r="I76" s="13" t="n"/>
      <c r="J76" s="13" t="n"/>
      <c r="K76" s="13" t="n"/>
      <c r="L76" s="13" t="n"/>
      <c r="M76" s="13" t="n"/>
      <c r="N76" s="13" t="n"/>
      <c r="O76" s="15" t="n"/>
      <c r="P76" s="13" t="n"/>
      <c r="Q76" s="19">
        <f>IF($A76="","",IF(AND(Assumptions!$B$6="Yes",$H76&lt;&gt;"Complete"),1,0)+IF(AND(Assumptions!$B$7="Yes",$I76&lt;&gt;"Complete"),1,0)+IF(AND(Assumptions!$B$8="Yes",$J76&lt;&gt;"Complete"),1,0)+IF(AND(Assumptions!$B$9="Yes",$K76&lt;&gt;"Complete"),1,0)+IF(AND(Assumptions!$B$10="Yes",$L76&lt;&gt;"Complete"),1,0)+IF(AND(Assumptions!$B$11="Yes",$M76&lt;&gt;"Complete"),1,0)+IF(ISNUMBER($F76),0,1)+IF($N76="Yes",IF(ISNUMBER($O76),IF(OR($P76&lt;&gt;"Received",$O76&gt;Assumptions!$B$12),1,0),1),IF($N76="No",IF(AND($P76="Not Required",$O76=""),0,1),1)))</f>
        <v/>
      </c>
      <c r="R76" s="20">
        <f>IF($A76="","",IFERROR(1-$Q76/(IF(Assumptions!$B$6="Yes",1,0)+IF(Assumptions!$B$7="Yes",1,0)+IF(Assumptions!$B$8="Yes",1,0)+IF(Assumptions!$B$9="Yes",1,0)+IF(Assumptions!$B$10="Yes",1,0)+IF(Assumptions!$B$11="Yes",1,0)+2),""))</f>
        <v/>
      </c>
      <c r="S76" s="19">
        <f>IF(OR($A76="",NOT(ISNUMBER($F76))),"",IFERROR($F76-TODAY(),""))</f>
        <v/>
      </c>
      <c r="T76" s="21">
        <f>IF($A76="","",IF($Q76=0,"Ready",IF(NOT(ISNUMBER($F76)),IF($F76="","Schedule Needed","Check Date"),IF($F76&lt;TODAY(),"Past Due Review",IF($F76-TODAY()&lt;=Assumptions!$B$5,"Due Soon","In Progress")))))</f>
        <v/>
      </c>
      <c r="U76" s="21">
        <f>IF($A76="","",IF($N76="","Select requirement",IF($N76="No",IF(OR($O76&lt;&gt;"",$P76&lt;&gt;"Not Required"),"Check entry","Not Required"),IF($P76&lt;&gt;"Received","Pending",IF(NOT(ISNUMBER($O76)),"Add amount",IF($O76&gt;Assumptions!$B$12,"Review amount","OK"))))))</f>
        <v/>
      </c>
      <c r="V76" s="13" t="n"/>
    </row>
    <row r="77" ht="22" customHeight="1">
      <c r="A77" s="13" t="n"/>
      <c r="B77" s="13" t="n"/>
      <c r="C77" s="13" t="n"/>
      <c r="D77" s="13" t="n"/>
      <c r="E77" s="23" t="n"/>
      <c r="F77" s="23" t="n"/>
      <c r="G77" s="13" t="n"/>
      <c r="H77" s="13" t="n"/>
      <c r="I77" s="13" t="n"/>
      <c r="J77" s="13" t="n"/>
      <c r="K77" s="13" t="n"/>
      <c r="L77" s="13" t="n"/>
      <c r="M77" s="13" t="n"/>
      <c r="N77" s="13" t="n"/>
      <c r="O77" s="15" t="n"/>
      <c r="P77" s="13" t="n"/>
      <c r="Q77" s="16">
        <f>IF($A77="","",IF(AND(Assumptions!$B$6="Yes",$H77&lt;&gt;"Complete"),1,0)+IF(AND(Assumptions!$B$7="Yes",$I77&lt;&gt;"Complete"),1,0)+IF(AND(Assumptions!$B$8="Yes",$J77&lt;&gt;"Complete"),1,0)+IF(AND(Assumptions!$B$9="Yes",$K77&lt;&gt;"Complete"),1,0)+IF(AND(Assumptions!$B$10="Yes",$L77&lt;&gt;"Complete"),1,0)+IF(AND(Assumptions!$B$11="Yes",$M77&lt;&gt;"Complete"),1,0)+IF(ISNUMBER($F77),0,1)+IF($N77="Yes",IF(ISNUMBER($O77),IF(OR($P77&lt;&gt;"Received",$O77&gt;Assumptions!$B$12),1,0),1),IF($N77="No",IF(AND($P77="Not Required",$O77=""),0,1),1)))</f>
        <v/>
      </c>
      <c r="R77" s="17">
        <f>IF($A77="","",IFERROR(1-$Q77/(IF(Assumptions!$B$6="Yes",1,0)+IF(Assumptions!$B$7="Yes",1,0)+IF(Assumptions!$B$8="Yes",1,0)+IF(Assumptions!$B$9="Yes",1,0)+IF(Assumptions!$B$10="Yes",1,0)+IF(Assumptions!$B$11="Yes",1,0)+2),""))</f>
        <v/>
      </c>
      <c r="S77" s="16">
        <f>IF(OR($A77="",NOT(ISNUMBER($F77))),"",IFERROR($F77-TODAY(),""))</f>
        <v/>
      </c>
      <c r="T77" s="18">
        <f>IF($A77="","",IF($Q77=0,"Ready",IF(NOT(ISNUMBER($F77)),IF($F77="","Schedule Needed","Check Date"),IF($F77&lt;TODAY(),"Past Due Review",IF($F77-TODAY()&lt;=Assumptions!$B$5,"Due Soon","In Progress")))))</f>
        <v/>
      </c>
      <c r="U77" s="18">
        <f>IF($A77="","",IF($N77="","Select requirement",IF($N77="No",IF(OR($O77&lt;&gt;"",$P77&lt;&gt;"Not Required"),"Check entry","Not Required"),IF($P77&lt;&gt;"Received","Pending",IF(NOT(ISNUMBER($O77)),"Add amount",IF($O77&gt;Assumptions!$B$12,"Review amount","OK"))))))</f>
        <v/>
      </c>
      <c r="V77" s="13" t="n"/>
    </row>
    <row r="78" ht="22" customHeight="1">
      <c r="A78" s="13" t="n"/>
      <c r="B78" s="13" t="n"/>
      <c r="C78" s="13" t="n"/>
      <c r="D78" s="13" t="n"/>
      <c r="E78" s="23" t="n"/>
      <c r="F78" s="23" t="n"/>
      <c r="G78" s="13" t="n"/>
      <c r="H78" s="13" t="n"/>
      <c r="I78" s="13" t="n"/>
      <c r="J78" s="13" t="n"/>
      <c r="K78" s="13" t="n"/>
      <c r="L78" s="13" t="n"/>
      <c r="M78" s="13" t="n"/>
      <c r="N78" s="13" t="n"/>
      <c r="O78" s="15" t="n"/>
      <c r="P78" s="13" t="n"/>
      <c r="Q78" s="19">
        <f>IF($A78="","",IF(AND(Assumptions!$B$6="Yes",$H78&lt;&gt;"Complete"),1,0)+IF(AND(Assumptions!$B$7="Yes",$I78&lt;&gt;"Complete"),1,0)+IF(AND(Assumptions!$B$8="Yes",$J78&lt;&gt;"Complete"),1,0)+IF(AND(Assumptions!$B$9="Yes",$K78&lt;&gt;"Complete"),1,0)+IF(AND(Assumptions!$B$10="Yes",$L78&lt;&gt;"Complete"),1,0)+IF(AND(Assumptions!$B$11="Yes",$M78&lt;&gt;"Complete"),1,0)+IF(ISNUMBER($F78),0,1)+IF($N78="Yes",IF(ISNUMBER($O78),IF(OR($P78&lt;&gt;"Received",$O78&gt;Assumptions!$B$12),1,0),1),IF($N78="No",IF(AND($P78="Not Required",$O78=""),0,1),1)))</f>
        <v/>
      </c>
      <c r="R78" s="20">
        <f>IF($A78="","",IFERROR(1-$Q78/(IF(Assumptions!$B$6="Yes",1,0)+IF(Assumptions!$B$7="Yes",1,0)+IF(Assumptions!$B$8="Yes",1,0)+IF(Assumptions!$B$9="Yes",1,0)+IF(Assumptions!$B$10="Yes",1,0)+IF(Assumptions!$B$11="Yes",1,0)+2),""))</f>
        <v/>
      </c>
      <c r="S78" s="19">
        <f>IF(OR($A78="",NOT(ISNUMBER($F78))),"",IFERROR($F78-TODAY(),""))</f>
        <v/>
      </c>
      <c r="T78" s="21">
        <f>IF($A78="","",IF($Q78=0,"Ready",IF(NOT(ISNUMBER($F78)),IF($F78="","Schedule Needed","Check Date"),IF($F78&lt;TODAY(),"Past Due Review",IF($F78-TODAY()&lt;=Assumptions!$B$5,"Due Soon","In Progress")))))</f>
        <v/>
      </c>
      <c r="U78" s="21">
        <f>IF($A78="","",IF($N78="","Select requirement",IF($N78="No",IF(OR($O78&lt;&gt;"",$P78&lt;&gt;"Not Required"),"Check entry","Not Required"),IF($P78&lt;&gt;"Received","Pending",IF(NOT(ISNUMBER($O78)),"Add amount",IF($O78&gt;Assumptions!$B$12,"Review amount","OK"))))))</f>
        <v/>
      </c>
      <c r="V78" s="13" t="n"/>
    </row>
    <row r="79" ht="22" customHeight="1">
      <c r="A79" s="13" t="n"/>
      <c r="B79" s="13" t="n"/>
      <c r="C79" s="13" t="n"/>
      <c r="D79" s="13" t="n"/>
      <c r="E79" s="23" t="n"/>
      <c r="F79" s="23" t="n"/>
      <c r="G79" s="13" t="n"/>
      <c r="H79" s="13" t="n"/>
      <c r="I79" s="13" t="n"/>
      <c r="J79" s="13" t="n"/>
      <c r="K79" s="13" t="n"/>
      <c r="L79" s="13" t="n"/>
      <c r="M79" s="13" t="n"/>
      <c r="N79" s="13" t="n"/>
      <c r="O79" s="15" t="n"/>
      <c r="P79" s="13" t="n"/>
      <c r="Q79" s="16">
        <f>IF($A79="","",IF(AND(Assumptions!$B$6="Yes",$H79&lt;&gt;"Complete"),1,0)+IF(AND(Assumptions!$B$7="Yes",$I79&lt;&gt;"Complete"),1,0)+IF(AND(Assumptions!$B$8="Yes",$J79&lt;&gt;"Complete"),1,0)+IF(AND(Assumptions!$B$9="Yes",$K79&lt;&gt;"Complete"),1,0)+IF(AND(Assumptions!$B$10="Yes",$L79&lt;&gt;"Complete"),1,0)+IF(AND(Assumptions!$B$11="Yes",$M79&lt;&gt;"Complete"),1,0)+IF(ISNUMBER($F79),0,1)+IF($N79="Yes",IF(ISNUMBER($O79),IF(OR($P79&lt;&gt;"Received",$O79&gt;Assumptions!$B$12),1,0),1),IF($N79="No",IF(AND($P79="Not Required",$O79=""),0,1),1)))</f>
        <v/>
      </c>
      <c r="R79" s="17">
        <f>IF($A79="","",IFERROR(1-$Q79/(IF(Assumptions!$B$6="Yes",1,0)+IF(Assumptions!$B$7="Yes",1,0)+IF(Assumptions!$B$8="Yes",1,0)+IF(Assumptions!$B$9="Yes",1,0)+IF(Assumptions!$B$10="Yes",1,0)+IF(Assumptions!$B$11="Yes",1,0)+2),""))</f>
        <v/>
      </c>
      <c r="S79" s="16">
        <f>IF(OR($A79="",NOT(ISNUMBER($F79))),"",IFERROR($F79-TODAY(),""))</f>
        <v/>
      </c>
      <c r="T79" s="18">
        <f>IF($A79="","",IF($Q79=0,"Ready",IF(NOT(ISNUMBER($F79)),IF($F79="","Schedule Needed","Check Date"),IF($F79&lt;TODAY(),"Past Due Review",IF($F79-TODAY()&lt;=Assumptions!$B$5,"Due Soon","In Progress")))))</f>
        <v/>
      </c>
      <c r="U79" s="18">
        <f>IF($A79="","",IF($N79="","Select requirement",IF($N79="No",IF(OR($O79&lt;&gt;"",$P79&lt;&gt;"Not Required"),"Check entry","Not Required"),IF($P79&lt;&gt;"Received","Pending",IF(NOT(ISNUMBER($O79)),"Add amount",IF($O79&gt;Assumptions!$B$12,"Review amount","OK"))))))</f>
        <v/>
      </c>
      <c r="V79" s="13" t="n"/>
    </row>
    <row r="80" ht="22" customHeight="1">
      <c r="A80" s="13" t="n"/>
      <c r="B80" s="13" t="n"/>
      <c r="C80" s="13" t="n"/>
      <c r="D80" s="13" t="n"/>
      <c r="E80" s="23" t="n"/>
      <c r="F80" s="23" t="n"/>
      <c r="G80" s="13" t="n"/>
      <c r="H80" s="13" t="n"/>
      <c r="I80" s="13" t="n"/>
      <c r="J80" s="13" t="n"/>
      <c r="K80" s="13" t="n"/>
      <c r="L80" s="13" t="n"/>
      <c r="M80" s="13" t="n"/>
      <c r="N80" s="13" t="n"/>
      <c r="O80" s="15" t="n"/>
      <c r="P80" s="13" t="n"/>
      <c r="Q80" s="19">
        <f>IF($A80="","",IF(AND(Assumptions!$B$6="Yes",$H80&lt;&gt;"Complete"),1,0)+IF(AND(Assumptions!$B$7="Yes",$I80&lt;&gt;"Complete"),1,0)+IF(AND(Assumptions!$B$8="Yes",$J80&lt;&gt;"Complete"),1,0)+IF(AND(Assumptions!$B$9="Yes",$K80&lt;&gt;"Complete"),1,0)+IF(AND(Assumptions!$B$10="Yes",$L80&lt;&gt;"Complete"),1,0)+IF(AND(Assumptions!$B$11="Yes",$M80&lt;&gt;"Complete"),1,0)+IF(ISNUMBER($F80),0,1)+IF($N80="Yes",IF(ISNUMBER($O80),IF(OR($P80&lt;&gt;"Received",$O80&gt;Assumptions!$B$12),1,0),1),IF($N80="No",IF(AND($P80="Not Required",$O80=""),0,1),1)))</f>
        <v/>
      </c>
      <c r="R80" s="20">
        <f>IF($A80="","",IFERROR(1-$Q80/(IF(Assumptions!$B$6="Yes",1,0)+IF(Assumptions!$B$7="Yes",1,0)+IF(Assumptions!$B$8="Yes",1,0)+IF(Assumptions!$B$9="Yes",1,0)+IF(Assumptions!$B$10="Yes",1,0)+IF(Assumptions!$B$11="Yes",1,0)+2),""))</f>
        <v/>
      </c>
      <c r="S80" s="19">
        <f>IF(OR($A80="",NOT(ISNUMBER($F80))),"",IFERROR($F80-TODAY(),""))</f>
        <v/>
      </c>
      <c r="T80" s="21">
        <f>IF($A80="","",IF($Q80=0,"Ready",IF(NOT(ISNUMBER($F80)),IF($F80="","Schedule Needed","Check Date"),IF($F80&lt;TODAY(),"Past Due Review",IF($F80-TODAY()&lt;=Assumptions!$B$5,"Due Soon","In Progress")))))</f>
        <v/>
      </c>
      <c r="U80" s="21">
        <f>IF($A80="","",IF($N80="","Select requirement",IF($N80="No",IF(OR($O80&lt;&gt;"",$P80&lt;&gt;"Not Required"),"Check entry","Not Required"),IF($P80&lt;&gt;"Received","Pending",IF(NOT(ISNUMBER($O80)),"Add amount",IF($O80&gt;Assumptions!$B$12,"Review amount","OK"))))))</f>
        <v/>
      </c>
      <c r="V80" s="13" t="n"/>
    </row>
    <row r="81" ht="22" customHeight="1">
      <c r="A81" s="13" t="n"/>
      <c r="B81" s="13" t="n"/>
      <c r="C81" s="13" t="n"/>
      <c r="D81" s="13" t="n"/>
      <c r="E81" s="23" t="n"/>
      <c r="F81" s="23" t="n"/>
      <c r="G81" s="13" t="n"/>
      <c r="H81" s="13" t="n"/>
      <c r="I81" s="13" t="n"/>
      <c r="J81" s="13" t="n"/>
      <c r="K81" s="13" t="n"/>
      <c r="L81" s="13" t="n"/>
      <c r="M81" s="13" t="n"/>
      <c r="N81" s="13" t="n"/>
      <c r="O81" s="15" t="n"/>
      <c r="P81" s="13" t="n"/>
      <c r="Q81" s="16">
        <f>IF($A81="","",IF(AND(Assumptions!$B$6="Yes",$H81&lt;&gt;"Complete"),1,0)+IF(AND(Assumptions!$B$7="Yes",$I81&lt;&gt;"Complete"),1,0)+IF(AND(Assumptions!$B$8="Yes",$J81&lt;&gt;"Complete"),1,0)+IF(AND(Assumptions!$B$9="Yes",$K81&lt;&gt;"Complete"),1,0)+IF(AND(Assumptions!$B$10="Yes",$L81&lt;&gt;"Complete"),1,0)+IF(AND(Assumptions!$B$11="Yes",$M81&lt;&gt;"Complete"),1,0)+IF(ISNUMBER($F81),0,1)+IF($N81="Yes",IF(ISNUMBER($O81),IF(OR($P81&lt;&gt;"Received",$O81&gt;Assumptions!$B$12),1,0),1),IF($N81="No",IF(AND($P81="Not Required",$O81=""),0,1),1)))</f>
        <v/>
      </c>
      <c r="R81" s="17">
        <f>IF($A81="","",IFERROR(1-$Q81/(IF(Assumptions!$B$6="Yes",1,0)+IF(Assumptions!$B$7="Yes",1,0)+IF(Assumptions!$B$8="Yes",1,0)+IF(Assumptions!$B$9="Yes",1,0)+IF(Assumptions!$B$10="Yes",1,0)+IF(Assumptions!$B$11="Yes",1,0)+2),""))</f>
        <v/>
      </c>
      <c r="S81" s="16">
        <f>IF(OR($A81="",NOT(ISNUMBER($F81))),"",IFERROR($F81-TODAY(),""))</f>
        <v/>
      </c>
      <c r="T81" s="18">
        <f>IF($A81="","",IF($Q81=0,"Ready",IF(NOT(ISNUMBER($F81)),IF($F81="","Schedule Needed","Check Date"),IF($F81&lt;TODAY(),"Past Due Review",IF($F81-TODAY()&lt;=Assumptions!$B$5,"Due Soon","In Progress")))))</f>
        <v/>
      </c>
      <c r="U81" s="18">
        <f>IF($A81="","",IF($N81="","Select requirement",IF($N81="No",IF(OR($O81&lt;&gt;"",$P81&lt;&gt;"Not Required"),"Check entry","Not Required"),IF($P81&lt;&gt;"Received","Pending",IF(NOT(ISNUMBER($O81)),"Add amount",IF($O81&gt;Assumptions!$B$12,"Review amount","OK"))))))</f>
        <v/>
      </c>
      <c r="V81" s="13" t="n"/>
    </row>
    <row r="82" ht="22" customHeight="1">
      <c r="A82" s="13" t="n"/>
      <c r="B82" s="13" t="n"/>
      <c r="C82" s="13" t="n"/>
      <c r="D82" s="13" t="n"/>
      <c r="E82" s="23" t="n"/>
      <c r="F82" s="23" t="n"/>
      <c r="G82" s="13" t="n"/>
      <c r="H82" s="13" t="n"/>
      <c r="I82" s="13" t="n"/>
      <c r="J82" s="13" t="n"/>
      <c r="K82" s="13" t="n"/>
      <c r="L82" s="13" t="n"/>
      <c r="M82" s="13" t="n"/>
      <c r="N82" s="13" t="n"/>
      <c r="O82" s="15" t="n"/>
      <c r="P82" s="13" t="n"/>
      <c r="Q82" s="19">
        <f>IF($A82="","",IF(AND(Assumptions!$B$6="Yes",$H82&lt;&gt;"Complete"),1,0)+IF(AND(Assumptions!$B$7="Yes",$I82&lt;&gt;"Complete"),1,0)+IF(AND(Assumptions!$B$8="Yes",$J82&lt;&gt;"Complete"),1,0)+IF(AND(Assumptions!$B$9="Yes",$K82&lt;&gt;"Complete"),1,0)+IF(AND(Assumptions!$B$10="Yes",$L82&lt;&gt;"Complete"),1,0)+IF(AND(Assumptions!$B$11="Yes",$M82&lt;&gt;"Complete"),1,0)+IF(ISNUMBER($F82),0,1)+IF($N82="Yes",IF(ISNUMBER($O82),IF(OR($P82&lt;&gt;"Received",$O82&gt;Assumptions!$B$12),1,0),1),IF($N82="No",IF(AND($P82="Not Required",$O82=""),0,1),1)))</f>
        <v/>
      </c>
      <c r="R82" s="20">
        <f>IF($A82="","",IFERROR(1-$Q82/(IF(Assumptions!$B$6="Yes",1,0)+IF(Assumptions!$B$7="Yes",1,0)+IF(Assumptions!$B$8="Yes",1,0)+IF(Assumptions!$B$9="Yes",1,0)+IF(Assumptions!$B$10="Yes",1,0)+IF(Assumptions!$B$11="Yes",1,0)+2),""))</f>
        <v/>
      </c>
      <c r="S82" s="19">
        <f>IF(OR($A82="",NOT(ISNUMBER($F82))),"",IFERROR($F82-TODAY(),""))</f>
        <v/>
      </c>
      <c r="T82" s="21">
        <f>IF($A82="","",IF($Q82=0,"Ready",IF(NOT(ISNUMBER($F82)),IF($F82="","Schedule Needed","Check Date"),IF($F82&lt;TODAY(),"Past Due Review",IF($F82-TODAY()&lt;=Assumptions!$B$5,"Due Soon","In Progress")))))</f>
        <v/>
      </c>
      <c r="U82" s="21">
        <f>IF($A82="","",IF($N82="","Select requirement",IF($N82="No",IF(OR($O82&lt;&gt;"",$P82&lt;&gt;"Not Required"),"Check entry","Not Required"),IF($P82&lt;&gt;"Received","Pending",IF(NOT(ISNUMBER($O82)),"Add amount",IF($O82&gt;Assumptions!$B$12,"Review amount","OK"))))))</f>
        <v/>
      </c>
      <c r="V82" s="13" t="n"/>
    </row>
    <row r="83" ht="22" customHeight="1">
      <c r="A83" s="13" t="n"/>
      <c r="B83" s="13" t="n"/>
      <c r="C83" s="13" t="n"/>
      <c r="D83" s="13" t="n"/>
      <c r="E83" s="23" t="n"/>
      <c r="F83" s="23" t="n"/>
      <c r="G83" s="13" t="n"/>
      <c r="H83" s="13" t="n"/>
      <c r="I83" s="13" t="n"/>
      <c r="J83" s="13" t="n"/>
      <c r="K83" s="13" t="n"/>
      <c r="L83" s="13" t="n"/>
      <c r="M83" s="13" t="n"/>
      <c r="N83" s="13" t="n"/>
      <c r="O83" s="15" t="n"/>
      <c r="P83" s="13" t="n"/>
      <c r="Q83" s="16">
        <f>IF($A83="","",IF(AND(Assumptions!$B$6="Yes",$H83&lt;&gt;"Complete"),1,0)+IF(AND(Assumptions!$B$7="Yes",$I83&lt;&gt;"Complete"),1,0)+IF(AND(Assumptions!$B$8="Yes",$J83&lt;&gt;"Complete"),1,0)+IF(AND(Assumptions!$B$9="Yes",$K83&lt;&gt;"Complete"),1,0)+IF(AND(Assumptions!$B$10="Yes",$L83&lt;&gt;"Complete"),1,0)+IF(AND(Assumptions!$B$11="Yes",$M83&lt;&gt;"Complete"),1,0)+IF(ISNUMBER($F83),0,1)+IF($N83="Yes",IF(ISNUMBER($O83),IF(OR($P83&lt;&gt;"Received",$O83&gt;Assumptions!$B$12),1,0),1),IF($N83="No",IF(AND($P83="Not Required",$O83=""),0,1),1)))</f>
        <v/>
      </c>
      <c r="R83" s="17">
        <f>IF($A83="","",IFERROR(1-$Q83/(IF(Assumptions!$B$6="Yes",1,0)+IF(Assumptions!$B$7="Yes",1,0)+IF(Assumptions!$B$8="Yes",1,0)+IF(Assumptions!$B$9="Yes",1,0)+IF(Assumptions!$B$10="Yes",1,0)+IF(Assumptions!$B$11="Yes",1,0)+2),""))</f>
        <v/>
      </c>
      <c r="S83" s="16">
        <f>IF(OR($A83="",NOT(ISNUMBER($F83))),"",IFERROR($F83-TODAY(),""))</f>
        <v/>
      </c>
      <c r="T83" s="18">
        <f>IF($A83="","",IF($Q83=0,"Ready",IF(NOT(ISNUMBER($F83)),IF($F83="","Schedule Needed","Check Date"),IF($F83&lt;TODAY(),"Past Due Review",IF($F83-TODAY()&lt;=Assumptions!$B$5,"Due Soon","In Progress")))))</f>
        <v/>
      </c>
      <c r="U83" s="18">
        <f>IF($A83="","",IF($N83="","Select requirement",IF($N83="No",IF(OR($O83&lt;&gt;"",$P83&lt;&gt;"Not Required"),"Check entry","Not Required"),IF($P83&lt;&gt;"Received","Pending",IF(NOT(ISNUMBER($O83)),"Add amount",IF($O83&gt;Assumptions!$B$12,"Review amount","OK"))))))</f>
        <v/>
      </c>
      <c r="V83" s="13" t="n"/>
    </row>
    <row r="84" ht="22" customHeight="1">
      <c r="A84" s="13" t="n"/>
      <c r="B84" s="13" t="n"/>
      <c r="C84" s="13" t="n"/>
      <c r="D84" s="13" t="n"/>
      <c r="E84" s="23" t="n"/>
      <c r="F84" s="23" t="n"/>
      <c r="G84" s="13" t="n"/>
      <c r="H84" s="13" t="n"/>
      <c r="I84" s="13" t="n"/>
      <c r="J84" s="13" t="n"/>
      <c r="K84" s="13" t="n"/>
      <c r="L84" s="13" t="n"/>
      <c r="M84" s="13" t="n"/>
      <c r="N84" s="13" t="n"/>
      <c r="O84" s="15" t="n"/>
      <c r="P84" s="13" t="n"/>
      <c r="Q84" s="19">
        <f>IF($A84="","",IF(AND(Assumptions!$B$6="Yes",$H84&lt;&gt;"Complete"),1,0)+IF(AND(Assumptions!$B$7="Yes",$I84&lt;&gt;"Complete"),1,0)+IF(AND(Assumptions!$B$8="Yes",$J84&lt;&gt;"Complete"),1,0)+IF(AND(Assumptions!$B$9="Yes",$K84&lt;&gt;"Complete"),1,0)+IF(AND(Assumptions!$B$10="Yes",$L84&lt;&gt;"Complete"),1,0)+IF(AND(Assumptions!$B$11="Yes",$M84&lt;&gt;"Complete"),1,0)+IF(ISNUMBER($F84),0,1)+IF($N84="Yes",IF(ISNUMBER($O84),IF(OR($P84&lt;&gt;"Received",$O84&gt;Assumptions!$B$12),1,0),1),IF($N84="No",IF(AND($P84="Not Required",$O84=""),0,1),1)))</f>
        <v/>
      </c>
      <c r="R84" s="20">
        <f>IF($A84="","",IFERROR(1-$Q84/(IF(Assumptions!$B$6="Yes",1,0)+IF(Assumptions!$B$7="Yes",1,0)+IF(Assumptions!$B$8="Yes",1,0)+IF(Assumptions!$B$9="Yes",1,0)+IF(Assumptions!$B$10="Yes",1,0)+IF(Assumptions!$B$11="Yes",1,0)+2),""))</f>
        <v/>
      </c>
      <c r="S84" s="19">
        <f>IF(OR($A84="",NOT(ISNUMBER($F84))),"",IFERROR($F84-TODAY(),""))</f>
        <v/>
      </c>
      <c r="T84" s="21">
        <f>IF($A84="","",IF($Q84=0,"Ready",IF(NOT(ISNUMBER($F84)),IF($F84="","Schedule Needed","Check Date"),IF($F84&lt;TODAY(),"Past Due Review",IF($F84-TODAY()&lt;=Assumptions!$B$5,"Due Soon","In Progress")))))</f>
        <v/>
      </c>
      <c r="U84" s="21">
        <f>IF($A84="","",IF($N84="","Select requirement",IF($N84="No",IF(OR($O84&lt;&gt;"",$P84&lt;&gt;"Not Required"),"Check entry","Not Required"),IF($P84&lt;&gt;"Received","Pending",IF(NOT(ISNUMBER($O84)),"Add amount",IF($O84&gt;Assumptions!$B$12,"Review amount","OK"))))))</f>
        <v/>
      </c>
      <c r="V84" s="13" t="n"/>
    </row>
    <row r="85" ht="22" customHeight="1">
      <c r="A85" s="13" t="n"/>
      <c r="B85" s="13" t="n"/>
      <c r="C85" s="13" t="n"/>
      <c r="D85" s="13" t="n"/>
      <c r="E85" s="23" t="n"/>
      <c r="F85" s="23" t="n"/>
      <c r="G85" s="13" t="n"/>
      <c r="H85" s="13" t="n"/>
      <c r="I85" s="13" t="n"/>
      <c r="J85" s="13" t="n"/>
      <c r="K85" s="13" t="n"/>
      <c r="L85" s="13" t="n"/>
      <c r="M85" s="13" t="n"/>
      <c r="N85" s="13" t="n"/>
      <c r="O85" s="15" t="n"/>
      <c r="P85" s="13" t="n"/>
      <c r="Q85" s="16">
        <f>IF($A85="","",IF(AND(Assumptions!$B$6="Yes",$H85&lt;&gt;"Complete"),1,0)+IF(AND(Assumptions!$B$7="Yes",$I85&lt;&gt;"Complete"),1,0)+IF(AND(Assumptions!$B$8="Yes",$J85&lt;&gt;"Complete"),1,0)+IF(AND(Assumptions!$B$9="Yes",$K85&lt;&gt;"Complete"),1,0)+IF(AND(Assumptions!$B$10="Yes",$L85&lt;&gt;"Complete"),1,0)+IF(AND(Assumptions!$B$11="Yes",$M85&lt;&gt;"Complete"),1,0)+IF(ISNUMBER($F85),0,1)+IF($N85="Yes",IF(ISNUMBER($O85),IF(OR($P85&lt;&gt;"Received",$O85&gt;Assumptions!$B$12),1,0),1),IF($N85="No",IF(AND($P85="Not Required",$O85=""),0,1),1)))</f>
        <v/>
      </c>
      <c r="R85" s="17">
        <f>IF($A85="","",IFERROR(1-$Q85/(IF(Assumptions!$B$6="Yes",1,0)+IF(Assumptions!$B$7="Yes",1,0)+IF(Assumptions!$B$8="Yes",1,0)+IF(Assumptions!$B$9="Yes",1,0)+IF(Assumptions!$B$10="Yes",1,0)+IF(Assumptions!$B$11="Yes",1,0)+2),""))</f>
        <v/>
      </c>
      <c r="S85" s="16">
        <f>IF(OR($A85="",NOT(ISNUMBER($F85))),"",IFERROR($F85-TODAY(),""))</f>
        <v/>
      </c>
      <c r="T85" s="18">
        <f>IF($A85="","",IF($Q85=0,"Ready",IF(NOT(ISNUMBER($F85)),IF($F85="","Schedule Needed","Check Date"),IF($F85&lt;TODAY(),"Past Due Review",IF($F85-TODAY()&lt;=Assumptions!$B$5,"Due Soon","In Progress")))))</f>
        <v/>
      </c>
      <c r="U85" s="18">
        <f>IF($A85="","",IF($N85="","Select requirement",IF($N85="No",IF(OR($O85&lt;&gt;"",$P85&lt;&gt;"Not Required"),"Check entry","Not Required"),IF($P85&lt;&gt;"Received","Pending",IF(NOT(ISNUMBER($O85)),"Add amount",IF($O85&gt;Assumptions!$B$12,"Review amount","OK"))))))</f>
        <v/>
      </c>
      <c r="V85" s="13" t="n"/>
    </row>
    <row r="86" ht="22" customHeight="1">
      <c r="A86" s="13" t="n"/>
      <c r="B86" s="13" t="n"/>
      <c r="C86" s="13" t="n"/>
      <c r="D86" s="13" t="n"/>
      <c r="E86" s="23" t="n"/>
      <c r="F86" s="23" t="n"/>
      <c r="G86" s="13" t="n"/>
      <c r="H86" s="13" t="n"/>
      <c r="I86" s="13" t="n"/>
      <c r="J86" s="13" t="n"/>
      <c r="K86" s="13" t="n"/>
      <c r="L86" s="13" t="n"/>
      <c r="M86" s="13" t="n"/>
      <c r="N86" s="13" t="n"/>
      <c r="O86" s="15" t="n"/>
      <c r="P86" s="13" t="n"/>
      <c r="Q86" s="19">
        <f>IF($A86="","",IF(AND(Assumptions!$B$6="Yes",$H86&lt;&gt;"Complete"),1,0)+IF(AND(Assumptions!$B$7="Yes",$I86&lt;&gt;"Complete"),1,0)+IF(AND(Assumptions!$B$8="Yes",$J86&lt;&gt;"Complete"),1,0)+IF(AND(Assumptions!$B$9="Yes",$K86&lt;&gt;"Complete"),1,0)+IF(AND(Assumptions!$B$10="Yes",$L86&lt;&gt;"Complete"),1,0)+IF(AND(Assumptions!$B$11="Yes",$M86&lt;&gt;"Complete"),1,0)+IF(ISNUMBER($F86),0,1)+IF($N86="Yes",IF(ISNUMBER($O86),IF(OR($P86&lt;&gt;"Received",$O86&gt;Assumptions!$B$12),1,0),1),IF($N86="No",IF(AND($P86="Not Required",$O86=""),0,1),1)))</f>
        <v/>
      </c>
      <c r="R86" s="20">
        <f>IF($A86="","",IFERROR(1-$Q86/(IF(Assumptions!$B$6="Yes",1,0)+IF(Assumptions!$B$7="Yes",1,0)+IF(Assumptions!$B$8="Yes",1,0)+IF(Assumptions!$B$9="Yes",1,0)+IF(Assumptions!$B$10="Yes",1,0)+IF(Assumptions!$B$11="Yes",1,0)+2),""))</f>
        <v/>
      </c>
      <c r="S86" s="19">
        <f>IF(OR($A86="",NOT(ISNUMBER($F86))),"",IFERROR($F86-TODAY(),""))</f>
        <v/>
      </c>
      <c r="T86" s="21">
        <f>IF($A86="","",IF($Q86=0,"Ready",IF(NOT(ISNUMBER($F86)),IF($F86="","Schedule Needed","Check Date"),IF($F86&lt;TODAY(),"Past Due Review",IF($F86-TODAY()&lt;=Assumptions!$B$5,"Due Soon","In Progress")))))</f>
        <v/>
      </c>
      <c r="U86" s="21">
        <f>IF($A86="","",IF($N86="","Select requirement",IF($N86="No",IF(OR($O86&lt;&gt;"",$P86&lt;&gt;"Not Required"),"Check entry","Not Required"),IF($P86&lt;&gt;"Received","Pending",IF(NOT(ISNUMBER($O86)),"Add amount",IF($O86&gt;Assumptions!$B$12,"Review amount","OK"))))))</f>
        <v/>
      </c>
      <c r="V86" s="13" t="n"/>
    </row>
    <row r="87" ht="22" customHeight="1">
      <c r="A87" s="13" t="n"/>
      <c r="B87" s="13" t="n"/>
      <c r="C87" s="13" t="n"/>
      <c r="D87" s="13" t="n"/>
      <c r="E87" s="23" t="n"/>
      <c r="F87" s="23" t="n"/>
      <c r="G87" s="13" t="n"/>
      <c r="H87" s="13" t="n"/>
      <c r="I87" s="13" t="n"/>
      <c r="J87" s="13" t="n"/>
      <c r="K87" s="13" t="n"/>
      <c r="L87" s="13" t="n"/>
      <c r="M87" s="13" t="n"/>
      <c r="N87" s="13" t="n"/>
      <c r="O87" s="15" t="n"/>
      <c r="P87" s="13" t="n"/>
      <c r="Q87" s="16">
        <f>IF($A87="","",IF(AND(Assumptions!$B$6="Yes",$H87&lt;&gt;"Complete"),1,0)+IF(AND(Assumptions!$B$7="Yes",$I87&lt;&gt;"Complete"),1,0)+IF(AND(Assumptions!$B$8="Yes",$J87&lt;&gt;"Complete"),1,0)+IF(AND(Assumptions!$B$9="Yes",$K87&lt;&gt;"Complete"),1,0)+IF(AND(Assumptions!$B$10="Yes",$L87&lt;&gt;"Complete"),1,0)+IF(AND(Assumptions!$B$11="Yes",$M87&lt;&gt;"Complete"),1,0)+IF(ISNUMBER($F87),0,1)+IF($N87="Yes",IF(ISNUMBER($O87),IF(OR($P87&lt;&gt;"Received",$O87&gt;Assumptions!$B$12),1,0),1),IF($N87="No",IF(AND($P87="Not Required",$O87=""),0,1),1)))</f>
        <v/>
      </c>
      <c r="R87" s="17">
        <f>IF($A87="","",IFERROR(1-$Q87/(IF(Assumptions!$B$6="Yes",1,0)+IF(Assumptions!$B$7="Yes",1,0)+IF(Assumptions!$B$8="Yes",1,0)+IF(Assumptions!$B$9="Yes",1,0)+IF(Assumptions!$B$10="Yes",1,0)+IF(Assumptions!$B$11="Yes",1,0)+2),""))</f>
        <v/>
      </c>
      <c r="S87" s="16">
        <f>IF(OR($A87="",NOT(ISNUMBER($F87))),"",IFERROR($F87-TODAY(),""))</f>
        <v/>
      </c>
      <c r="T87" s="18">
        <f>IF($A87="","",IF($Q87=0,"Ready",IF(NOT(ISNUMBER($F87)),IF($F87="","Schedule Needed","Check Date"),IF($F87&lt;TODAY(),"Past Due Review",IF($F87-TODAY()&lt;=Assumptions!$B$5,"Due Soon","In Progress")))))</f>
        <v/>
      </c>
      <c r="U87" s="18">
        <f>IF($A87="","",IF($N87="","Select requirement",IF($N87="No",IF(OR($O87&lt;&gt;"",$P87&lt;&gt;"Not Required"),"Check entry","Not Required"),IF($P87&lt;&gt;"Received","Pending",IF(NOT(ISNUMBER($O87)),"Add amount",IF($O87&gt;Assumptions!$B$12,"Review amount","OK"))))))</f>
        <v/>
      </c>
      <c r="V87" s="13" t="n"/>
    </row>
    <row r="88" ht="22" customHeight="1">
      <c r="A88" s="13" t="n"/>
      <c r="B88" s="13" t="n"/>
      <c r="C88" s="13" t="n"/>
      <c r="D88" s="13" t="n"/>
      <c r="E88" s="23" t="n"/>
      <c r="F88" s="23" t="n"/>
      <c r="G88" s="13" t="n"/>
      <c r="H88" s="13" t="n"/>
      <c r="I88" s="13" t="n"/>
      <c r="J88" s="13" t="n"/>
      <c r="K88" s="13" t="n"/>
      <c r="L88" s="13" t="n"/>
      <c r="M88" s="13" t="n"/>
      <c r="N88" s="13" t="n"/>
      <c r="O88" s="15" t="n"/>
      <c r="P88" s="13" t="n"/>
      <c r="Q88" s="19">
        <f>IF($A88="","",IF(AND(Assumptions!$B$6="Yes",$H88&lt;&gt;"Complete"),1,0)+IF(AND(Assumptions!$B$7="Yes",$I88&lt;&gt;"Complete"),1,0)+IF(AND(Assumptions!$B$8="Yes",$J88&lt;&gt;"Complete"),1,0)+IF(AND(Assumptions!$B$9="Yes",$K88&lt;&gt;"Complete"),1,0)+IF(AND(Assumptions!$B$10="Yes",$L88&lt;&gt;"Complete"),1,0)+IF(AND(Assumptions!$B$11="Yes",$M88&lt;&gt;"Complete"),1,0)+IF(ISNUMBER($F88),0,1)+IF($N88="Yes",IF(ISNUMBER($O88),IF(OR($P88&lt;&gt;"Received",$O88&gt;Assumptions!$B$12),1,0),1),IF($N88="No",IF(AND($P88="Not Required",$O88=""),0,1),1)))</f>
        <v/>
      </c>
      <c r="R88" s="20">
        <f>IF($A88="","",IFERROR(1-$Q88/(IF(Assumptions!$B$6="Yes",1,0)+IF(Assumptions!$B$7="Yes",1,0)+IF(Assumptions!$B$8="Yes",1,0)+IF(Assumptions!$B$9="Yes",1,0)+IF(Assumptions!$B$10="Yes",1,0)+IF(Assumptions!$B$11="Yes",1,0)+2),""))</f>
        <v/>
      </c>
      <c r="S88" s="19">
        <f>IF(OR($A88="",NOT(ISNUMBER($F88))),"",IFERROR($F88-TODAY(),""))</f>
        <v/>
      </c>
      <c r="T88" s="21">
        <f>IF($A88="","",IF($Q88=0,"Ready",IF(NOT(ISNUMBER($F88)),IF($F88="","Schedule Needed","Check Date"),IF($F88&lt;TODAY(),"Past Due Review",IF($F88-TODAY()&lt;=Assumptions!$B$5,"Due Soon","In Progress")))))</f>
        <v/>
      </c>
      <c r="U88" s="21">
        <f>IF($A88="","",IF($N88="","Select requirement",IF($N88="No",IF(OR($O88&lt;&gt;"",$P88&lt;&gt;"Not Required"),"Check entry","Not Required"),IF($P88&lt;&gt;"Received","Pending",IF(NOT(ISNUMBER($O88)),"Add amount",IF($O88&gt;Assumptions!$B$12,"Review amount","OK"))))))</f>
        <v/>
      </c>
      <c r="V88" s="13" t="n"/>
    </row>
    <row r="89" ht="22" customHeight="1">
      <c r="A89" s="13" t="n"/>
      <c r="B89" s="13" t="n"/>
      <c r="C89" s="13" t="n"/>
      <c r="D89" s="13" t="n"/>
      <c r="E89" s="23" t="n"/>
      <c r="F89" s="23" t="n"/>
      <c r="G89" s="13" t="n"/>
      <c r="H89" s="13" t="n"/>
      <c r="I89" s="13" t="n"/>
      <c r="J89" s="13" t="n"/>
      <c r="K89" s="13" t="n"/>
      <c r="L89" s="13" t="n"/>
      <c r="M89" s="13" t="n"/>
      <c r="N89" s="13" t="n"/>
      <c r="O89" s="15" t="n"/>
      <c r="P89" s="13" t="n"/>
      <c r="Q89" s="16">
        <f>IF($A89="","",IF(AND(Assumptions!$B$6="Yes",$H89&lt;&gt;"Complete"),1,0)+IF(AND(Assumptions!$B$7="Yes",$I89&lt;&gt;"Complete"),1,0)+IF(AND(Assumptions!$B$8="Yes",$J89&lt;&gt;"Complete"),1,0)+IF(AND(Assumptions!$B$9="Yes",$K89&lt;&gt;"Complete"),1,0)+IF(AND(Assumptions!$B$10="Yes",$L89&lt;&gt;"Complete"),1,0)+IF(AND(Assumptions!$B$11="Yes",$M89&lt;&gt;"Complete"),1,0)+IF(ISNUMBER($F89),0,1)+IF($N89="Yes",IF(ISNUMBER($O89),IF(OR($P89&lt;&gt;"Received",$O89&gt;Assumptions!$B$12),1,0),1),IF($N89="No",IF(AND($P89="Not Required",$O89=""),0,1),1)))</f>
        <v/>
      </c>
      <c r="R89" s="17">
        <f>IF($A89="","",IFERROR(1-$Q89/(IF(Assumptions!$B$6="Yes",1,0)+IF(Assumptions!$B$7="Yes",1,0)+IF(Assumptions!$B$8="Yes",1,0)+IF(Assumptions!$B$9="Yes",1,0)+IF(Assumptions!$B$10="Yes",1,0)+IF(Assumptions!$B$11="Yes",1,0)+2),""))</f>
        <v/>
      </c>
      <c r="S89" s="16">
        <f>IF(OR($A89="",NOT(ISNUMBER($F89))),"",IFERROR($F89-TODAY(),""))</f>
        <v/>
      </c>
      <c r="T89" s="18">
        <f>IF($A89="","",IF($Q89=0,"Ready",IF(NOT(ISNUMBER($F89)),IF($F89="","Schedule Needed","Check Date"),IF($F89&lt;TODAY(),"Past Due Review",IF($F89-TODAY()&lt;=Assumptions!$B$5,"Due Soon","In Progress")))))</f>
        <v/>
      </c>
      <c r="U89" s="18">
        <f>IF($A89="","",IF($N89="","Select requirement",IF($N89="No",IF(OR($O89&lt;&gt;"",$P89&lt;&gt;"Not Required"),"Check entry","Not Required"),IF($P89&lt;&gt;"Received","Pending",IF(NOT(ISNUMBER($O89)),"Add amount",IF($O89&gt;Assumptions!$B$12,"Review amount","OK"))))))</f>
        <v/>
      </c>
      <c r="V89" s="13" t="n"/>
    </row>
    <row r="90" ht="22" customHeight="1">
      <c r="A90" s="13" t="n"/>
      <c r="B90" s="13" t="n"/>
      <c r="C90" s="13" t="n"/>
      <c r="D90" s="13" t="n"/>
      <c r="E90" s="23" t="n"/>
      <c r="F90" s="23" t="n"/>
      <c r="G90" s="13" t="n"/>
      <c r="H90" s="13" t="n"/>
      <c r="I90" s="13" t="n"/>
      <c r="J90" s="13" t="n"/>
      <c r="K90" s="13" t="n"/>
      <c r="L90" s="13" t="n"/>
      <c r="M90" s="13" t="n"/>
      <c r="N90" s="13" t="n"/>
      <c r="O90" s="15" t="n"/>
      <c r="P90" s="13" t="n"/>
      <c r="Q90" s="19">
        <f>IF($A90="","",IF(AND(Assumptions!$B$6="Yes",$H90&lt;&gt;"Complete"),1,0)+IF(AND(Assumptions!$B$7="Yes",$I90&lt;&gt;"Complete"),1,0)+IF(AND(Assumptions!$B$8="Yes",$J90&lt;&gt;"Complete"),1,0)+IF(AND(Assumptions!$B$9="Yes",$K90&lt;&gt;"Complete"),1,0)+IF(AND(Assumptions!$B$10="Yes",$L90&lt;&gt;"Complete"),1,0)+IF(AND(Assumptions!$B$11="Yes",$M90&lt;&gt;"Complete"),1,0)+IF(ISNUMBER($F90),0,1)+IF($N90="Yes",IF(ISNUMBER($O90),IF(OR($P90&lt;&gt;"Received",$O90&gt;Assumptions!$B$12),1,0),1),IF($N90="No",IF(AND($P90="Not Required",$O90=""),0,1),1)))</f>
        <v/>
      </c>
      <c r="R90" s="20">
        <f>IF($A90="","",IFERROR(1-$Q90/(IF(Assumptions!$B$6="Yes",1,0)+IF(Assumptions!$B$7="Yes",1,0)+IF(Assumptions!$B$8="Yes",1,0)+IF(Assumptions!$B$9="Yes",1,0)+IF(Assumptions!$B$10="Yes",1,0)+IF(Assumptions!$B$11="Yes",1,0)+2),""))</f>
        <v/>
      </c>
      <c r="S90" s="19">
        <f>IF(OR($A90="",NOT(ISNUMBER($F90))),"",IFERROR($F90-TODAY(),""))</f>
        <v/>
      </c>
      <c r="T90" s="21">
        <f>IF($A90="","",IF($Q90=0,"Ready",IF(NOT(ISNUMBER($F90)),IF($F90="","Schedule Needed","Check Date"),IF($F90&lt;TODAY(),"Past Due Review",IF($F90-TODAY()&lt;=Assumptions!$B$5,"Due Soon","In Progress")))))</f>
        <v/>
      </c>
      <c r="U90" s="21">
        <f>IF($A90="","",IF($N90="","Select requirement",IF($N90="No",IF(OR($O90&lt;&gt;"",$P90&lt;&gt;"Not Required"),"Check entry","Not Required"),IF($P90&lt;&gt;"Received","Pending",IF(NOT(ISNUMBER($O90)),"Add amount",IF($O90&gt;Assumptions!$B$12,"Review amount","OK"))))))</f>
        <v/>
      </c>
      <c r="V90" s="13" t="n"/>
    </row>
    <row r="91" ht="22" customHeight="1">
      <c r="A91" s="13" t="n"/>
      <c r="B91" s="13" t="n"/>
      <c r="C91" s="13" t="n"/>
      <c r="D91" s="13" t="n"/>
      <c r="E91" s="23" t="n"/>
      <c r="F91" s="23" t="n"/>
      <c r="G91" s="13" t="n"/>
      <c r="H91" s="13" t="n"/>
      <c r="I91" s="13" t="n"/>
      <c r="J91" s="13" t="n"/>
      <c r="K91" s="13" t="n"/>
      <c r="L91" s="13" t="n"/>
      <c r="M91" s="13" t="n"/>
      <c r="N91" s="13" t="n"/>
      <c r="O91" s="15" t="n"/>
      <c r="P91" s="13" t="n"/>
      <c r="Q91" s="16">
        <f>IF($A91="","",IF(AND(Assumptions!$B$6="Yes",$H91&lt;&gt;"Complete"),1,0)+IF(AND(Assumptions!$B$7="Yes",$I91&lt;&gt;"Complete"),1,0)+IF(AND(Assumptions!$B$8="Yes",$J91&lt;&gt;"Complete"),1,0)+IF(AND(Assumptions!$B$9="Yes",$K91&lt;&gt;"Complete"),1,0)+IF(AND(Assumptions!$B$10="Yes",$L91&lt;&gt;"Complete"),1,0)+IF(AND(Assumptions!$B$11="Yes",$M91&lt;&gt;"Complete"),1,0)+IF(ISNUMBER($F91),0,1)+IF($N91="Yes",IF(ISNUMBER($O91),IF(OR($P91&lt;&gt;"Received",$O91&gt;Assumptions!$B$12),1,0),1),IF($N91="No",IF(AND($P91="Not Required",$O91=""),0,1),1)))</f>
        <v/>
      </c>
      <c r="R91" s="17">
        <f>IF($A91="","",IFERROR(1-$Q91/(IF(Assumptions!$B$6="Yes",1,0)+IF(Assumptions!$B$7="Yes",1,0)+IF(Assumptions!$B$8="Yes",1,0)+IF(Assumptions!$B$9="Yes",1,0)+IF(Assumptions!$B$10="Yes",1,0)+IF(Assumptions!$B$11="Yes",1,0)+2),""))</f>
        <v/>
      </c>
      <c r="S91" s="16">
        <f>IF(OR($A91="",NOT(ISNUMBER($F91))),"",IFERROR($F91-TODAY(),""))</f>
        <v/>
      </c>
      <c r="T91" s="18">
        <f>IF($A91="","",IF($Q91=0,"Ready",IF(NOT(ISNUMBER($F91)),IF($F91="","Schedule Needed","Check Date"),IF($F91&lt;TODAY(),"Past Due Review",IF($F91-TODAY()&lt;=Assumptions!$B$5,"Due Soon","In Progress")))))</f>
        <v/>
      </c>
      <c r="U91" s="18">
        <f>IF($A91="","",IF($N91="","Select requirement",IF($N91="No",IF(OR($O91&lt;&gt;"",$P91&lt;&gt;"Not Required"),"Check entry","Not Required"),IF($P91&lt;&gt;"Received","Pending",IF(NOT(ISNUMBER($O91)),"Add amount",IF($O91&gt;Assumptions!$B$12,"Review amount","OK"))))))</f>
        <v/>
      </c>
      <c r="V91" s="13" t="n"/>
    </row>
    <row r="92" ht="22" customHeight="1">
      <c r="A92" s="13" t="n"/>
      <c r="B92" s="13" t="n"/>
      <c r="C92" s="13" t="n"/>
      <c r="D92" s="13" t="n"/>
      <c r="E92" s="23" t="n"/>
      <c r="F92" s="23" t="n"/>
      <c r="G92" s="13" t="n"/>
      <c r="H92" s="13" t="n"/>
      <c r="I92" s="13" t="n"/>
      <c r="J92" s="13" t="n"/>
      <c r="K92" s="13" t="n"/>
      <c r="L92" s="13" t="n"/>
      <c r="M92" s="13" t="n"/>
      <c r="N92" s="13" t="n"/>
      <c r="O92" s="15" t="n"/>
      <c r="P92" s="13" t="n"/>
      <c r="Q92" s="19">
        <f>IF($A92="","",IF(AND(Assumptions!$B$6="Yes",$H92&lt;&gt;"Complete"),1,0)+IF(AND(Assumptions!$B$7="Yes",$I92&lt;&gt;"Complete"),1,0)+IF(AND(Assumptions!$B$8="Yes",$J92&lt;&gt;"Complete"),1,0)+IF(AND(Assumptions!$B$9="Yes",$K92&lt;&gt;"Complete"),1,0)+IF(AND(Assumptions!$B$10="Yes",$L92&lt;&gt;"Complete"),1,0)+IF(AND(Assumptions!$B$11="Yes",$M92&lt;&gt;"Complete"),1,0)+IF(ISNUMBER($F92),0,1)+IF($N92="Yes",IF(ISNUMBER($O92),IF(OR($P92&lt;&gt;"Received",$O92&gt;Assumptions!$B$12),1,0),1),IF($N92="No",IF(AND($P92="Not Required",$O92=""),0,1),1)))</f>
        <v/>
      </c>
      <c r="R92" s="20">
        <f>IF($A92="","",IFERROR(1-$Q92/(IF(Assumptions!$B$6="Yes",1,0)+IF(Assumptions!$B$7="Yes",1,0)+IF(Assumptions!$B$8="Yes",1,0)+IF(Assumptions!$B$9="Yes",1,0)+IF(Assumptions!$B$10="Yes",1,0)+IF(Assumptions!$B$11="Yes",1,0)+2),""))</f>
        <v/>
      </c>
      <c r="S92" s="19">
        <f>IF(OR($A92="",NOT(ISNUMBER($F92))),"",IFERROR($F92-TODAY(),""))</f>
        <v/>
      </c>
      <c r="T92" s="21">
        <f>IF($A92="","",IF($Q92=0,"Ready",IF(NOT(ISNUMBER($F92)),IF($F92="","Schedule Needed","Check Date"),IF($F92&lt;TODAY(),"Past Due Review",IF($F92-TODAY()&lt;=Assumptions!$B$5,"Due Soon","In Progress")))))</f>
        <v/>
      </c>
      <c r="U92" s="21">
        <f>IF($A92="","",IF($N92="","Select requirement",IF($N92="No",IF(OR($O92&lt;&gt;"",$P92&lt;&gt;"Not Required"),"Check entry","Not Required"),IF($P92&lt;&gt;"Received","Pending",IF(NOT(ISNUMBER($O92)),"Add amount",IF($O92&gt;Assumptions!$B$12,"Review amount","OK"))))))</f>
        <v/>
      </c>
      <c r="V92" s="13" t="n"/>
    </row>
    <row r="93" ht="22" customHeight="1">
      <c r="A93" s="13" t="n"/>
      <c r="B93" s="13" t="n"/>
      <c r="C93" s="13" t="n"/>
      <c r="D93" s="13" t="n"/>
      <c r="E93" s="23" t="n"/>
      <c r="F93" s="23" t="n"/>
      <c r="G93" s="13" t="n"/>
      <c r="H93" s="13" t="n"/>
      <c r="I93" s="13" t="n"/>
      <c r="J93" s="13" t="n"/>
      <c r="K93" s="13" t="n"/>
      <c r="L93" s="13" t="n"/>
      <c r="M93" s="13" t="n"/>
      <c r="N93" s="13" t="n"/>
      <c r="O93" s="15" t="n"/>
      <c r="P93" s="13" t="n"/>
      <c r="Q93" s="16">
        <f>IF($A93="","",IF(AND(Assumptions!$B$6="Yes",$H93&lt;&gt;"Complete"),1,0)+IF(AND(Assumptions!$B$7="Yes",$I93&lt;&gt;"Complete"),1,0)+IF(AND(Assumptions!$B$8="Yes",$J93&lt;&gt;"Complete"),1,0)+IF(AND(Assumptions!$B$9="Yes",$K93&lt;&gt;"Complete"),1,0)+IF(AND(Assumptions!$B$10="Yes",$L93&lt;&gt;"Complete"),1,0)+IF(AND(Assumptions!$B$11="Yes",$M93&lt;&gt;"Complete"),1,0)+IF(ISNUMBER($F93),0,1)+IF($N93="Yes",IF(ISNUMBER($O93),IF(OR($P93&lt;&gt;"Received",$O93&gt;Assumptions!$B$12),1,0),1),IF($N93="No",IF(AND($P93="Not Required",$O93=""),0,1),1)))</f>
        <v/>
      </c>
      <c r="R93" s="17">
        <f>IF($A93="","",IFERROR(1-$Q93/(IF(Assumptions!$B$6="Yes",1,0)+IF(Assumptions!$B$7="Yes",1,0)+IF(Assumptions!$B$8="Yes",1,0)+IF(Assumptions!$B$9="Yes",1,0)+IF(Assumptions!$B$10="Yes",1,0)+IF(Assumptions!$B$11="Yes",1,0)+2),""))</f>
        <v/>
      </c>
      <c r="S93" s="16">
        <f>IF(OR($A93="",NOT(ISNUMBER($F93))),"",IFERROR($F93-TODAY(),""))</f>
        <v/>
      </c>
      <c r="T93" s="18">
        <f>IF($A93="","",IF($Q93=0,"Ready",IF(NOT(ISNUMBER($F93)),IF($F93="","Schedule Needed","Check Date"),IF($F93&lt;TODAY(),"Past Due Review",IF($F93-TODAY()&lt;=Assumptions!$B$5,"Due Soon","In Progress")))))</f>
        <v/>
      </c>
      <c r="U93" s="18">
        <f>IF($A93="","",IF($N93="","Select requirement",IF($N93="No",IF(OR($O93&lt;&gt;"",$P93&lt;&gt;"Not Required"),"Check entry","Not Required"),IF($P93&lt;&gt;"Received","Pending",IF(NOT(ISNUMBER($O93)),"Add amount",IF($O93&gt;Assumptions!$B$12,"Review amount","OK"))))))</f>
        <v/>
      </c>
      <c r="V93" s="13" t="n"/>
    </row>
    <row r="94" ht="22" customHeight="1">
      <c r="A94" s="13" t="n"/>
      <c r="B94" s="13" t="n"/>
      <c r="C94" s="13" t="n"/>
      <c r="D94" s="13" t="n"/>
      <c r="E94" s="23" t="n"/>
      <c r="F94" s="23" t="n"/>
      <c r="G94" s="13" t="n"/>
      <c r="H94" s="13" t="n"/>
      <c r="I94" s="13" t="n"/>
      <c r="J94" s="13" t="n"/>
      <c r="K94" s="13" t="n"/>
      <c r="L94" s="13" t="n"/>
      <c r="M94" s="13" t="n"/>
      <c r="N94" s="13" t="n"/>
      <c r="O94" s="15" t="n"/>
      <c r="P94" s="13" t="n"/>
      <c r="Q94" s="19">
        <f>IF($A94="","",IF(AND(Assumptions!$B$6="Yes",$H94&lt;&gt;"Complete"),1,0)+IF(AND(Assumptions!$B$7="Yes",$I94&lt;&gt;"Complete"),1,0)+IF(AND(Assumptions!$B$8="Yes",$J94&lt;&gt;"Complete"),1,0)+IF(AND(Assumptions!$B$9="Yes",$K94&lt;&gt;"Complete"),1,0)+IF(AND(Assumptions!$B$10="Yes",$L94&lt;&gt;"Complete"),1,0)+IF(AND(Assumptions!$B$11="Yes",$M94&lt;&gt;"Complete"),1,0)+IF(ISNUMBER($F94),0,1)+IF($N94="Yes",IF(ISNUMBER($O94),IF(OR($P94&lt;&gt;"Received",$O94&gt;Assumptions!$B$12),1,0),1),IF($N94="No",IF(AND($P94="Not Required",$O94=""),0,1),1)))</f>
        <v/>
      </c>
      <c r="R94" s="20">
        <f>IF($A94="","",IFERROR(1-$Q94/(IF(Assumptions!$B$6="Yes",1,0)+IF(Assumptions!$B$7="Yes",1,0)+IF(Assumptions!$B$8="Yes",1,0)+IF(Assumptions!$B$9="Yes",1,0)+IF(Assumptions!$B$10="Yes",1,0)+IF(Assumptions!$B$11="Yes",1,0)+2),""))</f>
        <v/>
      </c>
      <c r="S94" s="19">
        <f>IF(OR($A94="",NOT(ISNUMBER($F94))),"",IFERROR($F94-TODAY(),""))</f>
        <v/>
      </c>
      <c r="T94" s="21">
        <f>IF($A94="","",IF($Q94=0,"Ready",IF(NOT(ISNUMBER($F94)),IF($F94="","Schedule Needed","Check Date"),IF($F94&lt;TODAY(),"Past Due Review",IF($F94-TODAY()&lt;=Assumptions!$B$5,"Due Soon","In Progress")))))</f>
        <v/>
      </c>
      <c r="U94" s="21">
        <f>IF($A94="","",IF($N94="","Select requirement",IF($N94="No",IF(OR($O94&lt;&gt;"",$P94&lt;&gt;"Not Required"),"Check entry","Not Required"),IF($P94&lt;&gt;"Received","Pending",IF(NOT(ISNUMBER($O94)),"Add amount",IF($O94&gt;Assumptions!$B$12,"Review amount","OK"))))))</f>
        <v/>
      </c>
      <c r="V94" s="13" t="n"/>
    </row>
    <row r="95" ht="22" customHeight="1">
      <c r="A95" s="13" t="n"/>
      <c r="B95" s="13" t="n"/>
      <c r="C95" s="13" t="n"/>
      <c r="D95" s="13" t="n"/>
      <c r="E95" s="23" t="n"/>
      <c r="F95" s="23" t="n"/>
      <c r="G95" s="13" t="n"/>
      <c r="H95" s="13" t="n"/>
      <c r="I95" s="13" t="n"/>
      <c r="J95" s="13" t="n"/>
      <c r="K95" s="13" t="n"/>
      <c r="L95" s="13" t="n"/>
      <c r="M95" s="13" t="n"/>
      <c r="N95" s="13" t="n"/>
      <c r="O95" s="15" t="n"/>
      <c r="P95" s="13" t="n"/>
      <c r="Q95" s="16">
        <f>IF($A95="","",IF(AND(Assumptions!$B$6="Yes",$H95&lt;&gt;"Complete"),1,0)+IF(AND(Assumptions!$B$7="Yes",$I95&lt;&gt;"Complete"),1,0)+IF(AND(Assumptions!$B$8="Yes",$J95&lt;&gt;"Complete"),1,0)+IF(AND(Assumptions!$B$9="Yes",$K95&lt;&gt;"Complete"),1,0)+IF(AND(Assumptions!$B$10="Yes",$L95&lt;&gt;"Complete"),1,0)+IF(AND(Assumptions!$B$11="Yes",$M95&lt;&gt;"Complete"),1,0)+IF(ISNUMBER($F95),0,1)+IF($N95="Yes",IF(ISNUMBER($O95),IF(OR($P95&lt;&gt;"Received",$O95&gt;Assumptions!$B$12),1,0),1),IF($N95="No",IF(AND($P95="Not Required",$O95=""),0,1),1)))</f>
        <v/>
      </c>
      <c r="R95" s="17">
        <f>IF($A95="","",IFERROR(1-$Q95/(IF(Assumptions!$B$6="Yes",1,0)+IF(Assumptions!$B$7="Yes",1,0)+IF(Assumptions!$B$8="Yes",1,0)+IF(Assumptions!$B$9="Yes",1,0)+IF(Assumptions!$B$10="Yes",1,0)+IF(Assumptions!$B$11="Yes",1,0)+2),""))</f>
        <v/>
      </c>
      <c r="S95" s="16">
        <f>IF(OR($A95="",NOT(ISNUMBER($F95))),"",IFERROR($F95-TODAY(),""))</f>
        <v/>
      </c>
      <c r="T95" s="18">
        <f>IF($A95="","",IF($Q95=0,"Ready",IF(NOT(ISNUMBER($F95)),IF($F95="","Schedule Needed","Check Date"),IF($F95&lt;TODAY(),"Past Due Review",IF($F95-TODAY()&lt;=Assumptions!$B$5,"Due Soon","In Progress")))))</f>
        <v/>
      </c>
      <c r="U95" s="18">
        <f>IF($A95="","",IF($N95="","Select requirement",IF($N95="No",IF(OR($O95&lt;&gt;"",$P95&lt;&gt;"Not Required"),"Check entry","Not Required"),IF($P95&lt;&gt;"Received","Pending",IF(NOT(ISNUMBER($O95)),"Add amount",IF($O95&gt;Assumptions!$B$12,"Review amount","OK"))))))</f>
        <v/>
      </c>
      <c r="V95" s="13" t="n"/>
    </row>
    <row r="96" ht="22" customHeight="1">
      <c r="A96" s="13" t="n"/>
      <c r="B96" s="13" t="n"/>
      <c r="C96" s="13" t="n"/>
      <c r="D96" s="13" t="n"/>
      <c r="E96" s="23" t="n"/>
      <c r="F96" s="23" t="n"/>
      <c r="G96" s="13" t="n"/>
      <c r="H96" s="13" t="n"/>
      <c r="I96" s="13" t="n"/>
      <c r="J96" s="13" t="n"/>
      <c r="K96" s="13" t="n"/>
      <c r="L96" s="13" t="n"/>
      <c r="M96" s="13" t="n"/>
      <c r="N96" s="13" t="n"/>
      <c r="O96" s="15" t="n"/>
      <c r="P96" s="13" t="n"/>
      <c r="Q96" s="19">
        <f>IF($A96="","",IF(AND(Assumptions!$B$6="Yes",$H96&lt;&gt;"Complete"),1,0)+IF(AND(Assumptions!$B$7="Yes",$I96&lt;&gt;"Complete"),1,0)+IF(AND(Assumptions!$B$8="Yes",$J96&lt;&gt;"Complete"),1,0)+IF(AND(Assumptions!$B$9="Yes",$K96&lt;&gt;"Complete"),1,0)+IF(AND(Assumptions!$B$10="Yes",$L96&lt;&gt;"Complete"),1,0)+IF(AND(Assumptions!$B$11="Yes",$M96&lt;&gt;"Complete"),1,0)+IF(ISNUMBER($F96),0,1)+IF($N96="Yes",IF(ISNUMBER($O96),IF(OR($P96&lt;&gt;"Received",$O96&gt;Assumptions!$B$12),1,0),1),IF($N96="No",IF(AND($P96="Not Required",$O96=""),0,1),1)))</f>
        <v/>
      </c>
      <c r="R96" s="20">
        <f>IF($A96="","",IFERROR(1-$Q96/(IF(Assumptions!$B$6="Yes",1,0)+IF(Assumptions!$B$7="Yes",1,0)+IF(Assumptions!$B$8="Yes",1,0)+IF(Assumptions!$B$9="Yes",1,0)+IF(Assumptions!$B$10="Yes",1,0)+IF(Assumptions!$B$11="Yes",1,0)+2),""))</f>
        <v/>
      </c>
      <c r="S96" s="19">
        <f>IF(OR($A96="",NOT(ISNUMBER($F96))),"",IFERROR($F96-TODAY(),""))</f>
        <v/>
      </c>
      <c r="T96" s="21">
        <f>IF($A96="","",IF($Q96=0,"Ready",IF(NOT(ISNUMBER($F96)),IF($F96="","Schedule Needed","Check Date"),IF($F96&lt;TODAY(),"Past Due Review",IF($F96-TODAY()&lt;=Assumptions!$B$5,"Due Soon","In Progress")))))</f>
        <v/>
      </c>
      <c r="U96" s="21">
        <f>IF($A96="","",IF($N96="","Select requirement",IF($N96="No",IF(OR($O96&lt;&gt;"",$P96&lt;&gt;"Not Required"),"Check entry","Not Required"),IF($P96&lt;&gt;"Received","Pending",IF(NOT(ISNUMBER($O96)),"Add amount",IF($O96&gt;Assumptions!$B$12,"Review amount","OK"))))))</f>
        <v/>
      </c>
      <c r="V96" s="13" t="n"/>
    </row>
    <row r="97" ht="22" customHeight="1">
      <c r="A97" s="13" t="n"/>
      <c r="B97" s="13" t="n"/>
      <c r="C97" s="13" t="n"/>
      <c r="D97" s="13" t="n"/>
      <c r="E97" s="23" t="n"/>
      <c r="F97" s="23" t="n"/>
      <c r="G97" s="13" t="n"/>
      <c r="H97" s="13" t="n"/>
      <c r="I97" s="13" t="n"/>
      <c r="J97" s="13" t="n"/>
      <c r="K97" s="13" t="n"/>
      <c r="L97" s="13" t="n"/>
      <c r="M97" s="13" t="n"/>
      <c r="N97" s="13" t="n"/>
      <c r="O97" s="15" t="n"/>
      <c r="P97" s="13" t="n"/>
      <c r="Q97" s="16">
        <f>IF($A97="","",IF(AND(Assumptions!$B$6="Yes",$H97&lt;&gt;"Complete"),1,0)+IF(AND(Assumptions!$B$7="Yes",$I97&lt;&gt;"Complete"),1,0)+IF(AND(Assumptions!$B$8="Yes",$J97&lt;&gt;"Complete"),1,0)+IF(AND(Assumptions!$B$9="Yes",$K97&lt;&gt;"Complete"),1,0)+IF(AND(Assumptions!$B$10="Yes",$L97&lt;&gt;"Complete"),1,0)+IF(AND(Assumptions!$B$11="Yes",$M97&lt;&gt;"Complete"),1,0)+IF(ISNUMBER($F97),0,1)+IF($N97="Yes",IF(ISNUMBER($O97),IF(OR($P97&lt;&gt;"Received",$O97&gt;Assumptions!$B$12),1,0),1),IF($N97="No",IF(AND($P97="Not Required",$O97=""),0,1),1)))</f>
        <v/>
      </c>
      <c r="R97" s="17">
        <f>IF($A97="","",IFERROR(1-$Q97/(IF(Assumptions!$B$6="Yes",1,0)+IF(Assumptions!$B$7="Yes",1,0)+IF(Assumptions!$B$8="Yes",1,0)+IF(Assumptions!$B$9="Yes",1,0)+IF(Assumptions!$B$10="Yes",1,0)+IF(Assumptions!$B$11="Yes",1,0)+2),""))</f>
        <v/>
      </c>
      <c r="S97" s="16">
        <f>IF(OR($A97="",NOT(ISNUMBER($F97))),"",IFERROR($F97-TODAY(),""))</f>
        <v/>
      </c>
      <c r="T97" s="18">
        <f>IF($A97="","",IF($Q97=0,"Ready",IF(NOT(ISNUMBER($F97)),IF($F97="","Schedule Needed","Check Date"),IF($F97&lt;TODAY(),"Past Due Review",IF($F97-TODAY()&lt;=Assumptions!$B$5,"Due Soon","In Progress")))))</f>
        <v/>
      </c>
      <c r="U97" s="18">
        <f>IF($A97="","",IF($N97="","Select requirement",IF($N97="No",IF(OR($O97&lt;&gt;"",$P97&lt;&gt;"Not Required"),"Check entry","Not Required"),IF($P97&lt;&gt;"Received","Pending",IF(NOT(ISNUMBER($O97)),"Add amount",IF($O97&gt;Assumptions!$B$12,"Review amount","OK"))))))</f>
        <v/>
      </c>
      <c r="V97" s="13" t="n"/>
    </row>
    <row r="98" ht="22" customHeight="1">
      <c r="A98" s="13" t="n"/>
      <c r="B98" s="13" t="n"/>
      <c r="C98" s="13" t="n"/>
      <c r="D98" s="13" t="n"/>
      <c r="E98" s="23" t="n"/>
      <c r="F98" s="23" t="n"/>
      <c r="G98" s="13" t="n"/>
      <c r="H98" s="13" t="n"/>
      <c r="I98" s="13" t="n"/>
      <c r="J98" s="13" t="n"/>
      <c r="K98" s="13" t="n"/>
      <c r="L98" s="13" t="n"/>
      <c r="M98" s="13" t="n"/>
      <c r="N98" s="13" t="n"/>
      <c r="O98" s="15" t="n"/>
      <c r="P98" s="13" t="n"/>
      <c r="Q98" s="19">
        <f>IF($A98="","",IF(AND(Assumptions!$B$6="Yes",$H98&lt;&gt;"Complete"),1,0)+IF(AND(Assumptions!$B$7="Yes",$I98&lt;&gt;"Complete"),1,0)+IF(AND(Assumptions!$B$8="Yes",$J98&lt;&gt;"Complete"),1,0)+IF(AND(Assumptions!$B$9="Yes",$K98&lt;&gt;"Complete"),1,0)+IF(AND(Assumptions!$B$10="Yes",$L98&lt;&gt;"Complete"),1,0)+IF(AND(Assumptions!$B$11="Yes",$M98&lt;&gt;"Complete"),1,0)+IF(ISNUMBER($F98),0,1)+IF($N98="Yes",IF(ISNUMBER($O98),IF(OR($P98&lt;&gt;"Received",$O98&gt;Assumptions!$B$12),1,0),1),IF($N98="No",IF(AND($P98="Not Required",$O98=""),0,1),1)))</f>
        <v/>
      </c>
      <c r="R98" s="20">
        <f>IF($A98="","",IFERROR(1-$Q98/(IF(Assumptions!$B$6="Yes",1,0)+IF(Assumptions!$B$7="Yes",1,0)+IF(Assumptions!$B$8="Yes",1,0)+IF(Assumptions!$B$9="Yes",1,0)+IF(Assumptions!$B$10="Yes",1,0)+IF(Assumptions!$B$11="Yes",1,0)+2),""))</f>
        <v/>
      </c>
      <c r="S98" s="19">
        <f>IF(OR($A98="",NOT(ISNUMBER($F98))),"",IFERROR($F98-TODAY(),""))</f>
        <v/>
      </c>
      <c r="T98" s="21">
        <f>IF($A98="","",IF($Q98=0,"Ready",IF(NOT(ISNUMBER($F98)),IF($F98="","Schedule Needed","Check Date"),IF($F98&lt;TODAY(),"Past Due Review",IF($F98-TODAY()&lt;=Assumptions!$B$5,"Due Soon","In Progress")))))</f>
        <v/>
      </c>
      <c r="U98" s="21">
        <f>IF($A98="","",IF($N98="","Select requirement",IF($N98="No",IF(OR($O98&lt;&gt;"",$P98&lt;&gt;"Not Required"),"Check entry","Not Required"),IF($P98&lt;&gt;"Received","Pending",IF(NOT(ISNUMBER($O98)),"Add amount",IF($O98&gt;Assumptions!$B$12,"Review amount","OK"))))))</f>
        <v/>
      </c>
      <c r="V98" s="13" t="n"/>
    </row>
    <row r="99" ht="22" customHeight="1">
      <c r="A99" s="13" t="n"/>
      <c r="B99" s="13" t="n"/>
      <c r="C99" s="13" t="n"/>
      <c r="D99" s="13" t="n"/>
      <c r="E99" s="23" t="n"/>
      <c r="F99" s="23" t="n"/>
      <c r="G99" s="13" t="n"/>
      <c r="H99" s="13" t="n"/>
      <c r="I99" s="13" t="n"/>
      <c r="J99" s="13" t="n"/>
      <c r="K99" s="13" t="n"/>
      <c r="L99" s="13" t="n"/>
      <c r="M99" s="13" t="n"/>
      <c r="N99" s="13" t="n"/>
      <c r="O99" s="15" t="n"/>
      <c r="P99" s="13" t="n"/>
      <c r="Q99" s="16">
        <f>IF($A99="","",IF(AND(Assumptions!$B$6="Yes",$H99&lt;&gt;"Complete"),1,0)+IF(AND(Assumptions!$B$7="Yes",$I99&lt;&gt;"Complete"),1,0)+IF(AND(Assumptions!$B$8="Yes",$J99&lt;&gt;"Complete"),1,0)+IF(AND(Assumptions!$B$9="Yes",$K99&lt;&gt;"Complete"),1,0)+IF(AND(Assumptions!$B$10="Yes",$L99&lt;&gt;"Complete"),1,0)+IF(AND(Assumptions!$B$11="Yes",$M99&lt;&gt;"Complete"),1,0)+IF(ISNUMBER($F99),0,1)+IF($N99="Yes",IF(ISNUMBER($O99),IF(OR($P99&lt;&gt;"Received",$O99&gt;Assumptions!$B$12),1,0),1),IF($N99="No",IF(AND($P99="Not Required",$O99=""),0,1),1)))</f>
        <v/>
      </c>
      <c r="R99" s="17">
        <f>IF($A99="","",IFERROR(1-$Q99/(IF(Assumptions!$B$6="Yes",1,0)+IF(Assumptions!$B$7="Yes",1,0)+IF(Assumptions!$B$8="Yes",1,0)+IF(Assumptions!$B$9="Yes",1,0)+IF(Assumptions!$B$10="Yes",1,0)+IF(Assumptions!$B$11="Yes",1,0)+2),""))</f>
        <v/>
      </c>
      <c r="S99" s="16">
        <f>IF(OR($A99="",NOT(ISNUMBER($F99))),"",IFERROR($F99-TODAY(),""))</f>
        <v/>
      </c>
      <c r="T99" s="18">
        <f>IF($A99="","",IF($Q99=0,"Ready",IF(NOT(ISNUMBER($F99)),IF($F99="","Schedule Needed","Check Date"),IF($F99&lt;TODAY(),"Past Due Review",IF($F99-TODAY()&lt;=Assumptions!$B$5,"Due Soon","In Progress")))))</f>
        <v/>
      </c>
      <c r="U99" s="18">
        <f>IF($A99="","",IF($N99="","Select requirement",IF($N99="No",IF(OR($O99&lt;&gt;"",$P99&lt;&gt;"Not Required"),"Check entry","Not Required"),IF($P99&lt;&gt;"Received","Pending",IF(NOT(ISNUMBER($O99)),"Add amount",IF($O99&gt;Assumptions!$B$12,"Review amount","OK"))))))</f>
        <v/>
      </c>
      <c r="V99" s="13" t="n"/>
    </row>
    <row r="100" ht="22" customHeight="1">
      <c r="A100" s="13" t="n"/>
      <c r="B100" s="13" t="n"/>
      <c r="C100" s="13" t="n"/>
      <c r="D100" s="13" t="n"/>
      <c r="E100" s="23" t="n"/>
      <c r="F100" s="23" t="n"/>
      <c r="G100" s="13" t="n"/>
      <c r="H100" s="13" t="n"/>
      <c r="I100" s="13" t="n"/>
      <c r="J100" s="13" t="n"/>
      <c r="K100" s="13" t="n"/>
      <c r="L100" s="13" t="n"/>
      <c r="M100" s="13" t="n"/>
      <c r="N100" s="13" t="n"/>
      <c r="O100" s="15" t="n"/>
      <c r="P100" s="13" t="n"/>
      <c r="Q100" s="19">
        <f>IF($A100="","",IF(AND(Assumptions!$B$6="Yes",$H100&lt;&gt;"Complete"),1,0)+IF(AND(Assumptions!$B$7="Yes",$I100&lt;&gt;"Complete"),1,0)+IF(AND(Assumptions!$B$8="Yes",$J100&lt;&gt;"Complete"),1,0)+IF(AND(Assumptions!$B$9="Yes",$K100&lt;&gt;"Complete"),1,0)+IF(AND(Assumptions!$B$10="Yes",$L100&lt;&gt;"Complete"),1,0)+IF(AND(Assumptions!$B$11="Yes",$M100&lt;&gt;"Complete"),1,0)+IF(ISNUMBER($F100),0,1)+IF($N100="Yes",IF(ISNUMBER($O100),IF(OR($P100&lt;&gt;"Received",$O100&gt;Assumptions!$B$12),1,0),1),IF($N100="No",IF(AND($P100="Not Required",$O100=""),0,1),1)))</f>
        <v/>
      </c>
      <c r="R100" s="20">
        <f>IF($A100="","",IFERROR(1-$Q100/(IF(Assumptions!$B$6="Yes",1,0)+IF(Assumptions!$B$7="Yes",1,0)+IF(Assumptions!$B$8="Yes",1,0)+IF(Assumptions!$B$9="Yes",1,0)+IF(Assumptions!$B$10="Yes",1,0)+IF(Assumptions!$B$11="Yes",1,0)+2),""))</f>
        <v/>
      </c>
      <c r="S100" s="19">
        <f>IF(OR($A100="",NOT(ISNUMBER($F100))),"",IFERROR($F100-TODAY(),""))</f>
        <v/>
      </c>
      <c r="T100" s="21">
        <f>IF($A100="","",IF($Q100=0,"Ready",IF(NOT(ISNUMBER($F100)),IF($F100="","Schedule Needed","Check Date"),IF($F100&lt;TODAY(),"Past Due Review",IF($F100-TODAY()&lt;=Assumptions!$B$5,"Due Soon","In Progress")))))</f>
        <v/>
      </c>
      <c r="U100" s="21">
        <f>IF($A100="","",IF($N100="","Select requirement",IF($N100="No",IF(OR($O100&lt;&gt;"",$P100&lt;&gt;"Not Required"),"Check entry","Not Required"),IF($P100&lt;&gt;"Received","Pending",IF(NOT(ISNUMBER($O100)),"Add amount",IF($O100&gt;Assumptions!$B$12,"Review amount","OK"))))))</f>
        <v/>
      </c>
      <c r="V100" s="13" t="n"/>
    </row>
    <row r="101" ht="22" customHeight="1">
      <c r="A101" s="13" t="n"/>
      <c r="B101" s="13" t="n"/>
      <c r="C101" s="13" t="n"/>
      <c r="D101" s="13" t="n"/>
      <c r="E101" s="23" t="n"/>
      <c r="F101" s="23" t="n"/>
      <c r="G101" s="13" t="n"/>
      <c r="H101" s="13" t="n"/>
      <c r="I101" s="13" t="n"/>
      <c r="J101" s="13" t="n"/>
      <c r="K101" s="13" t="n"/>
      <c r="L101" s="13" t="n"/>
      <c r="M101" s="13" t="n"/>
      <c r="N101" s="13" t="n"/>
      <c r="O101" s="15" t="n"/>
      <c r="P101" s="13" t="n"/>
      <c r="Q101" s="16">
        <f>IF($A101="","",IF(AND(Assumptions!$B$6="Yes",$H101&lt;&gt;"Complete"),1,0)+IF(AND(Assumptions!$B$7="Yes",$I101&lt;&gt;"Complete"),1,0)+IF(AND(Assumptions!$B$8="Yes",$J101&lt;&gt;"Complete"),1,0)+IF(AND(Assumptions!$B$9="Yes",$K101&lt;&gt;"Complete"),1,0)+IF(AND(Assumptions!$B$10="Yes",$L101&lt;&gt;"Complete"),1,0)+IF(AND(Assumptions!$B$11="Yes",$M101&lt;&gt;"Complete"),1,0)+IF(ISNUMBER($F101),0,1)+IF($N101="Yes",IF(ISNUMBER($O101),IF(OR($P101&lt;&gt;"Received",$O101&gt;Assumptions!$B$12),1,0),1),IF($N101="No",IF(AND($P101="Not Required",$O101=""),0,1),1)))</f>
        <v/>
      </c>
      <c r="R101" s="17">
        <f>IF($A101="","",IFERROR(1-$Q101/(IF(Assumptions!$B$6="Yes",1,0)+IF(Assumptions!$B$7="Yes",1,0)+IF(Assumptions!$B$8="Yes",1,0)+IF(Assumptions!$B$9="Yes",1,0)+IF(Assumptions!$B$10="Yes",1,0)+IF(Assumptions!$B$11="Yes",1,0)+2),""))</f>
        <v/>
      </c>
      <c r="S101" s="16">
        <f>IF(OR($A101="",NOT(ISNUMBER($F101))),"",IFERROR($F101-TODAY(),""))</f>
        <v/>
      </c>
      <c r="T101" s="18">
        <f>IF($A101="","",IF($Q101=0,"Ready",IF(NOT(ISNUMBER($F101)),IF($F101="","Schedule Needed","Check Date"),IF($F101&lt;TODAY(),"Past Due Review",IF($F101-TODAY()&lt;=Assumptions!$B$5,"Due Soon","In Progress")))))</f>
        <v/>
      </c>
      <c r="U101" s="18">
        <f>IF($A101="","",IF($N101="","Select requirement",IF($N101="No",IF(OR($O101&lt;&gt;"",$P101&lt;&gt;"Not Required"),"Check entry","Not Required"),IF($P101&lt;&gt;"Received","Pending",IF(NOT(ISNUMBER($O101)),"Add amount",IF($O101&gt;Assumptions!$B$12,"Review amount","OK"))))))</f>
        <v/>
      </c>
      <c r="V101" s="13" t="n"/>
    </row>
    <row r="102" ht="22" customHeight="1">
      <c r="A102" s="13" t="n"/>
      <c r="B102" s="13" t="n"/>
      <c r="C102" s="13" t="n"/>
      <c r="D102" s="13" t="n"/>
      <c r="E102" s="23" t="n"/>
      <c r="F102" s="23" t="n"/>
      <c r="G102" s="13" t="n"/>
      <c r="H102" s="13" t="n"/>
      <c r="I102" s="13" t="n"/>
      <c r="J102" s="13" t="n"/>
      <c r="K102" s="13" t="n"/>
      <c r="L102" s="13" t="n"/>
      <c r="M102" s="13" t="n"/>
      <c r="N102" s="13" t="n"/>
      <c r="O102" s="15" t="n"/>
      <c r="P102" s="13" t="n"/>
      <c r="Q102" s="19">
        <f>IF($A102="","",IF(AND(Assumptions!$B$6="Yes",$H102&lt;&gt;"Complete"),1,0)+IF(AND(Assumptions!$B$7="Yes",$I102&lt;&gt;"Complete"),1,0)+IF(AND(Assumptions!$B$8="Yes",$J102&lt;&gt;"Complete"),1,0)+IF(AND(Assumptions!$B$9="Yes",$K102&lt;&gt;"Complete"),1,0)+IF(AND(Assumptions!$B$10="Yes",$L102&lt;&gt;"Complete"),1,0)+IF(AND(Assumptions!$B$11="Yes",$M102&lt;&gt;"Complete"),1,0)+IF(ISNUMBER($F102),0,1)+IF($N102="Yes",IF(ISNUMBER($O102),IF(OR($P102&lt;&gt;"Received",$O102&gt;Assumptions!$B$12),1,0),1),IF($N102="No",IF(AND($P102="Not Required",$O102=""),0,1),1)))</f>
        <v/>
      </c>
      <c r="R102" s="20">
        <f>IF($A102="","",IFERROR(1-$Q102/(IF(Assumptions!$B$6="Yes",1,0)+IF(Assumptions!$B$7="Yes",1,0)+IF(Assumptions!$B$8="Yes",1,0)+IF(Assumptions!$B$9="Yes",1,0)+IF(Assumptions!$B$10="Yes",1,0)+IF(Assumptions!$B$11="Yes",1,0)+2),""))</f>
        <v/>
      </c>
      <c r="S102" s="19">
        <f>IF(OR($A102="",NOT(ISNUMBER($F102))),"",IFERROR($F102-TODAY(),""))</f>
        <v/>
      </c>
      <c r="T102" s="21">
        <f>IF($A102="","",IF($Q102=0,"Ready",IF(NOT(ISNUMBER($F102)),IF($F102="","Schedule Needed","Check Date"),IF($F102&lt;TODAY(),"Past Due Review",IF($F102-TODAY()&lt;=Assumptions!$B$5,"Due Soon","In Progress")))))</f>
        <v/>
      </c>
      <c r="U102" s="21">
        <f>IF($A102="","",IF($N102="","Select requirement",IF($N102="No",IF(OR($O102&lt;&gt;"",$P102&lt;&gt;"Not Required"),"Check entry","Not Required"),IF($P102&lt;&gt;"Received","Pending",IF(NOT(ISNUMBER($O102)),"Add amount",IF($O102&gt;Assumptions!$B$12,"Review amount","OK"))))))</f>
        <v/>
      </c>
      <c r="V102" s="13" t="n"/>
    </row>
    <row r="103" ht="22" customHeight="1">
      <c r="A103" s="13" t="n"/>
      <c r="B103" s="13" t="n"/>
      <c r="C103" s="13" t="n"/>
      <c r="D103" s="13" t="n"/>
      <c r="E103" s="23" t="n"/>
      <c r="F103" s="23" t="n"/>
      <c r="G103" s="13" t="n"/>
      <c r="H103" s="13" t="n"/>
      <c r="I103" s="13" t="n"/>
      <c r="J103" s="13" t="n"/>
      <c r="K103" s="13" t="n"/>
      <c r="L103" s="13" t="n"/>
      <c r="M103" s="13" t="n"/>
      <c r="N103" s="13" t="n"/>
      <c r="O103" s="15" t="n"/>
      <c r="P103" s="13" t="n"/>
      <c r="Q103" s="16">
        <f>IF($A103="","",IF(AND(Assumptions!$B$6="Yes",$H103&lt;&gt;"Complete"),1,0)+IF(AND(Assumptions!$B$7="Yes",$I103&lt;&gt;"Complete"),1,0)+IF(AND(Assumptions!$B$8="Yes",$J103&lt;&gt;"Complete"),1,0)+IF(AND(Assumptions!$B$9="Yes",$K103&lt;&gt;"Complete"),1,0)+IF(AND(Assumptions!$B$10="Yes",$L103&lt;&gt;"Complete"),1,0)+IF(AND(Assumptions!$B$11="Yes",$M103&lt;&gt;"Complete"),1,0)+IF(ISNUMBER($F103),0,1)+IF($N103="Yes",IF(ISNUMBER($O103),IF(OR($P103&lt;&gt;"Received",$O103&gt;Assumptions!$B$12),1,0),1),IF($N103="No",IF(AND($P103="Not Required",$O103=""),0,1),1)))</f>
        <v/>
      </c>
      <c r="R103" s="17">
        <f>IF($A103="","",IFERROR(1-$Q103/(IF(Assumptions!$B$6="Yes",1,0)+IF(Assumptions!$B$7="Yes",1,0)+IF(Assumptions!$B$8="Yes",1,0)+IF(Assumptions!$B$9="Yes",1,0)+IF(Assumptions!$B$10="Yes",1,0)+IF(Assumptions!$B$11="Yes",1,0)+2),""))</f>
        <v/>
      </c>
      <c r="S103" s="16">
        <f>IF(OR($A103="",NOT(ISNUMBER($F103))),"",IFERROR($F103-TODAY(),""))</f>
        <v/>
      </c>
      <c r="T103" s="18">
        <f>IF($A103="","",IF($Q103=0,"Ready",IF(NOT(ISNUMBER($F103)),IF($F103="","Schedule Needed","Check Date"),IF($F103&lt;TODAY(),"Past Due Review",IF($F103-TODAY()&lt;=Assumptions!$B$5,"Due Soon","In Progress")))))</f>
        <v/>
      </c>
      <c r="U103" s="18">
        <f>IF($A103="","",IF($N103="","Select requirement",IF($N103="No",IF(OR($O103&lt;&gt;"",$P103&lt;&gt;"Not Required"),"Check entry","Not Required"),IF($P103&lt;&gt;"Received","Pending",IF(NOT(ISNUMBER($O103)),"Add amount",IF($O103&gt;Assumptions!$B$12,"Review amount","OK"))))))</f>
        <v/>
      </c>
      <c r="V103" s="13" t="n"/>
    </row>
    <row r="104" ht="22" customHeight="1">
      <c r="A104" s="13" t="n"/>
      <c r="B104" s="13" t="n"/>
      <c r="C104" s="13" t="n"/>
      <c r="D104" s="13" t="n"/>
      <c r="E104" s="23" t="n"/>
      <c r="F104" s="23" t="n"/>
      <c r="G104" s="13" t="n"/>
      <c r="H104" s="13" t="n"/>
      <c r="I104" s="13" t="n"/>
      <c r="J104" s="13" t="n"/>
      <c r="K104" s="13" t="n"/>
      <c r="L104" s="13" t="n"/>
      <c r="M104" s="13" t="n"/>
      <c r="N104" s="13" t="n"/>
      <c r="O104" s="15" t="n"/>
      <c r="P104" s="13" t="n"/>
      <c r="Q104" s="19">
        <f>IF($A104="","",IF(AND(Assumptions!$B$6="Yes",$H104&lt;&gt;"Complete"),1,0)+IF(AND(Assumptions!$B$7="Yes",$I104&lt;&gt;"Complete"),1,0)+IF(AND(Assumptions!$B$8="Yes",$J104&lt;&gt;"Complete"),1,0)+IF(AND(Assumptions!$B$9="Yes",$K104&lt;&gt;"Complete"),1,0)+IF(AND(Assumptions!$B$10="Yes",$L104&lt;&gt;"Complete"),1,0)+IF(AND(Assumptions!$B$11="Yes",$M104&lt;&gt;"Complete"),1,0)+IF(ISNUMBER($F104),0,1)+IF($N104="Yes",IF(ISNUMBER($O104),IF(OR($P104&lt;&gt;"Received",$O104&gt;Assumptions!$B$12),1,0),1),IF($N104="No",IF(AND($P104="Not Required",$O104=""),0,1),1)))</f>
        <v/>
      </c>
      <c r="R104" s="20">
        <f>IF($A104="","",IFERROR(1-$Q104/(IF(Assumptions!$B$6="Yes",1,0)+IF(Assumptions!$B$7="Yes",1,0)+IF(Assumptions!$B$8="Yes",1,0)+IF(Assumptions!$B$9="Yes",1,0)+IF(Assumptions!$B$10="Yes",1,0)+IF(Assumptions!$B$11="Yes",1,0)+2),""))</f>
        <v/>
      </c>
      <c r="S104" s="19">
        <f>IF(OR($A104="",NOT(ISNUMBER($F104))),"",IFERROR($F104-TODAY(),""))</f>
        <v/>
      </c>
      <c r="T104" s="21">
        <f>IF($A104="","",IF($Q104=0,"Ready",IF(NOT(ISNUMBER($F104)),IF($F104="","Schedule Needed","Check Date"),IF($F104&lt;TODAY(),"Past Due Review",IF($F104-TODAY()&lt;=Assumptions!$B$5,"Due Soon","In Progress")))))</f>
        <v/>
      </c>
      <c r="U104" s="21">
        <f>IF($A104="","",IF($N104="","Select requirement",IF($N104="No",IF(OR($O104&lt;&gt;"",$P104&lt;&gt;"Not Required"),"Check entry","Not Required"),IF($P104&lt;&gt;"Received","Pending",IF(NOT(ISNUMBER($O104)),"Add amount",IF($O104&gt;Assumptions!$B$12,"Review amount","OK"))))))</f>
        <v/>
      </c>
      <c r="V104" s="13" t="n"/>
    </row>
  </sheetData>
  <autoFilter ref="A4:V104"/>
  <mergeCells count="1">
    <mergeCell ref="A1:V1"/>
  </mergeCells>
  <conditionalFormatting sqref="A5:A104">
    <cfRule type="expression" priority="1" dxfId="0">
      <formula>AND($A5&lt;&gt;"",COUNTIF($A$5:$A$104,$A5)&gt;1)</formula>
    </cfRule>
  </conditionalFormatting>
  <conditionalFormatting sqref="T5:T104">
    <cfRule type="expression" priority="2" dxfId="1">
      <formula>$T5="Ready"</formula>
    </cfRule>
    <cfRule type="expression" priority="3" dxfId="0">
      <formula>OR($T5="Due Soon",$T5="Past Due Review",$T5="Schedule Needed",$T5="Check Date")</formula>
    </cfRule>
  </conditionalFormatting>
  <conditionalFormatting sqref="Q5:Q104">
    <cfRule type="expression" priority="4" dxfId="0">
      <formula>AND($A5&lt;&gt;"",$Q5&gt;0)</formula>
    </cfRule>
  </conditionalFormatting>
  <conditionalFormatting sqref="U5:U104">
    <cfRule type="expression" priority="5" dxfId="0">
      <formula>OR($U5="Review amount",$U5="Add amount",$U5="Check entry",$U5="Select requirement",$U5="Pending")</formula>
    </cfRule>
  </conditionalFormatting>
  <dataValidations count="6">
    <dataValidation sqref="D5:D104" showDropDown="0" showInputMessage="0" showErrorMessage="0" allowBlank="0" errorTitle="Choose a listed pet type" error="Select Dog, Cat, or Other." promptTitle="Pet type" prompt="Select the pet type used for this administrative checklist." type="list">
      <formula1>"Dog,Cat,Other"</formula1>
    </dataValidation>
    <dataValidation sqref="G5:G104" showDropDown="0" showInputMessage="0" showErrorMessage="0" allowBlank="0" errorTitle="Choose a listed assignment" error="Select a listed fictional staff assignment or Unassigned." type="list">
      <formula1>"Demo Staff Avery,Demo Staff Blake,Demo Staff Casey,Unassigned"</formula1>
    </dataValidation>
    <dataValidation sqref="H5:M104" showDropDown="0" showInputMessage="0" showErrorMessage="0" allowBlank="0" errorTitle="Choose a checklist status" error="Select Complete, Pending, or Not Required." type="list">
      <formula1>"Complete,Pending,Not Required"</formula1>
    </dataValidation>
    <dataValidation sqref="N5:N104" showDropDown="0" showInputMessage="0" showErrorMessage="0" allowBlank="0" errorTitle="Choose Yes or No" error="Select Yes or No." type="list">
      <formula1>"Yes,No"</formula1>
    </dataValidation>
    <dataValidation sqref="P5:P104" showDropDown="0" showInputMessage="0" showErrorMessage="0" allowBlank="0" errorTitle="Choose a deposit status" error="Select Received, Pending, or Not Required." type="list">
      <formula1>"Received,Pending,Not Required"</formula1>
    </dataValidation>
    <dataValidation sqref="O5:O104" showDropDown="0" showInputMessage="0" showErrorMessage="0" allowBlank="0" errorTitle="Check deposit amount" error="Enter a nonnegative dollar amount or leave the cell blank." type="custom">
      <formula1>=OR(O5="",AND(ISNUMBER(O5),O5&gt;=0))</formula1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2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9" customWidth="1" min="1" max="1"/>
    <col width="19" customWidth="1" min="2" max="2"/>
    <col width="68" customWidth="1" min="3" max="3"/>
  </cols>
  <sheetData>
    <row r="1" ht="28" customHeight="1">
      <c r="A1" s="1" t="inlineStr">
        <is>
          <t>Onboarding Assumptions</t>
        </is>
      </c>
    </row>
    <row r="2" ht="34" customHeight="1">
      <c r="A2" s="3" t="inlineStr">
        <is>
          <t>Adjust these workflow settings to match the business's chosen process. They do not verify documents or establish legal requirements.</t>
        </is>
      </c>
    </row>
    <row r="3"/>
    <row r="4">
      <c r="A4" s="4" t="inlineStr">
        <is>
          <t>Setting</t>
        </is>
      </c>
      <c r="B4" s="4" t="inlineStr">
        <is>
          <t>Editable Value</t>
        </is>
      </c>
      <c r="C4" s="4" t="inlineStr">
        <is>
          <t>How the Workbook Uses It</t>
        </is>
      </c>
    </row>
    <row r="5" ht="34" customHeight="1">
      <c r="A5" s="18" t="inlineStr">
        <is>
          <t>First-service warning lead time (days)</t>
        </is>
      </c>
      <c r="B5" s="22" t="n">
        <v>3</v>
      </c>
      <c r="C5" s="18" t="inlineStr">
        <is>
          <t>An incomplete checklist is Due Soon when the first service is within this many days.</t>
        </is>
      </c>
    </row>
    <row r="6" ht="34" customHeight="1">
      <c r="A6" s="21" t="inlineStr">
        <is>
          <t>Require completed profile setup?</t>
        </is>
      </c>
      <c r="B6" s="13" t="inlineStr">
        <is>
          <t>Yes</t>
        </is>
      </c>
      <c r="C6" s="21" t="inlineStr">
        <is>
          <t>Yes means Profile Setup must be Complete for readiness.</t>
        </is>
      </c>
    </row>
    <row r="7" ht="34" customHeight="1">
      <c r="A7" s="18" t="inlineStr">
        <is>
          <t>Require service agreement?</t>
        </is>
      </c>
      <c r="B7" s="13" t="inlineStr">
        <is>
          <t>Yes</t>
        </is>
      </c>
      <c r="C7" s="18" t="inlineStr">
        <is>
          <t>Yes means Service Agreement must be Complete for readiness.</t>
        </is>
      </c>
    </row>
    <row r="8" ht="34" customHeight="1">
      <c r="A8" s="21" t="inlineStr">
        <is>
          <t>Require care instructions?</t>
        </is>
      </c>
      <c r="B8" s="13" t="inlineStr">
        <is>
          <t>Yes</t>
        </is>
      </c>
      <c r="C8" s="21" t="inlineStr">
        <is>
          <t>Yes means owner-supplied Care Instructions must be marked Complete.</t>
        </is>
      </c>
    </row>
    <row r="9" ht="34" customHeight="1">
      <c r="A9" s="18" t="inlineStr">
        <is>
          <t>Require vaccination record status?</t>
        </is>
      </c>
      <c r="B9" s="13" t="inlineStr">
        <is>
          <t>Yes</t>
        </is>
      </c>
      <c r="C9" s="18" t="inlineStr">
        <is>
          <t>Administrative status only; no clinical details are collected.</t>
        </is>
      </c>
    </row>
    <row r="10" ht="34" customHeight="1">
      <c r="A10" s="21" t="inlineStr">
        <is>
          <t>Require emergency contact?</t>
        </is>
      </c>
      <c r="B10" s="13" t="inlineStr">
        <is>
          <t>Yes</t>
        </is>
      </c>
      <c r="C10" s="21" t="inlineStr">
        <is>
          <t>Yes means Emergency Contact must be Complete for readiness.</t>
        </is>
      </c>
    </row>
    <row r="11" ht="34" customHeight="1">
      <c r="A11" s="18" t="inlineStr">
        <is>
          <t>Require accepted payment terms?</t>
        </is>
      </c>
      <c r="B11" s="13" t="inlineStr">
        <is>
          <t>Yes</t>
        </is>
      </c>
      <c r="C11" s="18" t="inlineStr">
        <is>
          <t>Yes means Payment Terms must be Complete for readiness.</t>
        </is>
      </c>
    </row>
    <row r="12" ht="34" customHeight="1">
      <c r="A12" s="21" t="inlineStr">
        <is>
          <t>Deposit review threshold</t>
        </is>
      </c>
      <c r="B12" s="15" t="n">
        <v>200</v>
      </c>
      <c r="C12" s="21" t="inlineStr">
        <is>
          <t>A required deposit above this amount prompts a staff review.</t>
        </is>
      </c>
    </row>
  </sheetData>
  <autoFilter ref="A4:C12"/>
  <mergeCells count="1">
    <mergeCell ref="A1:C1"/>
  </mergeCells>
  <dataValidations count="3">
    <dataValidation sqref="B5" showDropDown="0" showInputMessage="0" showErrorMessage="0" allowBlank="0" errorTitle="Check warning lead time" error="Enter zero or a positive whole number of days." type="whole" operator="greaterThanOrEqual">
      <formula1>0</formula1>
    </dataValidation>
    <dataValidation sqref="B6:B11" showDropDown="0" showInputMessage="0" showErrorMessage="0" allowBlank="0" errorTitle="Choose Yes or No" error="Select Yes or No." type="list">
      <formula1>"Yes,No"</formula1>
    </dataValidation>
    <dataValidation sqref="B12" showDropDown="0" showInputMessage="0" showErrorMessage="0" allowBlank="0" errorTitle="Check review threshold" error="Enter zero or a positive dollar amount." type="decimal" operator="greaterThanOrEqual">
      <formula1>0</formula1>
    </dataValidation>
  </dataValidation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2026-09-09T11:22:31Z</dcterms:created>
  <dcterms:modified xmlns:dcterms="http://purl.org/dc/terms/" xmlns:xsi="http://www.w3.org/2001/XMLSchema-instance" xsi:type="dcterms:W3CDTF">2026-09-09T11:22:32+00:00Z</dcterms:modified>
</cp:coreProperties>
</file>