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ergy Register" sheetId="2" state="visible" r:id="rId2"/>
    <sheet xmlns:r="http://schemas.openxmlformats.org/officeDocument/2006/relationships" name="Service Check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'Allergy Register'!$A$4:$L$104</definedName>
    <definedName name="_xlnm._FilterDatabase" localSheetId="2" hidden="1">'Service Checks'!$A$4:$O$104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243333"/>
      <sz val="9"/>
    </font>
    <font>
      <name val="Aptos"/>
      <b val="1"/>
      <color rgb="00FFFFFF"/>
      <sz val="10"/>
    </font>
    <font>
      <name val="Aptos"/>
      <color rgb="00243333"/>
      <sz val="10"/>
    </font>
    <font>
      <name val="Aptos Display"/>
      <b val="1"/>
      <color rgb="00142B2B"/>
      <sz val="14"/>
    </font>
    <font>
      <name val="Aptos"/>
      <b val="1"/>
      <color rgb="00FFFFFF"/>
      <sz val="11"/>
    </font>
    <font>
      <name val="Aptos"/>
      <b val="1"/>
      <color rgb="0024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b val="1"/>
        <color rgb="00243333"/>
        <sz val="10"/>
      </font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Service Check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'Summary'!$A$17:$A$19</f>
            </numRef>
          </cat>
          <val>
            <numRef>
              <f>'Summary'!$B$17:$B$19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Checks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78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Pet Allergy Alert Register Summary</t>
        </is>
      </c>
      <c r="B1" s="28" t="n"/>
      <c r="C1" s="28" t="n"/>
      <c r="D1" s="28" t="n"/>
      <c r="E1" s="28" t="n"/>
      <c r="F1" s="28" t="n"/>
      <c r="G1" s="28" t="n"/>
      <c r="H1" s="29" t="n"/>
    </row>
    <row r="2" ht="24" customHeight="1">
      <c r="A2" s="3" t="inlineStr">
        <is>
          <t>Use these calculated indicators to prioritize human review of owner-reported alerts and booked-service acknowledgement checks.</t>
        </is>
      </c>
    </row>
    <row r="3">
      <c r="A3" s="4" t="inlineStr">
        <is>
          <t>Indicator</t>
        </is>
      </c>
      <c r="B3" s="4" t="inlineStr">
        <is>
          <t>Calculated Value</t>
        </is>
      </c>
    </row>
    <row r="4" ht="27" customHeight="1">
      <c r="A4" s="5" t="inlineStr">
        <is>
          <t>Registered pet alerts</t>
        </is>
      </c>
      <c r="B4" s="6">
        <f>COUNTIF('Allergy Register'!$A$5:$A$104,"&lt;&gt;")</f>
        <v/>
      </c>
    </row>
    <row r="5" ht="27" customHeight="1">
      <c r="A5" s="7" t="inlineStr">
        <is>
          <t>Active owner-reported alerts</t>
        </is>
      </c>
      <c r="B5" s="8">
        <f>COUNTIF('Allergy Register'!$H$5:$H$104,"Active")</f>
        <v/>
      </c>
    </row>
    <row r="6" ht="27" customHeight="1">
      <c r="A6" s="5" t="inlineStr">
        <is>
          <t>Active high-attention alerts</t>
        </is>
      </c>
      <c r="B6" s="6">
        <f>COUNTIFS('Allergy Register'!$G$5:$G$104,"High Attention",'Allergy Register'!$H$5:$H$104,"Active")</f>
        <v/>
      </c>
    </row>
    <row r="7" ht="27" customHeight="1">
      <c r="A7" s="7" t="inlineStr">
        <is>
          <t>Alerts needing human review</t>
        </is>
      </c>
      <c r="B7" s="8">
        <f>COUNTIF('Allergy Register'!$L$5:$L$104,"Review Overdue")+COUNTIF('Allergy Register'!$L$5:$L$104,"Review Soon")+COUNTIF('Allergy Register'!$L$5:$L$104,"Check Dates")</f>
        <v/>
      </c>
    </row>
    <row r="8" ht="27" customHeight="1">
      <c r="A8" s="5" t="inlineStr">
        <is>
          <t>Booked service checks</t>
        </is>
      </c>
      <c r="B8" s="6">
        <f>COUNTIF('Service Checks'!$A$5:$A$104,"&lt;&gt;")</f>
        <v/>
      </c>
    </row>
    <row r="9" ht="27" customHeight="1">
      <c r="A9" s="7" t="inlineStr">
        <is>
          <t>Service checks requiring review</t>
        </is>
      </c>
      <c r="B9" s="8">
        <f>COUNTIF('Service Checks'!$N$5:$N$104,"Review Required")</f>
        <v/>
      </c>
    </row>
    <row r="10" ht="27" customHeight="1">
      <c r="A10" s="5" t="inlineStr">
        <is>
          <t>Acknowledged alert checks</t>
        </is>
      </c>
      <c r="B10" s="6">
        <f>COUNTIF('Service Checks'!$N$5:$N$104,"Acknowledged")</f>
        <v/>
      </c>
    </row>
    <row r="11" ht="27" customHeight="1">
      <c r="A11" s="7" t="inlineStr">
        <is>
          <t>Alert-check acknowledgement rate</t>
        </is>
      </c>
      <c r="B11" s="9">
        <f>IFERROR(B10/(B9+B10),"")</f>
        <v/>
      </c>
    </row>
    <row r="12" ht="27" customHeight="1">
      <c r="A12" s="5">
        <f>IF(ISNUMBER('Assumptions'!$B$5),"Reviews due in next "&amp;'Assumptions'!$B$5&amp;" days","Upcoming reviews")</f>
        <v/>
      </c>
      <c r="B12" s="6">
        <f>IF(ISNUMBER('Assumptions'!$B$5),COUNTIFS('Service Checks'!$B$5:$B$104,"&gt;="&amp;TODAY(),'Service Checks'!$B$5:$B$104,"&lt;="&amp;TODAY()+'Assumptions'!$B$5,'Service Checks'!$N$5:$N$104,"Review Required"),"")</f>
        <v/>
      </c>
    </row>
    <row r="13"/>
    <row r="14"/>
    <row r="15">
      <c r="A15" s="10" t="inlineStr">
        <is>
          <t>Service Check Status</t>
        </is>
      </c>
      <c r="B15" s="2" t="n"/>
    </row>
    <row r="16">
      <c r="A16" s="11" t="inlineStr">
        <is>
          <t>Status</t>
        </is>
      </c>
      <c r="B16" s="11" t="inlineStr">
        <is>
          <t>Checks</t>
        </is>
      </c>
    </row>
    <row r="17">
      <c r="A17" s="12" t="inlineStr">
        <is>
          <t>Review Required</t>
        </is>
      </c>
      <c r="B17" s="13">
        <f>COUNTIF('Service Checks'!$N$5:$N$104,"Review Required")</f>
        <v/>
      </c>
    </row>
    <row r="18">
      <c r="A18" s="14" t="inlineStr">
        <is>
          <t>Acknowledged</t>
        </is>
      </c>
      <c r="B18" s="15">
        <f>COUNTIF('Service Checks'!$N$5:$N$104,"Acknowledged")</f>
        <v/>
      </c>
    </row>
    <row r="19">
      <c r="A19" s="12" t="inlineStr">
        <is>
          <t>No Active Alert</t>
        </is>
      </c>
      <c r="B19" s="13">
        <f>COUNTIF('Service Checks'!$N$5:$N$104,"No Active Alert")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conditionalFormatting sqref="B10">
    <cfRule type="expression" priority="2" dxfId="1">
      <formula>$B$10&gt;0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3" customWidth="1" min="4" max="4"/>
    <col width="37" customWidth="1" min="5" max="5"/>
    <col width="39" customWidth="1" min="6" max="6"/>
    <col width="17" customWidth="1" min="7" max="7"/>
    <col width="12" customWidth="1" min="8" max="8"/>
    <col width="15" customWidth="1" min="9" max="9"/>
    <col width="15" customWidth="1" min="10" max="10"/>
    <col width="17" customWidth="1" min="11" max="11"/>
    <col width="18" customWidth="1" min="12" max="12"/>
  </cols>
  <sheetData>
    <row r="1" ht="28" customHeight="1">
      <c r="A1" s="1" t="inlineStr">
        <is>
          <t>Owner-Reported Allergy Register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9" t="n"/>
    </row>
    <row r="2" ht="24" customHeight="1">
      <c r="A2" s="16" t="inlineStr">
        <is>
          <t>Use</t>
        </is>
      </c>
      <c r="B2" s="3" t="inlineStr">
        <is>
          <t>Keep one consolidated alert row per pet. Confirm owner-reported details with the owner; this workbook does not provide veterinary guidance.</t>
        </is>
      </c>
    </row>
    <row r="3"/>
    <row r="4" ht="34" customHeight="1">
      <c r="A4" s="4" t="inlineStr">
        <is>
          <t>Alert ID</t>
        </is>
      </c>
      <c r="B4" s="4" t="inlineStr">
        <is>
          <t>Pet ID</t>
        </is>
      </c>
      <c r="C4" s="4" t="inlineStr">
        <is>
          <t>Pet Name</t>
        </is>
      </c>
      <c r="D4" s="4" t="inlineStr">
        <is>
          <t>Client Display Name</t>
        </is>
      </c>
      <c r="E4" s="4" t="inlineStr">
        <is>
          <t>Owner-Reported Allergy Alert</t>
        </is>
      </c>
      <c r="F4" s="4" t="inlineStr">
        <is>
          <t>Service Handling Note</t>
        </is>
      </c>
      <c r="G4" s="4" t="inlineStr">
        <is>
          <t>Alert Level</t>
        </is>
      </c>
      <c r="H4" s="4" t="inlineStr">
        <is>
          <t>Status</t>
        </is>
      </c>
      <c r="I4" s="4" t="inlineStr">
        <is>
          <t>Date Reported</t>
        </is>
      </c>
      <c r="J4" s="4" t="inlineStr">
        <is>
          <t>Last Confirmed</t>
        </is>
      </c>
      <c r="K4" s="4" t="inlineStr">
        <is>
          <t>Next Review Date</t>
        </is>
      </c>
      <c r="L4" s="4" t="inlineStr">
        <is>
          <t>Review Flag</t>
        </is>
      </c>
    </row>
    <row r="5" ht="38" customHeight="1">
      <c r="A5" s="17" t="inlineStr">
        <is>
          <t>ALR-001</t>
        </is>
      </c>
      <c r="B5" s="17" t="inlineStr">
        <is>
          <t>PET-001</t>
        </is>
      </c>
      <c r="C5" s="18" t="inlineStr">
        <is>
          <t>Fictional Pet Biscuit</t>
        </is>
      </c>
      <c r="D5" s="18" t="inlineStr">
        <is>
          <t>Fictional Client Alder</t>
        </is>
      </c>
      <c r="E5" s="18" t="inlineStr">
        <is>
          <t>Owner reports chicken-based treats as an allergy alert.</t>
        </is>
      </c>
      <c r="F5" s="18" t="inlineStr">
        <is>
          <t>Use only owner-provided treats and verify package labels.</t>
        </is>
      </c>
      <c r="G5" s="17" t="inlineStr">
        <is>
          <t>High Attention</t>
        </is>
      </c>
      <c r="H5" s="17" t="inlineStr">
        <is>
          <t>Active</t>
        </is>
      </c>
      <c r="I5" s="30" t="n">
        <v>46034</v>
      </c>
      <c r="J5" s="30" t="n">
        <v>46264</v>
      </c>
      <c r="K5" s="31">
        <f>IF($A5="","",IFERROR(IF(AND(ISNUMBER($J5),ISNUMBER('Assumptions'!$B$3)),$J5+'Assumptions'!$B$3,""),""))</f>
        <v/>
      </c>
      <c r="L5" s="21">
        <f>IF($A5="","",IF($H5="Inactive","Inactive",IF(OR(NOT(ISNUMBER($J5)),NOT(ISNUMBER($K5)),NOT(ISNUMBER('Assumptions'!$B$4))),"Check Dates",IF($K5&lt;TODAY(),"Review Overdue",IF($K5&lt;=TODAY()+'Assumptions'!$B$4,"Review Soon","Current")))))</f>
        <v/>
      </c>
    </row>
    <row r="6" ht="38" customHeight="1">
      <c r="A6" s="17" t="inlineStr">
        <is>
          <t>ALR-002</t>
        </is>
      </c>
      <c r="B6" s="17" t="inlineStr">
        <is>
          <t>PET-002</t>
        </is>
      </c>
      <c r="C6" s="18" t="inlineStr">
        <is>
          <t>Fictional Pet Clover</t>
        </is>
      </c>
      <c r="D6" s="18" t="inlineStr">
        <is>
          <t>Fictional Client Briar</t>
        </is>
      </c>
      <c r="E6" s="18" t="inlineStr">
        <is>
          <t>Owner reports salmon-based food and treats as an allergy alert.</t>
        </is>
      </c>
      <c r="F6" s="18" t="inlineStr">
        <is>
          <t>Keep salmon-based items away from the pet's service area.</t>
        </is>
      </c>
      <c r="G6" s="17" t="inlineStr">
        <is>
          <t>Caution</t>
        </is>
      </c>
      <c r="H6" s="17" t="inlineStr">
        <is>
          <t>Active</t>
        </is>
      </c>
      <c r="I6" s="30" t="n">
        <v>45964</v>
      </c>
      <c r="J6" s="30" t="n">
        <v>46104</v>
      </c>
      <c r="K6" s="32">
        <f>IF($A6="","",IFERROR(IF(AND(ISNUMBER($J6),ISNUMBER('Assumptions'!$B$3)),$J6+'Assumptions'!$B$3,""),""))</f>
        <v/>
      </c>
      <c r="L6" s="23">
        <f>IF($A6="","",IF($H6="Inactive","Inactive",IF(OR(NOT(ISNUMBER($J6)),NOT(ISNUMBER($K6)),NOT(ISNUMBER('Assumptions'!$B$4))),"Check Dates",IF($K6&lt;TODAY(),"Review Overdue",IF($K6&lt;=TODAY()+'Assumptions'!$B$4,"Review Soon","Current")))))</f>
        <v/>
      </c>
    </row>
    <row r="7" ht="38" customHeight="1">
      <c r="A7" s="17" t="inlineStr">
        <is>
          <t>ALR-003</t>
        </is>
      </c>
      <c r="B7" s="17" t="inlineStr">
        <is>
          <t>PET-003</t>
        </is>
      </c>
      <c r="C7" s="18" t="inlineStr">
        <is>
          <t>Fictional Pet Doodle</t>
        </is>
      </c>
      <c r="D7" s="18" t="inlineStr">
        <is>
          <t>Fictional Client Cedar</t>
        </is>
      </c>
      <c r="E7" s="18" t="inlineStr">
        <is>
          <t>Owner previously reported sensitivity to lavender-scented products.</t>
        </is>
      </c>
      <c r="F7" s="18" t="inlineStr">
        <is>
          <t>Use unscented products if the owner reactivates this alert.</t>
        </is>
      </c>
      <c r="G7" s="17" t="inlineStr">
        <is>
          <t>Routine Note</t>
        </is>
      </c>
      <c r="H7" s="17" t="inlineStr">
        <is>
          <t>Inactive</t>
        </is>
      </c>
      <c r="I7" s="30" t="n">
        <v>45854</v>
      </c>
      <c r="J7" s="30" t="n">
        <v>45974</v>
      </c>
      <c r="K7" s="31">
        <f>IF($A7="","",IFERROR(IF(AND(ISNUMBER($J7),ISNUMBER('Assumptions'!$B$3)),$J7+'Assumptions'!$B$3,""),""))</f>
        <v/>
      </c>
      <c r="L7" s="21">
        <f>IF($A7="","",IF($H7="Inactive","Inactive",IF(OR(NOT(ISNUMBER($J7)),NOT(ISNUMBER($K7)),NOT(ISNUMBER('Assumptions'!$B$4))),"Check Dates",IF($K7&lt;TODAY(),"Review Overdue",IF($K7&lt;=TODAY()+'Assumptions'!$B$4,"Review Soon","Current")))))</f>
        <v/>
      </c>
    </row>
    <row r="8" ht="38" customHeight="1">
      <c r="A8" s="17" t="inlineStr">
        <is>
          <t>ALR-004</t>
        </is>
      </c>
      <c r="B8" s="17" t="inlineStr">
        <is>
          <t>PET-004</t>
        </is>
      </c>
      <c r="C8" s="18" t="inlineStr">
        <is>
          <t>Fictional Pet Ember</t>
        </is>
      </c>
      <c r="D8" s="18" t="inlineStr">
        <is>
          <t>Fictional Client Drift</t>
        </is>
      </c>
      <c r="E8" s="18" t="inlineStr">
        <is>
          <t>Owner reports beef-based treats as an allergy alert.</t>
        </is>
      </c>
      <c r="F8" s="18" t="inlineStr">
        <is>
          <t>Use the owner's labeled treat container only.</t>
        </is>
      </c>
      <c r="G8" s="17" t="inlineStr">
        <is>
          <t>Routine Note</t>
        </is>
      </c>
      <c r="H8" s="17" t="inlineStr">
        <is>
          <t>Active</t>
        </is>
      </c>
      <c r="I8" s="30" t="n">
        <v>46074</v>
      </c>
      <c r="J8" s="30" t="n">
        <v>46094</v>
      </c>
      <c r="K8" s="32">
        <f>IF($A8="","",IFERROR(IF(AND(ISNUMBER($J8),ISNUMBER('Assumptions'!$B$3)),$J8+'Assumptions'!$B$3,""),""))</f>
        <v/>
      </c>
      <c r="L8" s="23">
        <f>IF($A8="","",IF($H8="Inactive","Inactive",IF(OR(NOT(ISNUMBER($J8)),NOT(ISNUMBER($K8)),NOT(ISNUMBER('Assumptions'!$B$4))),"Check Dates",IF($K8&lt;TODAY(),"Review Overdue",IF($K8&lt;=TODAY()+'Assumptions'!$B$4,"Review Soon","Current")))))</f>
        <v/>
      </c>
    </row>
    <row r="9" ht="38" customHeight="1">
      <c r="A9" s="17" t="inlineStr">
        <is>
          <t>ALR-005</t>
        </is>
      </c>
      <c r="B9" s="17" t="inlineStr">
        <is>
          <t>PET-005</t>
        </is>
      </c>
      <c r="C9" s="18" t="inlineStr">
        <is>
          <t>Fictional Pet Freckle</t>
        </is>
      </c>
      <c r="D9" s="18" t="inlineStr">
        <is>
          <t>Fictional Client Elm</t>
        </is>
      </c>
      <c r="E9" s="18" t="inlineStr">
        <is>
          <t>Owner reports peanut-containing products as an allergy alert.</t>
        </is>
      </c>
      <c r="F9" s="18" t="inlineStr">
        <is>
          <t>Check shared surfaces and keep peanut-containing items separate.</t>
        </is>
      </c>
      <c r="G9" s="17" t="inlineStr">
        <is>
          <t>High Attention</t>
        </is>
      </c>
      <c r="H9" s="17" t="inlineStr">
        <is>
          <t>Active</t>
        </is>
      </c>
      <c r="I9" s="30" t="n">
        <v>45909</v>
      </c>
      <c r="J9" s="30" t="n">
        <v>46093</v>
      </c>
      <c r="K9" s="31">
        <f>IF($A9="","",IFERROR(IF(AND(ISNUMBER($J9),ISNUMBER('Assumptions'!$B$3)),$J9+'Assumptions'!$B$3,""),""))</f>
        <v/>
      </c>
      <c r="L9" s="21">
        <f>IF($A9="","",IF($H9="Inactive","Inactive",IF(OR(NOT(ISNUMBER($J9)),NOT(ISNUMBER($K9)),NOT(ISNUMBER('Assumptions'!$B$4))),"Check Dates",IF($K9&lt;TODAY(),"Review Overdue",IF($K9&lt;=TODAY()+'Assumptions'!$B$4,"Review Soon","Current")))))</f>
        <v/>
      </c>
    </row>
    <row r="10" ht="38" customHeight="1">
      <c r="A10" s="17" t="inlineStr">
        <is>
          <t>ALR-006</t>
        </is>
      </c>
      <c r="B10" s="17" t="inlineStr">
        <is>
          <t>PET-006</t>
        </is>
      </c>
      <c r="C10" s="18" t="inlineStr">
        <is>
          <t>Fictional Pet Gadget</t>
        </is>
      </c>
      <c r="D10" s="18" t="inlineStr">
        <is>
          <t>Fictional Client Fable</t>
        </is>
      </c>
      <c r="E10" s="18" t="inlineStr">
        <is>
          <t>Owner reports wool bedding as a sensitivity alert.</t>
        </is>
      </c>
      <c r="F10" s="18" t="inlineStr">
        <is>
          <t>Prepare a washable cotton bedding option.</t>
        </is>
      </c>
      <c r="G10" s="17" t="inlineStr">
        <is>
          <t>Caution</t>
        </is>
      </c>
      <c r="H10" s="17" t="inlineStr">
        <is>
          <t>Active</t>
        </is>
      </c>
      <c r="I10" s="30" t="n">
        <v>46184</v>
      </c>
      <c r="J10" s="30" t="n">
        <v>46244</v>
      </c>
      <c r="K10" s="32">
        <f>IF($A10="","",IFERROR(IF(AND(ISNUMBER($J10),ISNUMBER('Assumptions'!$B$3)),$J10+'Assumptions'!$B$3,""),""))</f>
        <v/>
      </c>
      <c r="L10" s="23">
        <f>IF($A10="","",IF($H10="Inactive","Inactive",IF(OR(NOT(ISNUMBER($J10)),NOT(ISNUMBER($K10)),NOT(ISNUMBER('Assumptions'!$B$4))),"Check Dates",IF($K10&lt;TODAY(),"Review Overdue",IF($K10&lt;=TODAY()+'Assumptions'!$B$4,"Review Soon","Current")))))</f>
        <v/>
      </c>
    </row>
    <row r="11" ht="38" customHeight="1">
      <c r="A11" s="17" t="inlineStr">
        <is>
          <t>ALR-007</t>
        </is>
      </c>
      <c r="B11" s="17" t="inlineStr">
        <is>
          <t>PET-007</t>
        </is>
      </c>
      <c r="C11" s="18" t="inlineStr">
        <is>
          <t>Fictional Pet Huckle</t>
        </is>
      </c>
      <c r="D11" s="18" t="inlineStr">
        <is>
          <t>Fictional Client Grove</t>
        </is>
      </c>
      <c r="E11" s="18" t="inlineStr">
        <is>
          <t>Owner reports cedar-chip bedding as a sensitivity alert.</t>
        </is>
      </c>
      <c r="F11" s="18" t="inlineStr">
        <is>
          <t>Do not place cedar-chip material in the pet's assigned area.</t>
        </is>
      </c>
      <c r="G11" s="17" t="inlineStr">
        <is>
          <t>Caution</t>
        </is>
      </c>
      <c r="H11" s="17" t="inlineStr">
        <is>
          <t>Active</t>
        </is>
      </c>
      <c r="I11" s="30" t="n">
        <v>46024</v>
      </c>
      <c r="J11" s="30" t="n">
        <v>46108</v>
      </c>
      <c r="K11" s="31">
        <f>IF($A11="","",IFERROR(IF(AND(ISNUMBER($J11),ISNUMBER('Assumptions'!$B$3)),$J11+'Assumptions'!$B$3,""),""))</f>
        <v/>
      </c>
      <c r="L11" s="21">
        <f>IF($A11="","",IF($H11="Inactive","Inactive",IF(OR(NOT(ISNUMBER($J11)),NOT(ISNUMBER($K11)),NOT(ISNUMBER('Assumptions'!$B$4))),"Check Dates",IF($K11&lt;TODAY(),"Review Overdue",IF($K11&lt;=TODAY()+'Assumptions'!$B$4,"Review Soon","Current")))))</f>
        <v/>
      </c>
    </row>
    <row r="12" ht="38" customHeight="1">
      <c r="A12" s="17" t="inlineStr">
        <is>
          <t>ALR-008</t>
        </is>
      </c>
      <c r="B12" s="17" t="inlineStr">
        <is>
          <t>PET-008</t>
        </is>
      </c>
      <c r="C12" s="18" t="inlineStr">
        <is>
          <t>Fictional Pet Inkspot</t>
        </is>
      </c>
      <c r="D12" s="18" t="inlineStr">
        <is>
          <t>Fictional Client Harbor</t>
        </is>
      </c>
      <c r="E12" s="18" t="inlineStr">
        <is>
          <t>Owner reports dairy-based treats as an allergy alert.</t>
        </is>
      </c>
      <c r="F12" s="18" t="inlineStr">
        <is>
          <t>Confirm all service treats with the owner before use.</t>
        </is>
      </c>
      <c r="G12" s="17" t="inlineStr">
        <is>
          <t>High Attention</t>
        </is>
      </c>
      <c r="H12" s="17" t="inlineStr">
        <is>
          <t>Active</t>
        </is>
      </c>
      <c r="I12" s="30" t="n">
        <v>46254</v>
      </c>
      <c r="J12" s="30" t="n"/>
      <c r="K12" s="32">
        <f>IF($A12="","",IFERROR(IF(AND(ISNUMBER($J12),ISNUMBER('Assumptions'!$B$3)),$J12+'Assumptions'!$B$3,""),""))</f>
        <v/>
      </c>
      <c r="L12" s="23">
        <f>IF($A12="","",IF($H12="Inactive","Inactive",IF(OR(NOT(ISNUMBER($J12)),NOT(ISNUMBER($K12)),NOT(ISNUMBER('Assumptions'!$B$4))),"Check Dates",IF($K12&lt;TODAY(),"Review Overdue",IF($K12&lt;=TODAY()+'Assumptions'!$B$4,"Review Soon","Current")))))</f>
        <v/>
      </c>
    </row>
    <row r="13" ht="38" customHeight="1">
      <c r="A13" s="17" t="inlineStr">
        <is>
          <t>ALR-009</t>
        </is>
      </c>
      <c r="B13" s="17" t="inlineStr">
        <is>
          <t>PET-009</t>
        </is>
      </c>
      <c r="C13" s="18" t="inlineStr">
        <is>
          <t>Fictional Pet Jigsaw</t>
        </is>
      </c>
      <c r="D13" s="18" t="inlineStr">
        <is>
          <t>Fictional Client Indigo</t>
        </is>
      </c>
      <c r="E13" s="18" t="inlineStr">
        <is>
          <t>Owner previously reported sensitivity to citrus-scented products.</t>
        </is>
      </c>
      <c r="F13" s="18" t="inlineStr">
        <is>
          <t>Use unscented products if the owner reactivates this alert.</t>
        </is>
      </c>
      <c r="G13" s="17" t="inlineStr">
        <is>
          <t>Routine Note</t>
        </is>
      </c>
      <c r="H13" s="17" t="inlineStr">
        <is>
          <t>Inactive</t>
        </is>
      </c>
      <c r="I13" s="30" t="n">
        <v>45774</v>
      </c>
      <c r="J13" s="30" t="n">
        <v>45954</v>
      </c>
      <c r="K13" s="31">
        <f>IF($A13="","",IFERROR(IF(AND(ISNUMBER($J13),ISNUMBER('Assumptions'!$B$3)),$J13+'Assumptions'!$B$3,""),""))</f>
        <v/>
      </c>
      <c r="L13" s="21">
        <f>IF($A13="","",IF($H13="Inactive","Inactive",IF(OR(NOT(ISNUMBER($J13)),NOT(ISNUMBER($K13)),NOT(ISNUMBER('Assumptions'!$B$4))),"Check Dates",IF($K13&lt;TODAY(),"Review Overdue",IF($K13&lt;=TODAY()+'Assumptions'!$B$4,"Review Soon","Current")))))</f>
        <v/>
      </c>
    </row>
    <row r="14" ht="38" customHeight="1">
      <c r="A14" s="17" t="inlineStr">
        <is>
          <t>ALR-010</t>
        </is>
      </c>
      <c r="B14" s="17" t="inlineStr">
        <is>
          <t>PET-010</t>
        </is>
      </c>
      <c r="C14" s="18" t="inlineStr">
        <is>
          <t>Fictional Pet Kettle</t>
        </is>
      </c>
      <c r="D14" s="18" t="inlineStr">
        <is>
          <t>Fictional Client Juniper</t>
        </is>
      </c>
      <c r="E14" s="18" t="inlineStr">
        <is>
          <t>Owner reports egg-based treats as an allergy alert.</t>
        </is>
      </c>
      <c r="F14" s="18" t="inlineStr">
        <is>
          <t>Use owner-provided treats and keep other treats separate.</t>
        </is>
      </c>
      <c r="G14" s="17" t="inlineStr">
        <is>
          <t>Routine Note</t>
        </is>
      </c>
      <c r="H14" s="17" t="inlineStr">
        <is>
          <t>Active</t>
        </is>
      </c>
      <c r="I14" s="30" t="n">
        <v>46229</v>
      </c>
      <c r="J14" s="30" t="n">
        <v>46274</v>
      </c>
      <c r="K14" s="32">
        <f>IF($A14="","",IFERROR(IF(AND(ISNUMBER($J14),ISNUMBER('Assumptions'!$B$3)),$J14+'Assumptions'!$B$3,""),""))</f>
        <v/>
      </c>
      <c r="L14" s="23">
        <f>IF($A14="","",IF($H14="Inactive","Inactive",IF(OR(NOT(ISNUMBER($J14)),NOT(ISNUMBER($K14)),NOT(ISNUMBER('Assumptions'!$B$4))),"Check Dates",IF($K14&lt;TODAY(),"Review Overdue",IF($K14&lt;=TODAY()+'Assumptions'!$B$4,"Review Soon","Current")))))</f>
        <v/>
      </c>
    </row>
    <row r="15" ht="38" customHeight="1">
      <c r="A15" s="17" t="n"/>
      <c r="B15" s="17" t="n"/>
      <c r="C15" s="18" t="n"/>
      <c r="D15" s="18" t="n"/>
      <c r="E15" s="18" t="n"/>
      <c r="F15" s="18" t="n"/>
      <c r="G15" s="17" t="n"/>
      <c r="H15" s="17" t="n"/>
      <c r="I15" s="30" t="n"/>
      <c r="J15" s="30" t="n"/>
      <c r="K15" s="31">
        <f>IF($A15="","",IFERROR(IF(AND(ISNUMBER($J15),ISNUMBER('Assumptions'!$B$3)),$J15+'Assumptions'!$B$3,""),""))</f>
        <v/>
      </c>
      <c r="L15" s="21">
        <f>IF($A15="","",IF($H15="Inactive","Inactive",IF(OR(NOT(ISNUMBER($J15)),NOT(ISNUMBER($K15)),NOT(ISNUMBER('Assumptions'!$B$4))),"Check Dates",IF($K15&lt;TODAY(),"Review Overdue",IF($K15&lt;=TODAY()+'Assumptions'!$B$4,"Review Soon","Current")))))</f>
        <v/>
      </c>
    </row>
    <row r="16" ht="38" customHeight="1">
      <c r="A16" s="17" t="n"/>
      <c r="B16" s="17" t="n"/>
      <c r="C16" s="18" t="n"/>
      <c r="D16" s="18" t="n"/>
      <c r="E16" s="18" t="n"/>
      <c r="F16" s="18" t="n"/>
      <c r="G16" s="17" t="n"/>
      <c r="H16" s="17" t="n"/>
      <c r="I16" s="30" t="n"/>
      <c r="J16" s="30" t="n"/>
      <c r="K16" s="32">
        <f>IF($A16="","",IFERROR(IF(AND(ISNUMBER($J16),ISNUMBER('Assumptions'!$B$3)),$J16+'Assumptions'!$B$3,""),""))</f>
        <v/>
      </c>
      <c r="L16" s="23">
        <f>IF($A16="","",IF($H16="Inactive","Inactive",IF(OR(NOT(ISNUMBER($J16)),NOT(ISNUMBER($K16)),NOT(ISNUMBER('Assumptions'!$B$4))),"Check Dates",IF($K16&lt;TODAY(),"Review Overdue",IF($K16&lt;=TODAY()+'Assumptions'!$B$4,"Review Soon","Current")))))</f>
        <v/>
      </c>
    </row>
    <row r="17" ht="38" customHeight="1">
      <c r="A17" s="17" t="n"/>
      <c r="B17" s="17" t="n"/>
      <c r="C17" s="18" t="n"/>
      <c r="D17" s="18" t="n"/>
      <c r="E17" s="18" t="n"/>
      <c r="F17" s="18" t="n"/>
      <c r="G17" s="17" t="n"/>
      <c r="H17" s="17" t="n"/>
      <c r="I17" s="30" t="n"/>
      <c r="J17" s="30" t="n"/>
      <c r="K17" s="31">
        <f>IF($A17="","",IFERROR(IF(AND(ISNUMBER($J17),ISNUMBER('Assumptions'!$B$3)),$J17+'Assumptions'!$B$3,""),""))</f>
        <v/>
      </c>
      <c r="L17" s="21">
        <f>IF($A17="","",IF($H17="Inactive","Inactive",IF(OR(NOT(ISNUMBER($J17)),NOT(ISNUMBER($K17)),NOT(ISNUMBER('Assumptions'!$B$4))),"Check Dates",IF($K17&lt;TODAY(),"Review Overdue",IF($K17&lt;=TODAY()+'Assumptions'!$B$4,"Review Soon","Current")))))</f>
        <v/>
      </c>
    </row>
    <row r="18" ht="38" customHeight="1">
      <c r="A18" s="17" t="n"/>
      <c r="B18" s="17" t="n"/>
      <c r="C18" s="18" t="n"/>
      <c r="D18" s="18" t="n"/>
      <c r="E18" s="18" t="n"/>
      <c r="F18" s="18" t="n"/>
      <c r="G18" s="17" t="n"/>
      <c r="H18" s="17" t="n"/>
      <c r="I18" s="30" t="n"/>
      <c r="J18" s="30" t="n"/>
      <c r="K18" s="32">
        <f>IF($A18="","",IFERROR(IF(AND(ISNUMBER($J18),ISNUMBER('Assumptions'!$B$3)),$J18+'Assumptions'!$B$3,""),""))</f>
        <v/>
      </c>
      <c r="L18" s="23">
        <f>IF($A18="","",IF($H18="Inactive","Inactive",IF(OR(NOT(ISNUMBER($J18)),NOT(ISNUMBER($K18)),NOT(ISNUMBER('Assumptions'!$B$4))),"Check Dates",IF($K18&lt;TODAY(),"Review Overdue",IF($K18&lt;=TODAY()+'Assumptions'!$B$4,"Review Soon","Current")))))</f>
        <v/>
      </c>
    </row>
    <row r="19" ht="38" customHeight="1">
      <c r="A19" s="17" t="n"/>
      <c r="B19" s="17" t="n"/>
      <c r="C19" s="18" t="n"/>
      <c r="D19" s="18" t="n"/>
      <c r="E19" s="18" t="n"/>
      <c r="F19" s="18" t="n"/>
      <c r="G19" s="17" t="n"/>
      <c r="H19" s="17" t="n"/>
      <c r="I19" s="30" t="n"/>
      <c r="J19" s="30" t="n"/>
      <c r="K19" s="31">
        <f>IF($A19="","",IFERROR(IF(AND(ISNUMBER($J19),ISNUMBER('Assumptions'!$B$3)),$J19+'Assumptions'!$B$3,""),""))</f>
        <v/>
      </c>
      <c r="L19" s="21">
        <f>IF($A19="","",IF($H19="Inactive","Inactive",IF(OR(NOT(ISNUMBER($J19)),NOT(ISNUMBER($K19)),NOT(ISNUMBER('Assumptions'!$B$4))),"Check Dates",IF($K19&lt;TODAY(),"Review Overdue",IF($K19&lt;=TODAY()+'Assumptions'!$B$4,"Review Soon","Current")))))</f>
        <v/>
      </c>
    </row>
    <row r="20" ht="38" customHeight="1">
      <c r="A20" s="17" t="n"/>
      <c r="B20" s="17" t="n"/>
      <c r="C20" s="18" t="n"/>
      <c r="D20" s="18" t="n"/>
      <c r="E20" s="18" t="n"/>
      <c r="F20" s="18" t="n"/>
      <c r="G20" s="17" t="n"/>
      <c r="H20" s="17" t="n"/>
      <c r="I20" s="30" t="n"/>
      <c r="J20" s="30" t="n"/>
      <c r="K20" s="32">
        <f>IF($A20="","",IFERROR(IF(AND(ISNUMBER($J20),ISNUMBER('Assumptions'!$B$3)),$J20+'Assumptions'!$B$3,""),""))</f>
        <v/>
      </c>
      <c r="L20" s="23">
        <f>IF($A20="","",IF($H20="Inactive","Inactive",IF(OR(NOT(ISNUMBER($J20)),NOT(ISNUMBER($K20)),NOT(ISNUMBER('Assumptions'!$B$4))),"Check Dates",IF($K20&lt;TODAY(),"Review Overdue",IF($K20&lt;=TODAY()+'Assumptions'!$B$4,"Review Soon","Current")))))</f>
        <v/>
      </c>
    </row>
    <row r="21" ht="38" customHeight="1">
      <c r="A21" s="17" t="n"/>
      <c r="B21" s="17" t="n"/>
      <c r="C21" s="18" t="n"/>
      <c r="D21" s="18" t="n"/>
      <c r="E21" s="18" t="n"/>
      <c r="F21" s="18" t="n"/>
      <c r="G21" s="17" t="n"/>
      <c r="H21" s="17" t="n"/>
      <c r="I21" s="30" t="n"/>
      <c r="J21" s="30" t="n"/>
      <c r="K21" s="31">
        <f>IF($A21="","",IFERROR(IF(AND(ISNUMBER($J21),ISNUMBER('Assumptions'!$B$3)),$J21+'Assumptions'!$B$3,""),""))</f>
        <v/>
      </c>
      <c r="L21" s="21">
        <f>IF($A21="","",IF($H21="Inactive","Inactive",IF(OR(NOT(ISNUMBER($J21)),NOT(ISNUMBER($K21)),NOT(ISNUMBER('Assumptions'!$B$4))),"Check Dates",IF($K21&lt;TODAY(),"Review Overdue",IF($K21&lt;=TODAY()+'Assumptions'!$B$4,"Review Soon","Current")))))</f>
        <v/>
      </c>
    </row>
    <row r="22" ht="38" customHeight="1">
      <c r="A22" s="17" t="n"/>
      <c r="B22" s="17" t="n"/>
      <c r="C22" s="18" t="n"/>
      <c r="D22" s="18" t="n"/>
      <c r="E22" s="18" t="n"/>
      <c r="F22" s="18" t="n"/>
      <c r="G22" s="17" t="n"/>
      <c r="H22" s="17" t="n"/>
      <c r="I22" s="30" t="n"/>
      <c r="J22" s="30" t="n"/>
      <c r="K22" s="32">
        <f>IF($A22="","",IFERROR(IF(AND(ISNUMBER($J22),ISNUMBER('Assumptions'!$B$3)),$J22+'Assumptions'!$B$3,""),""))</f>
        <v/>
      </c>
      <c r="L22" s="23">
        <f>IF($A22="","",IF($H22="Inactive","Inactive",IF(OR(NOT(ISNUMBER($J22)),NOT(ISNUMBER($K22)),NOT(ISNUMBER('Assumptions'!$B$4))),"Check Dates",IF($K22&lt;TODAY(),"Review Overdue",IF($K22&lt;=TODAY()+'Assumptions'!$B$4,"Review Soon","Current")))))</f>
        <v/>
      </c>
    </row>
    <row r="23" ht="38" customHeight="1">
      <c r="A23" s="17" t="n"/>
      <c r="B23" s="17" t="n"/>
      <c r="C23" s="18" t="n"/>
      <c r="D23" s="18" t="n"/>
      <c r="E23" s="18" t="n"/>
      <c r="F23" s="18" t="n"/>
      <c r="G23" s="17" t="n"/>
      <c r="H23" s="17" t="n"/>
      <c r="I23" s="30" t="n"/>
      <c r="J23" s="30" t="n"/>
      <c r="K23" s="31">
        <f>IF($A23="","",IFERROR(IF(AND(ISNUMBER($J23),ISNUMBER('Assumptions'!$B$3)),$J23+'Assumptions'!$B$3,""),""))</f>
        <v/>
      </c>
      <c r="L23" s="21">
        <f>IF($A23="","",IF($H23="Inactive","Inactive",IF(OR(NOT(ISNUMBER($J23)),NOT(ISNUMBER($K23)),NOT(ISNUMBER('Assumptions'!$B$4))),"Check Dates",IF($K23&lt;TODAY(),"Review Overdue",IF($K23&lt;=TODAY()+'Assumptions'!$B$4,"Review Soon","Current")))))</f>
        <v/>
      </c>
    </row>
    <row r="24" ht="38" customHeight="1">
      <c r="A24" s="17" t="n"/>
      <c r="B24" s="17" t="n"/>
      <c r="C24" s="18" t="n"/>
      <c r="D24" s="18" t="n"/>
      <c r="E24" s="18" t="n"/>
      <c r="F24" s="18" t="n"/>
      <c r="G24" s="17" t="n"/>
      <c r="H24" s="17" t="n"/>
      <c r="I24" s="30" t="n"/>
      <c r="J24" s="30" t="n"/>
      <c r="K24" s="32">
        <f>IF($A24="","",IFERROR(IF(AND(ISNUMBER($J24),ISNUMBER('Assumptions'!$B$3)),$J24+'Assumptions'!$B$3,""),""))</f>
        <v/>
      </c>
      <c r="L24" s="23">
        <f>IF($A24="","",IF($H24="Inactive","Inactive",IF(OR(NOT(ISNUMBER($J24)),NOT(ISNUMBER($K24)),NOT(ISNUMBER('Assumptions'!$B$4))),"Check Dates",IF($K24&lt;TODAY(),"Review Overdue",IF($K24&lt;=TODAY()+'Assumptions'!$B$4,"Review Soon","Current")))))</f>
        <v/>
      </c>
    </row>
    <row r="25" ht="38" customHeight="1">
      <c r="A25" s="17" t="n"/>
      <c r="B25" s="17" t="n"/>
      <c r="C25" s="18" t="n"/>
      <c r="D25" s="18" t="n"/>
      <c r="E25" s="18" t="n"/>
      <c r="F25" s="18" t="n"/>
      <c r="G25" s="17" t="n"/>
      <c r="H25" s="17" t="n"/>
      <c r="I25" s="30" t="n"/>
      <c r="J25" s="30" t="n"/>
      <c r="K25" s="31">
        <f>IF($A25="","",IFERROR(IF(AND(ISNUMBER($J25),ISNUMBER('Assumptions'!$B$3)),$J25+'Assumptions'!$B$3,""),""))</f>
        <v/>
      </c>
      <c r="L25" s="21">
        <f>IF($A25="","",IF($H25="Inactive","Inactive",IF(OR(NOT(ISNUMBER($J25)),NOT(ISNUMBER($K25)),NOT(ISNUMBER('Assumptions'!$B$4))),"Check Dates",IF($K25&lt;TODAY(),"Review Overdue",IF($K25&lt;=TODAY()+'Assumptions'!$B$4,"Review Soon","Current")))))</f>
        <v/>
      </c>
    </row>
    <row r="26" ht="38" customHeight="1">
      <c r="A26" s="17" t="n"/>
      <c r="B26" s="17" t="n"/>
      <c r="C26" s="18" t="n"/>
      <c r="D26" s="18" t="n"/>
      <c r="E26" s="18" t="n"/>
      <c r="F26" s="18" t="n"/>
      <c r="G26" s="17" t="n"/>
      <c r="H26" s="17" t="n"/>
      <c r="I26" s="30" t="n"/>
      <c r="J26" s="30" t="n"/>
      <c r="K26" s="32">
        <f>IF($A26="","",IFERROR(IF(AND(ISNUMBER($J26),ISNUMBER('Assumptions'!$B$3)),$J26+'Assumptions'!$B$3,""),""))</f>
        <v/>
      </c>
      <c r="L26" s="23">
        <f>IF($A26="","",IF($H26="Inactive","Inactive",IF(OR(NOT(ISNUMBER($J26)),NOT(ISNUMBER($K26)),NOT(ISNUMBER('Assumptions'!$B$4))),"Check Dates",IF($K26&lt;TODAY(),"Review Overdue",IF($K26&lt;=TODAY()+'Assumptions'!$B$4,"Review Soon","Current")))))</f>
        <v/>
      </c>
    </row>
    <row r="27" ht="38" customHeight="1">
      <c r="A27" s="17" t="n"/>
      <c r="B27" s="17" t="n"/>
      <c r="C27" s="18" t="n"/>
      <c r="D27" s="18" t="n"/>
      <c r="E27" s="18" t="n"/>
      <c r="F27" s="18" t="n"/>
      <c r="G27" s="17" t="n"/>
      <c r="H27" s="17" t="n"/>
      <c r="I27" s="30" t="n"/>
      <c r="J27" s="30" t="n"/>
      <c r="K27" s="31">
        <f>IF($A27="","",IFERROR(IF(AND(ISNUMBER($J27),ISNUMBER('Assumptions'!$B$3)),$J27+'Assumptions'!$B$3,""),""))</f>
        <v/>
      </c>
      <c r="L27" s="21">
        <f>IF($A27="","",IF($H27="Inactive","Inactive",IF(OR(NOT(ISNUMBER($J27)),NOT(ISNUMBER($K27)),NOT(ISNUMBER('Assumptions'!$B$4))),"Check Dates",IF($K27&lt;TODAY(),"Review Overdue",IF($K27&lt;=TODAY()+'Assumptions'!$B$4,"Review Soon","Current")))))</f>
        <v/>
      </c>
    </row>
    <row r="28" ht="38" customHeight="1">
      <c r="A28" s="17" t="n"/>
      <c r="B28" s="17" t="n"/>
      <c r="C28" s="18" t="n"/>
      <c r="D28" s="18" t="n"/>
      <c r="E28" s="18" t="n"/>
      <c r="F28" s="18" t="n"/>
      <c r="G28" s="17" t="n"/>
      <c r="H28" s="17" t="n"/>
      <c r="I28" s="30" t="n"/>
      <c r="J28" s="30" t="n"/>
      <c r="K28" s="32">
        <f>IF($A28="","",IFERROR(IF(AND(ISNUMBER($J28),ISNUMBER('Assumptions'!$B$3)),$J28+'Assumptions'!$B$3,""),""))</f>
        <v/>
      </c>
      <c r="L28" s="23">
        <f>IF($A28="","",IF($H28="Inactive","Inactive",IF(OR(NOT(ISNUMBER($J28)),NOT(ISNUMBER($K28)),NOT(ISNUMBER('Assumptions'!$B$4))),"Check Dates",IF($K28&lt;TODAY(),"Review Overdue",IF($K28&lt;=TODAY()+'Assumptions'!$B$4,"Review Soon","Current")))))</f>
        <v/>
      </c>
    </row>
    <row r="29" ht="38" customHeight="1">
      <c r="A29" s="17" t="n"/>
      <c r="B29" s="17" t="n"/>
      <c r="C29" s="18" t="n"/>
      <c r="D29" s="18" t="n"/>
      <c r="E29" s="18" t="n"/>
      <c r="F29" s="18" t="n"/>
      <c r="G29" s="17" t="n"/>
      <c r="H29" s="17" t="n"/>
      <c r="I29" s="30" t="n"/>
      <c r="J29" s="30" t="n"/>
      <c r="K29" s="31">
        <f>IF($A29="","",IFERROR(IF(AND(ISNUMBER($J29),ISNUMBER('Assumptions'!$B$3)),$J29+'Assumptions'!$B$3,""),""))</f>
        <v/>
      </c>
      <c r="L29" s="21">
        <f>IF($A29="","",IF($H29="Inactive","Inactive",IF(OR(NOT(ISNUMBER($J29)),NOT(ISNUMBER($K29)),NOT(ISNUMBER('Assumptions'!$B$4))),"Check Dates",IF($K29&lt;TODAY(),"Review Overdue",IF($K29&lt;=TODAY()+'Assumptions'!$B$4,"Review Soon","Current")))))</f>
        <v/>
      </c>
    </row>
    <row r="30" ht="38" customHeight="1">
      <c r="A30" s="17" t="n"/>
      <c r="B30" s="17" t="n"/>
      <c r="C30" s="18" t="n"/>
      <c r="D30" s="18" t="n"/>
      <c r="E30" s="18" t="n"/>
      <c r="F30" s="18" t="n"/>
      <c r="G30" s="17" t="n"/>
      <c r="H30" s="17" t="n"/>
      <c r="I30" s="30" t="n"/>
      <c r="J30" s="30" t="n"/>
      <c r="K30" s="32">
        <f>IF($A30="","",IFERROR(IF(AND(ISNUMBER($J30),ISNUMBER('Assumptions'!$B$3)),$J30+'Assumptions'!$B$3,""),""))</f>
        <v/>
      </c>
      <c r="L30" s="23">
        <f>IF($A30="","",IF($H30="Inactive","Inactive",IF(OR(NOT(ISNUMBER($J30)),NOT(ISNUMBER($K30)),NOT(ISNUMBER('Assumptions'!$B$4))),"Check Dates",IF($K30&lt;TODAY(),"Review Overdue",IF($K30&lt;=TODAY()+'Assumptions'!$B$4,"Review Soon","Current")))))</f>
        <v/>
      </c>
    </row>
    <row r="31" ht="38" customHeight="1">
      <c r="A31" s="17" t="n"/>
      <c r="B31" s="17" t="n"/>
      <c r="C31" s="18" t="n"/>
      <c r="D31" s="18" t="n"/>
      <c r="E31" s="18" t="n"/>
      <c r="F31" s="18" t="n"/>
      <c r="G31" s="17" t="n"/>
      <c r="H31" s="17" t="n"/>
      <c r="I31" s="30" t="n"/>
      <c r="J31" s="30" t="n"/>
      <c r="K31" s="31">
        <f>IF($A31="","",IFERROR(IF(AND(ISNUMBER($J31),ISNUMBER('Assumptions'!$B$3)),$J31+'Assumptions'!$B$3,""),""))</f>
        <v/>
      </c>
      <c r="L31" s="21">
        <f>IF($A31="","",IF($H31="Inactive","Inactive",IF(OR(NOT(ISNUMBER($J31)),NOT(ISNUMBER($K31)),NOT(ISNUMBER('Assumptions'!$B$4))),"Check Dates",IF($K31&lt;TODAY(),"Review Overdue",IF($K31&lt;=TODAY()+'Assumptions'!$B$4,"Review Soon","Current")))))</f>
        <v/>
      </c>
    </row>
    <row r="32" ht="38" customHeight="1">
      <c r="A32" s="17" t="n"/>
      <c r="B32" s="17" t="n"/>
      <c r="C32" s="18" t="n"/>
      <c r="D32" s="18" t="n"/>
      <c r="E32" s="18" t="n"/>
      <c r="F32" s="18" t="n"/>
      <c r="G32" s="17" t="n"/>
      <c r="H32" s="17" t="n"/>
      <c r="I32" s="30" t="n"/>
      <c r="J32" s="30" t="n"/>
      <c r="K32" s="32">
        <f>IF($A32="","",IFERROR(IF(AND(ISNUMBER($J32),ISNUMBER('Assumptions'!$B$3)),$J32+'Assumptions'!$B$3,""),""))</f>
        <v/>
      </c>
      <c r="L32" s="23">
        <f>IF($A32="","",IF($H32="Inactive","Inactive",IF(OR(NOT(ISNUMBER($J32)),NOT(ISNUMBER($K32)),NOT(ISNUMBER('Assumptions'!$B$4))),"Check Dates",IF($K32&lt;TODAY(),"Review Overdue",IF($K32&lt;=TODAY()+'Assumptions'!$B$4,"Review Soon","Current")))))</f>
        <v/>
      </c>
    </row>
    <row r="33" ht="38" customHeight="1">
      <c r="A33" s="17" t="n"/>
      <c r="B33" s="17" t="n"/>
      <c r="C33" s="18" t="n"/>
      <c r="D33" s="18" t="n"/>
      <c r="E33" s="18" t="n"/>
      <c r="F33" s="18" t="n"/>
      <c r="G33" s="17" t="n"/>
      <c r="H33" s="17" t="n"/>
      <c r="I33" s="30" t="n"/>
      <c r="J33" s="30" t="n"/>
      <c r="K33" s="31">
        <f>IF($A33="","",IFERROR(IF(AND(ISNUMBER($J33),ISNUMBER('Assumptions'!$B$3)),$J33+'Assumptions'!$B$3,""),""))</f>
        <v/>
      </c>
      <c r="L33" s="21">
        <f>IF($A33="","",IF($H33="Inactive","Inactive",IF(OR(NOT(ISNUMBER($J33)),NOT(ISNUMBER($K33)),NOT(ISNUMBER('Assumptions'!$B$4))),"Check Dates",IF($K33&lt;TODAY(),"Review Overdue",IF($K33&lt;=TODAY()+'Assumptions'!$B$4,"Review Soon","Current")))))</f>
        <v/>
      </c>
    </row>
    <row r="34" ht="38" customHeight="1">
      <c r="A34" s="17" t="n"/>
      <c r="B34" s="17" t="n"/>
      <c r="C34" s="18" t="n"/>
      <c r="D34" s="18" t="n"/>
      <c r="E34" s="18" t="n"/>
      <c r="F34" s="18" t="n"/>
      <c r="G34" s="17" t="n"/>
      <c r="H34" s="17" t="n"/>
      <c r="I34" s="30" t="n"/>
      <c r="J34" s="30" t="n"/>
      <c r="K34" s="32">
        <f>IF($A34="","",IFERROR(IF(AND(ISNUMBER($J34),ISNUMBER('Assumptions'!$B$3)),$J34+'Assumptions'!$B$3,""),""))</f>
        <v/>
      </c>
      <c r="L34" s="23">
        <f>IF($A34="","",IF($H34="Inactive","Inactive",IF(OR(NOT(ISNUMBER($J34)),NOT(ISNUMBER($K34)),NOT(ISNUMBER('Assumptions'!$B$4))),"Check Dates",IF($K34&lt;TODAY(),"Review Overdue",IF($K34&lt;=TODAY()+'Assumptions'!$B$4,"Review Soon","Current")))))</f>
        <v/>
      </c>
    </row>
    <row r="35" ht="38" customHeight="1">
      <c r="A35" s="17" t="n"/>
      <c r="B35" s="17" t="n"/>
      <c r="C35" s="18" t="n"/>
      <c r="D35" s="18" t="n"/>
      <c r="E35" s="18" t="n"/>
      <c r="F35" s="18" t="n"/>
      <c r="G35" s="17" t="n"/>
      <c r="H35" s="17" t="n"/>
      <c r="I35" s="30" t="n"/>
      <c r="J35" s="30" t="n"/>
      <c r="K35" s="31">
        <f>IF($A35="","",IFERROR(IF(AND(ISNUMBER($J35),ISNUMBER('Assumptions'!$B$3)),$J35+'Assumptions'!$B$3,""),""))</f>
        <v/>
      </c>
      <c r="L35" s="21">
        <f>IF($A35="","",IF($H35="Inactive","Inactive",IF(OR(NOT(ISNUMBER($J35)),NOT(ISNUMBER($K35)),NOT(ISNUMBER('Assumptions'!$B$4))),"Check Dates",IF($K35&lt;TODAY(),"Review Overdue",IF($K35&lt;=TODAY()+'Assumptions'!$B$4,"Review Soon","Current")))))</f>
        <v/>
      </c>
    </row>
    <row r="36" ht="38" customHeight="1">
      <c r="A36" s="17" t="n"/>
      <c r="B36" s="17" t="n"/>
      <c r="C36" s="18" t="n"/>
      <c r="D36" s="18" t="n"/>
      <c r="E36" s="18" t="n"/>
      <c r="F36" s="18" t="n"/>
      <c r="G36" s="17" t="n"/>
      <c r="H36" s="17" t="n"/>
      <c r="I36" s="30" t="n"/>
      <c r="J36" s="30" t="n"/>
      <c r="K36" s="32">
        <f>IF($A36="","",IFERROR(IF(AND(ISNUMBER($J36),ISNUMBER('Assumptions'!$B$3)),$J36+'Assumptions'!$B$3,""),""))</f>
        <v/>
      </c>
      <c r="L36" s="23">
        <f>IF($A36="","",IF($H36="Inactive","Inactive",IF(OR(NOT(ISNUMBER($J36)),NOT(ISNUMBER($K36)),NOT(ISNUMBER('Assumptions'!$B$4))),"Check Dates",IF($K36&lt;TODAY(),"Review Overdue",IF($K36&lt;=TODAY()+'Assumptions'!$B$4,"Review Soon","Current")))))</f>
        <v/>
      </c>
    </row>
    <row r="37" ht="38" customHeight="1">
      <c r="A37" s="17" t="n"/>
      <c r="B37" s="17" t="n"/>
      <c r="C37" s="18" t="n"/>
      <c r="D37" s="18" t="n"/>
      <c r="E37" s="18" t="n"/>
      <c r="F37" s="18" t="n"/>
      <c r="G37" s="17" t="n"/>
      <c r="H37" s="17" t="n"/>
      <c r="I37" s="30" t="n"/>
      <c r="J37" s="30" t="n"/>
      <c r="K37" s="31">
        <f>IF($A37="","",IFERROR(IF(AND(ISNUMBER($J37),ISNUMBER('Assumptions'!$B$3)),$J37+'Assumptions'!$B$3,""),""))</f>
        <v/>
      </c>
      <c r="L37" s="21">
        <f>IF($A37="","",IF($H37="Inactive","Inactive",IF(OR(NOT(ISNUMBER($J37)),NOT(ISNUMBER($K37)),NOT(ISNUMBER('Assumptions'!$B$4))),"Check Dates",IF($K37&lt;TODAY(),"Review Overdue",IF($K37&lt;=TODAY()+'Assumptions'!$B$4,"Review Soon","Current")))))</f>
        <v/>
      </c>
    </row>
    <row r="38" ht="38" customHeight="1">
      <c r="A38" s="17" t="n"/>
      <c r="B38" s="17" t="n"/>
      <c r="C38" s="18" t="n"/>
      <c r="D38" s="18" t="n"/>
      <c r="E38" s="18" t="n"/>
      <c r="F38" s="18" t="n"/>
      <c r="G38" s="17" t="n"/>
      <c r="H38" s="17" t="n"/>
      <c r="I38" s="30" t="n"/>
      <c r="J38" s="30" t="n"/>
      <c r="K38" s="32">
        <f>IF($A38="","",IFERROR(IF(AND(ISNUMBER($J38),ISNUMBER('Assumptions'!$B$3)),$J38+'Assumptions'!$B$3,""),""))</f>
        <v/>
      </c>
      <c r="L38" s="23">
        <f>IF($A38="","",IF($H38="Inactive","Inactive",IF(OR(NOT(ISNUMBER($J38)),NOT(ISNUMBER($K38)),NOT(ISNUMBER('Assumptions'!$B$4))),"Check Dates",IF($K38&lt;TODAY(),"Review Overdue",IF($K38&lt;=TODAY()+'Assumptions'!$B$4,"Review Soon","Current")))))</f>
        <v/>
      </c>
    </row>
    <row r="39" ht="38" customHeight="1">
      <c r="A39" s="17" t="n"/>
      <c r="B39" s="17" t="n"/>
      <c r="C39" s="18" t="n"/>
      <c r="D39" s="18" t="n"/>
      <c r="E39" s="18" t="n"/>
      <c r="F39" s="18" t="n"/>
      <c r="G39" s="17" t="n"/>
      <c r="H39" s="17" t="n"/>
      <c r="I39" s="30" t="n"/>
      <c r="J39" s="30" t="n"/>
      <c r="K39" s="31">
        <f>IF($A39="","",IFERROR(IF(AND(ISNUMBER($J39),ISNUMBER('Assumptions'!$B$3)),$J39+'Assumptions'!$B$3,""),""))</f>
        <v/>
      </c>
      <c r="L39" s="21">
        <f>IF($A39="","",IF($H39="Inactive","Inactive",IF(OR(NOT(ISNUMBER($J39)),NOT(ISNUMBER($K39)),NOT(ISNUMBER('Assumptions'!$B$4))),"Check Dates",IF($K39&lt;TODAY(),"Review Overdue",IF($K39&lt;=TODAY()+'Assumptions'!$B$4,"Review Soon","Current")))))</f>
        <v/>
      </c>
    </row>
    <row r="40" ht="38" customHeight="1">
      <c r="A40" s="17" t="n"/>
      <c r="B40" s="17" t="n"/>
      <c r="C40" s="18" t="n"/>
      <c r="D40" s="18" t="n"/>
      <c r="E40" s="18" t="n"/>
      <c r="F40" s="18" t="n"/>
      <c r="G40" s="17" t="n"/>
      <c r="H40" s="17" t="n"/>
      <c r="I40" s="30" t="n"/>
      <c r="J40" s="30" t="n"/>
      <c r="K40" s="32">
        <f>IF($A40="","",IFERROR(IF(AND(ISNUMBER($J40),ISNUMBER('Assumptions'!$B$3)),$J40+'Assumptions'!$B$3,""),""))</f>
        <v/>
      </c>
      <c r="L40" s="23">
        <f>IF($A40="","",IF($H40="Inactive","Inactive",IF(OR(NOT(ISNUMBER($J40)),NOT(ISNUMBER($K40)),NOT(ISNUMBER('Assumptions'!$B$4))),"Check Dates",IF($K40&lt;TODAY(),"Review Overdue",IF($K40&lt;=TODAY()+'Assumptions'!$B$4,"Review Soon","Current")))))</f>
        <v/>
      </c>
    </row>
    <row r="41" ht="38" customHeight="1">
      <c r="A41" s="17" t="n"/>
      <c r="B41" s="17" t="n"/>
      <c r="C41" s="18" t="n"/>
      <c r="D41" s="18" t="n"/>
      <c r="E41" s="18" t="n"/>
      <c r="F41" s="18" t="n"/>
      <c r="G41" s="17" t="n"/>
      <c r="H41" s="17" t="n"/>
      <c r="I41" s="30" t="n"/>
      <c r="J41" s="30" t="n"/>
      <c r="K41" s="31">
        <f>IF($A41="","",IFERROR(IF(AND(ISNUMBER($J41),ISNUMBER('Assumptions'!$B$3)),$J41+'Assumptions'!$B$3,""),""))</f>
        <v/>
      </c>
      <c r="L41" s="21">
        <f>IF($A41="","",IF($H41="Inactive","Inactive",IF(OR(NOT(ISNUMBER($J41)),NOT(ISNUMBER($K41)),NOT(ISNUMBER('Assumptions'!$B$4))),"Check Dates",IF($K41&lt;TODAY(),"Review Overdue",IF($K41&lt;=TODAY()+'Assumptions'!$B$4,"Review Soon","Current")))))</f>
        <v/>
      </c>
    </row>
    <row r="42" ht="38" customHeight="1">
      <c r="A42" s="17" t="n"/>
      <c r="B42" s="17" t="n"/>
      <c r="C42" s="18" t="n"/>
      <c r="D42" s="18" t="n"/>
      <c r="E42" s="18" t="n"/>
      <c r="F42" s="18" t="n"/>
      <c r="G42" s="17" t="n"/>
      <c r="H42" s="17" t="n"/>
      <c r="I42" s="30" t="n"/>
      <c r="J42" s="30" t="n"/>
      <c r="K42" s="32">
        <f>IF($A42="","",IFERROR(IF(AND(ISNUMBER($J42),ISNUMBER('Assumptions'!$B$3)),$J42+'Assumptions'!$B$3,""),""))</f>
        <v/>
      </c>
      <c r="L42" s="23">
        <f>IF($A42="","",IF($H42="Inactive","Inactive",IF(OR(NOT(ISNUMBER($J42)),NOT(ISNUMBER($K42)),NOT(ISNUMBER('Assumptions'!$B$4))),"Check Dates",IF($K42&lt;TODAY(),"Review Overdue",IF($K42&lt;=TODAY()+'Assumptions'!$B$4,"Review Soon","Current")))))</f>
        <v/>
      </c>
    </row>
    <row r="43" ht="38" customHeight="1">
      <c r="A43" s="17" t="n"/>
      <c r="B43" s="17" t="n"/>
      <c r="C43" s="18" t="n"/>
      <c r="D43" s="18" t="n"/>
      <c r="E43" s="18" t="n"/>
      <c r="F43" s="18" t="n"/>
      <c r="G43" s="17" t="n"/>
      <c r="H43" s="17" t="n"/>
      <c r="I43" s="30" t="n"/>
      <c r="J43" s="30" t="n"/>
      <c r="K43" s="31">
        <f>IF($A43="","",IFERROR(IF(AND(ISNUMBER($J43),ISNUMBER('Assumptions'!$B$3)),$J43+'Assumptions'!$B$3,""),""))</f>
        <v/>
      </c>
      <c r="L43" s="21">
        <f>IF($A43="","",IF($H43="Inactive","Inactive",IF(OR(NOT(ISNUMBER($J43)),NOT(ISNUMBER($K43)),NOT(ISNUMBER('Assumptions'!$B$4))),"Check Dates",IF($K43&lt;TODAY(),"Review Overdue",IF($K43&lt;=TODAY()+'Assumptions'!$B$4,"Review Soon","Current")))))</f>
        <v/>
      </c>
    </row>
    <row r="44" ht="38" customHeight="1">
      <c r="A44" s="17" t="n"/>
      <c r="B44" s="17" t="n"/>
      <c r="C44" s="18" t="n"/>
      <c r="D44" s="18" t="n"/>
      <c r="E44" s="18" t="n"/>
      <c r="F44" s="18" t="n"/>
      <c r="G44" s="17" t="n"/>
      <c r="H44" s="17" t="n"/>
      <c r="I44" s="30" t="n"/>
      <c r="J44" s="30" t="n"/>
      <c r="K44" s="32">
        <f>IF($A44="","",IFERROR(IF(AND(ISNUMBER($J44),ISNUMBER('Assumptions'!$B$3)),$J44+'Assumptions'!$B$3,""),""))</f>
        <v/>
      </c>
      <c r="L44" s="23">
        <f>IF($A44="","",IF($H44="Inactive","Inactive",IF(OR(NOT(ISNUMBER($J44)),NOT(ISNUMBER($K44)),NOT(ISNUMBER('Assumptions'!$B$4))),"Check Dates",IF($K44&lt;TODAY(),"Review Overdue",IF($K44&lt;=TODAY()+'Assumptions'!$B$4,"Review Soon","Current")))))</f>
        <v/>
      </c>
    </row>
    <row r="45" ht="38" customHeight="1">
      <c r="A45" s="17" t="n"/>
      <c r="B45" s="17" t="n"/>
      <c r="C45" s="18" t="n"/>
      <c r="D45" s="18" t="n"/>
      <c r="E45" s="18" t="n"/>
      <c r="F45" s="18" t="n"/>
      <c r="G45" s="17" t="n"/>
      <c r="H45" s="17" t="n"/>
      <c r="I45" s="30" t="n"/>
      <c r="J45" s="30" t="n"/>
      <c r="K45" s="31">
        <f>IF($A45="","",IFERROR(IF(AND(ISNUMBER($J45),ISNUMBER('Assumptions'!$B$3)),$J45+'Assumptions'!$B$3,""),""))</f>
        <v/>
      </c>
      <c r="L45" s="21">
        <f>IF($A45="","",IF($H45="Inactive","Inactive",IF(OR(NOT(ISNUMBER($J45)),NOT(ISNUMBER($K45)),NOT(ISNUMBER('Assumptions'!$B$4))),"Check Dates",IF($K45&lt;TODAY(),"Review Overdue",IF($K45&lt;=TODAY()+'Assumptions'!$B$4,"Review Soon","Current")))))</f>
        <v/>
      </c>
    </row>
    <row r="46" ht="38" customHeight="1">
      <c r="A46" s="17" t="n"/>
      <c r="B46" s="17" t="n"/>
      <c r="C46" s="18" t="n"/>
      <c r="D46" s="18" t="n"/>
      <c r="E46" s="18" t="n"/>
      <c r="F46" s="18" t="n"/>
      <c r="G46" s="17" t="n"/>
      <c r="H46" s="17" t="n"/>
      <c r="I46" s="30" t="n"/>
      <c r="J46" s="30" t="n"/>
      <c r="K46" s="32">
        <f>IF($A46="","",IFERROR(IF(AND(ISNUMBER($J46),ISNUMBER('Assumptions'!$B$3)),$J46+'Assumptions'!$B$3,""),""))</f>
        <v/>
      </c>
      <c r="L46" s="23">
        <f>IF($A46="","",IF($H46="Inactive","Inactive",IF(OR(NOT(ISNUMBER($J46)),NOT(ISNUMBER($K46)),NOT(ISNUMBER('Assumptions'!$B$4))),"Check Dates",IF($K46&lt;TODAY(),"Review Overdue",IF($K46&lt;=TODAY()+'Assumptions'!$B$4,"Review Soon","Current")))))</f>
        <v/>
      </c>
    </row>
    <row r="47" ht="38" customHeight="1">
      <c r="A47" s="17" t="n"/>
      <c r="B47" s="17" t="n"/>
      <c r="C47" s="18" t="n"/>
      <c r="D47" s="18" t="n"/>
      <c r="E47" s="18" t="n"/>
      <c r="F47" s="18" t="n"/>
      <c r="G47" s="17" t="n"/>
      <c r="H47" s="17" t="n"/>
      <c r="I47" s="30" t="n"/>
      <c r="J47" s="30" t="n"/>
      <c r="K47" s="31">
        <f>IF($A47="","",IFERROR(IF(AND(ISNUMBER($J47),ISNUMBER('Assumptions'!$B$3)),$J47+'Assumptions'!$B$3,""),""))</f>
        <v/>
      </c>
      <c r="L47" s="21">
        <f>IF($A47="","",IF($H47="Inactive","Inactive",IF(OR(NOT(ISNUMBER($J47)),NOT(ISNUMBER($K47)),NOT(ISNUMBER('Assumptions'!$B$4))),"Check Dates",IF($K47&lt;TODAY(),"Review Overdue",IF($K47&lt;=TODAY()+'Assumptions'!$B$4,"Review Soon","Current")))))</f>
        <v/>
      </c>
    </row>
    <row r="48" ht="38" customHeight="1">
      <c r="A48" s="17" t="n"/>
      <c r="B48" s="17" t="n"/>
      <c r="C48" s="18" t="n"/>
      <c r="D48" s="18" t="n"/>
      <c r="E48" s="18" t="n"/>
      <c r="F48" s="18" t="n"/>
      <c r="G48" s="17" t="n"/>
      <c r="H48" s="17" t="n"/>
      <c r="I48" s="30" t="n"/>
      <c r="J48" s="30" t="n"/>
      <c r="K48" s="32">
        <f>IF($A48="","",IFERROR(IF(AND(ISNUMBER($J48),ISNUMBER('Assumptions'!$B$3)),$J48+'Assumptions'!$B$3,""),""))</f>
        <v/>
      </c>
      <c r="L48" s="23">
        <f>IF($A48="","",IF($H48="Inactive","Inactive",IF(OR(NOT(ISNUMBER($J48)),NOT(ISNUMBER($K48)),NOT(ISNUMBER('Assumptions'!$B$4))),"Check Dates",IF($K48&lt;TODAY(),"Review Overdue",IF($K48&lt;=TODAY()+'Assumptions'!$B$4,"Review Soon","Current")))))</f>
        <v/>
      </c>
    </row>
    <row r="49" ht="38" customHeight="1">
      <c r="A49" s="17" t="n"/>
      <c r="B49" s="17" t="n"/>
      <c r="C49" s="18" t="n"/>
      <c r="D49" s="18" t="n"/>
      <c r="E49" s="18" t="n"/>
      <c r="F49" s="18" t="n"/>
      <c r="G49" s="17" t="n"/>
      <c r="H49" s="17" t="n"/>
      <c r="I49" s="30" t="n"/>
      <c r="J49" s="30" t="n"/>
      <c r="K49" s="31">
        <f>IF($A49="","",IFERROR(IF(AND(ISNUMBER($J49),ISNUMBER('Assumptions'!$B$3)),$J49+'Assumptions'!$B$3,""),""))</f>
        <v/>
      </c>
      <c r="L49" s="21">
        <f>IF($A49="","",IF($H49="Inactive","Inactive",IF(OR(NOT(ISNUMBER($J49)),NOT(ISNUMBER($K49)),NOT(ISNUMBER('Assumptions'!$B$4))),"Check Dates",IF($K49&lt;TODAY(),"Review Overdue",IF($K49&lt;=TODAY()+'Assumptions'!$B$4,"Review Soon","Current")))))</f>
        <v/>
      </c>
    </row>
    <row r="50" ht="38" customHeight="1">
      <c r="A50" s="17" t="n"/>
      <c r="B50" s="17" t="n"/>
      <c r="C50" s="18" t="n"/>
      <c r="D50" s="18" t="n"/>
      <c r="E50" s="18" t="n"/>
      <c r="F50" s="18" t="n"/>
      <c r="G50" s="17" t="n"/>
      <c r="H50" s="17" t="n"/>
      <c r="I50" s="30" t="n"/>
      <c r="J50" s="30" t="n"/>
      <c r="K50" s="32">
        <f>IF($A50="","",IFERROR(IF(AND(ISNUMBER($J50),ISNUMBER('Assumptions'!$B$3)),$J50+'Assumptions'!$B$3,""),""))</f>
        <v/>
      </c>
      <c r="L50" s="23">
        <f>IF($A50="","",IF($H50="Inactive","Inactive",IF(OR(NOT(ISNUMBER($J50)),NOT(ISNUMBER($K50)),NOT(ISNUMBER('Assumptions'!$B$4))),"Check Dates",IF($K50&lt;TODAY(),"Review Overdue",IF($K50&lt;=TODAY()+'Assumptions'!$B$4,"Review Soon","Current")))))</f>
        <v/>
      </c>
    </row>
    <row r="51" ht="38" customHeight="1">
      <c r="A51" s="17" t="n"/>
      <c r="B51" s="17" t="n"/>
      <c r="C51" s="18" t="n"/>
      <c r="D51" s="18" t="n"/>
      <c r="E51" s="18" t="n"/>
      <c r="F51" s="18" t="n"/>
      <c r="G51" s="17" t="n"/>
      <c r="H51" s="17" t="n"/>
      <c r="I51" s="30" t="n"/>
      <c r="J51" s="30" t="n"/>
      <c r="K51" s="31">
        <f>IF($A51="","",IFERROR(IF(AND(ISNUMBER($J51),ISNUMBER('Assumptions'!$B$3)),$J51+'Assumptions'!$B$3,""),""))</f>
        <v/>
      </c>
      <c r="L51" s="21">
        <f>IF($A51="","",IF($H51="Inactive","Inactive",IF(OR(NOT(ISNUMBER($J51)),NOT(ISNUMBER($K51)),NOT(ISNUMBER('Assumptions'!$B$4))),"Check Dates",IF($K51&lt;TODAY(),"Review Overdue",IF($K51&lt;=TODAY()+'Assumptions'!$B$4,"Review Soon","Current")))))</f>
        <v/>
      </c>
    </row>
    <row r="52" ht="38" customHeight="1">
      <c r="A52" s="17" t="n"/>
      <c r="B52" s="17" t="n"/>
      <c r="C52" s="18" t="n"/>
      <c r="D52" s="18" t="n"/>
      <c r="E52" s="18" t="n"/>
      <c r="F52" s="18" t="n"/>
      <c r="G52" s="17" t="n"/>
      <c r="H52" s="17" t="n"/>
      <c r="I52" s="30" t="n"/>
      <c r="J52" s="30" t="n"/>
      <c r="K52" s="32">
        <f>IF($A52="","",IFERROR(IF(AND(ISNUMBER($J52),ISNUMBER('Assumptions'!$B$3)),$J52+'Assumptions'!$B$3,""),""))</f>
        <v/>
      </c>
      <c r="L52" s="23">
        <f>IF($A52="","",IF($H52="Inactive","Inactive",IF(OR(NOT(ISNUMBER($J52)),NOT(ISNUMBER($K52)),NOT(ISNUMBER('Assumptions'!$B$4))),"Check Dates",IF($K52&lt;TODAY(),"Review Overdue",IF($K52&lt;=TODAY()+'Assumptions'!$B$4,"Review Soon","Current")))))</f>
        <v/>
      </c>
    </row>
    <row r="53" ht="38" customHeight="1">
      <c r="A53" s="17" t="n"/>
      <c r="B53" s="17" t="n"/>
      <c r="C53" s="18" t="n"/>
      <c r="D53" s="18" t="n"/>
      <c r="E53" s="18" t="n"/>
      <c r="F53" s="18" t="n"/>
      <c r="G53" s="17" t="n"/>
      <c r="H53" s="17" t="n"/>
      <c r="I53" s="30" t="n"/>
      <c r="J53" s="30" t="n"/>
      <c r="K53" s="31">
        <f>IF($A53="","",IFERROR(IF(AND(ISNUMBER($J53),ISNUMBER('Assumptions'!$B$3)),$J53+'Assumptions'!$B$3,""),""))</f>
        <v/>
      </c>
      <c r="L53" s="21">
        <f>IF($A53="","",IF($H53="Inactive","Inactive",IF(OR(NOT(ISNUMBER($J53)),NOT(ISNUMBER($K53)),NOT(ISNUMBER('Assumptions'!$B$4))),"Check Dates",IF($K53&lt;TODAY(),"Review Overdue",IF($K53&lt;=TODAY()+'Assumptions'!$B$4,"Review Soon","Current")))))</f>
        <v/>
      </c>
    </row>
    <row r="54" ht="38" customHeight="1">
      <c r="A54" s="17" t="n"/>
      <c r="B54" s="17" t="n"/>
      <c r="C54" s="18" t="n"/>
      <c r="D54" s="18" t="n"/>
      <c r="E54" s="18" t="n"/>
      <c r="F54" s="18" t="n"/>
      <c r="G54" s="17" t="n"/>
      <c r="H54" s="17" t="n"/>
      <c r="I54" s="30" t="n"/>
      <c r="J54" s="30" t="n"/>
      <c r="K54" s="32">
        <f>IF($A54="","",IFERROR(IF(AND(ISNUMBER($J54),ISNUMBER('Assumptions'!$B$3)),$J54+'Assumptions'!$B$3,""),""))</f>
        <v/>
      </c>
      <c r="L54" s="23">
        <f>IF($A54="","",IF($H54="Inactive","Inactive",IF(OR(NOT(ISNUMBER($J54)),NOT(ISNUMBER($K54)),NOT(ISNUMBER('Assumptions'!$B$4))),"Check Dates",IF($K54&lt;TODAY(),"Review Overdue",IF($K54&lt;=TODAY()+'Assumptions'!$B$4,"Review Soon","Current")))))</f>
        <v/>
      </c>
    </row>
    <row r="55" ht="38" customHeight="1">
      <c r="A55" s="17" t="n"/>
      <c r="B55" s="17" t="n"/>
      <c r="C55" s="18" t="n"/>
      <c r="D55" s="18" t="n"/>
      <c r="E55" s="18" t="n"/>
      <c r="F55" s="18" t="n"/>
      <c r="G55" s="17" t="n"/>
      <c r="H55" s="17" t="n"/>
      <c r="I55" s="30" t="n"/>
      <c r="J55" s="30" t="n"/>
      <c r="K55" s="31">
        <f>IF($A55="","",IFERROR(IF(AND(ISNUMBER($J55),ISNUMBER('Assumptions'!$B$3)),$J55+'Assumptions'!$B$3,""),""))</f>
        <v/>
      </c>
      <c r="L55" s="21">
        <f>IF($A55="","",IF($H55="Inactive","Inactive",IF(OR(NOT(ISNUMBER($J55)),NOT(ISNUMBER($K55)),NOT(ISNUMBER('Assumptions'!$B$4))),"Check Dates",IF($K55&lt;TODAY(),"Review Overdue",IF($K55&lt;=TODAY()+'Assumptions'!$B$4,"Review Soon","Current")))))</f>
        <v/>
      </c>
    </row>
    <row r="56" ht="38" customHeight="1">
      <c r="A56" s="17" t="n"/>
      <c r="B56" s="17" t="n"/>
      <c r="C56" s="18" t="n"/>
      <c r="D56" s="18" t="n"/>
      <c r="E56" s="18" t="n"/>
      <c r="F56" s="18" t="n"/>
      <c r="G56" s="17" t="n"/>
      <c r="H56" s="17" t="n"/>
      <c r="I56" s="30" t="n"/>
      <c r="J56" s="30" t="n"/>
      <c r="K56" s="32">
        <f>IF($A56="","",IFERROR(IF(AND(ISNUMBER($J56),ISNUMBER('Assumptions'!$B$3)),$J56+'Assumptions'!$B$3,""),""))</f>
        <v/>
      </c>
      <c r="L56" s="23">
        <f>IF($A56="","",IF($H56="Inactive","Inactive",IF(OR(NOT(ISNUMBER($J56)),NOT(ISNUMBER($K56)),NOT(ISNUMBER('Assumptions'!$B$4))),"Check Dates",IF($K56&lt;TODAY(),"Review Overdue",IF($K56&lt;=TODAY()+'Assumptions'!$B$4,"Review Soon","Current")))))</f>
        <v/>
      </c>
    </row>
    <row r="57" ht="38" customHeight="1">
      <c r="A57" s="17" t="n"/>
      <c r="B57" s="17" t="n"/>
      <c r="C57" s="18" t="n"/>
      <c r="D57" s="18" t="n"/>
      <c r="E57" s="18" t="n"/>
      <c r="F57" s="18" t="n"/>
      <c r="G57" s="17" t="n"/>
      <c r="H57" s="17" t="n"/>
      <c r="I57" s="30" t="n"/>
      <c r="J57" s="30" t="n"/>
      <c r="K57" s="31">
        <f>IF($A57="","",IFERROR(IF(AND(ISNUMBER($J57),ISNUMBER('Assumptions'!$B$3)),$J57+'Assumptions'!$B$3,""),""))</f>
        <v/>
      </c>
      <c r="L57" s="21">
        <f>IF($A57="","",IF($H57="Inactive","Inactive",IF(OR(NOT(ISNUMBER($J57)),NOT(ISNUMBER($K57)),NOT(ISNUMBER('Assumptions'!$B$4))),"Check Dates",IF($K57&lt;TODAY(),"Review Overdue",IF($K57&lt;=TODAY()+'Assumptions'!$B$4,"Review Soon","Current")))))</f>
        <v/>
      </c>
    </row>
    <row r="58" ht="38" customHeight="1">
      <c r="A58" s="17" t="n"/>
      <c r="B58" s="17" t="n"/>
      <c r="C58" s="18" t="n"/>
      <c r="D58" s="18" t="n"/>
      <c r="E58" s="18" t="n"/>
      <c r="F58" s="18" t="n"/>
      <c r="G58" s="17" t="n"/>
      <c r="H58" s="17" t="n"/>
      <c r="I58" s="30" t="n"/>
      <c r="J58" s="30" t="n"/>
      <c r="K58" s="32">
        <f>IF($A58="","",IFERROR(IF(AND(ISNUMBER($J58),ISNUMBER('Assumptions'!$B$3)),$J58+'Assumptions'!$B$3,""),""))</f>
        <v/>
      </c>
      <c r="L58" s="23">
        <f>IF($A58="","",IF($H58="Inactive","Inactive",IF(OR(NOT(ISNUMBER($J58)),NOT(ISNUMBER($K58)),NOT(ISNUMBER('Assumptions'!$B$4))),"Check Dates",IF($K58&lt;TODAY(),"Review Overdue",IF($K58&lt;=TODAY()+'Assumptions'!$B$4,"Review Soon","Current")))))</f>
        <v/>
      </c>
    </row>
    <row r="59" ht="38" customHeight="1">
      <c r="A59" s="17" t="n"/>
      <c r="B59" s="17" t="n"/>
      <c r="C59" s="18" t="n"/>
      <c r="D59" s="18" t="n"/>
      <c r="E59" s="18" t="n"/>
      <c r="F59" s="18" t="n"/>
      <c r="G59" s="17" t="n"/>
      <c r="H59" s="17" t="n"/>
      <c r="I59" s="30" t="n"/>
      <c r="J59" s="30" t="n"/>
      <c r="K59" s="31">
        <f>IF($A59="","",IFERROR(IF(AND(ISNUMBER($J59),ISNUMBER('Assumptions'!$B$3)),$J59+'Assumptions'!$B$3,""),""))</f>
        <v/>
      </c>
      <c r="L59" s="21">
        <f>IF($A59="","",IF($H59="Inactive","Inactive",IF(OR(NOT(ISNUMBER($J59)),NOT(ISNUMBER($K59)),NOT(ISNUMBER('Assumptions'!$B$4))),"Check Dates",IF($K59&lt;TODAY(),"Review Overdue",IF($K59&lt;=TODAY()+'Assumptions'!$B$4,"Review Soon","Current")))))</f>
        <v/>
      </c>
    </row>
    <row r="60" ht="38" customHeight="1">
      <c r="A60" s="17" t="n"/>
      <c r="B60" s="17" t="n"/>
      <c r="C60" s="18" t="n"/>
      <c r="D60" s="18" t="n"/>
      <c r="E60" s="18" t="n"/>
      <c r="F60" s="18" t="n"/>
      <c r="G60" s="17" t="n"/>
      <c r="H60" s="17" t="n"/>
      <c r="I60" s="30" t="n"/>
      <c r="J60" s="30" t="n"/>
      <c r="K60" s="32">
        <f>IF($A60="","",IFERROR(IF(AND(ISNUMBER($J60),ISNUMBER('Assumptions'!$B$3)),$J60+'Assumptions'!$B$3,""),""))</f>
        <v/>
      </c>
      <c r="L60" s="23">
        <f>IF($A60="","",IF($H60="Inactive","Inactive",IF(OR(NOT(ISNUMBER($J60)),NOT(ISNUMBER($K60)),NOT(ISNUMBER('Assumptions'!$B$4))),"Check Dates",IF($K60&lt;TODAY(),"Review Overdue",IF($K60&lt;=TODAY()+'Assumptions'!$B$4,"Review Soon","Current")))))</f>
        <v/>
      </c>
    </row>
    <row r="61" ht="38" customHeight="1">
      <c r="A61" s="17" t="n"/>
      <c r="B61" s="17" t="n"/>
      <c r="C61" s="18" t="n"/>
      <c r="D61" s="18" t="n"/>
      <c r="E61" s="18" t="n"/>
      <c r="F61" s="18" t="n"/>
      <c r="G61" s="17" t="n"/>
      <c r="H61" s="17" t="n"/>
      <c r="I61" s="30" t="n"/>
      <c r="J61" s="30" t="n"/>
      <c r="K61" s="31">
        <f>IF($A61="","",IFERROR(IF(AND(ISNUMBER($J61),ISNUMBER('Assumptions'!$B$3)),$J61+'Assumptions'!$B$3,""),""))</f>
        <v/>
      </c>
      <c r="L61" s="21">
        <f>IF($A61="","",IF($H61="Inactive","Inactive",IF(OR(NOT(ISNUMBER($J61)),NOT(ISNUMBER($K61)),NOT(ISNUMBER('Assumptions'!$B$4))),"Check Dates",IF($K61&lt;TODAY(),"Review Overdue",IF($K61&lt;=TODAY()+'Assumptions'!$B$4,"Review Soon","Current")))))</f>
        <v/>
      </c>
    </row>
    <row r="62" ht="38" customHeight="1">
      <c r="A62" s="17" t="n"/>
      <c r="B62" s="17" t="n"/>
      <c r="C62" s="18" t="n"/>
      <c r="D62" s="18" t="n"/>
      <c r="E62" s="18" t="n"/>
      <c r="F62" s="18" t="n"/>
      <c r="G62" s="17" t="n"/>
      <c r="H62" s="17" t="n"/>
      <c r="I62" s="30" t="n"/>
      <c r="J62" s="30" t="n"/>
      <c r="K62" s="32">
        <f>IF($A62="","",IFERROR(IF(AND(ISNUMBER($J62),ISNUMBER('Assumptions'!$B$3)),$J62+'Assumptions'!$B$3,""),""))</f>
        <v/>
      </c>
      <c r="L62" s="23">
        <f>IF($A62="","",IF($H62="Inactive","Inactive",IF(OR(NOT(ISNUMBER($J62)),NOT(ISNUMBER($K62)),NOT(ISNUMBER('Assumptions'!$B$4))),"Check Dates",IF($K62&lt;TODAY(),"Review Overdue",IF($K62&lt;=TODAY()+'Assumptions'!$B$4,"Review Soon","Current")))))</f>
        <v/>
      </c>
    </row>
    <row r="63" ht="38" customHeight="1">
      <c r="A63" s="17" t="n"/>
      <c r="B63" s="17" t="n"/>
      <c r="C63" s="18" t="n"/>
      <c r="D63" s="18" t="n"/>
      <c r="E63" s="18" t="n"/>
      <c r="F63" s="18" t="n"/>
      <c r="G63" s="17" t="n"/>
      <c r="H63" s="17" t="n"/>
      <c r="I63" s="30" t="n"/>
      <c r="J63" s="30" t="n"/>
      <c r="K63" s="31">
        <f>IF($A63="","",IFERROR(IF(AND(ISNUMBER($J63),ISNUMBER('Assumptions'!$B$3)),$J63+'Assumptions'!$B$3,""),""))</f>
        <v/>
      </c>
      <c r="L63" s="21">
        <f>IF($A63="","",IF($H63="Inactive","Inactive",IF(OR(NOT(ISNUMBER($J63)),NOT(ISNUMBER($K63)),NOT(ISNUMBER('Assumptions'!$B$4))),"Check Dates",IF($K63&lt;TODAY(),"Review Overdue",IF($K63&lt;=TODAY()+'Assumptions'!$B$4,"Review Soon","Current")))))</f>
        <v/>
      </c>
    </row>
    <row r="64" ht="38" customHeight="1">
      <c r="A64" s="17" t="n"/>
      <c r="B64" s="17" t="n"/>
      <c r="C64" s="18" t="n"/>
      <c r="D64" s="18" t="n"/>
      <c r="E64" s="18" t="n"/>
      <c r="F64" s="18" t="n"/>
      <c r="G64" s="17" t="n"/>
      <c r="H64" s="17" t="n"/>
      <c r="I64" s="30" t="n"/>
      <c r="J64" s="30" t="n"/>
      <c r="K64" s="32">
        <f>IF($A64="","",IFERROR(IF(AND(ISNUMBER($J64),ISNUMBER('Assumptions'!$B$3)),$J64+'Assumptions'!$B$3,""),""))</f>
        <v/>
      </c>
      <c r="L64" s="23">
        <f>IF($A64="","",IF($H64="Inactive","Inactive",IF(OR(NOT(ISNUMBER($J64)),NOT(ISNUMBER($K64)),NOT(ISNUMBER('Assumptions'!$B$4))),"Check Dates",IF($K64&lt;TODAY(),"Review Overdue",IF($K64&lt;=TODAY()+'Assumptions'!$B$4,"Review Soon","Current")))))</f>
        <v/>
      </c>
    </row>
    <row r="65" ht="38" customHeight="1">
      <c r="A65" s="17" t="n"/>
      <c r="B65" s="17" t="n"/>
      <c r="C65" s="18" t="n"/>
      <c r="D65" s="18" t="n"/>
      <c r="E65" s="18" t="n"/>
      <c r="F65" s="18" t="n"/>
      <c r="G65" s="17" t="n"/>
      <c r="H65" s="17" t="n"/>
      <c r="I65" s="30" t="n"/>
      <c r="J65" s="30" t="n"/>
      <c r="K65" s="31">
        <f>IF($A65="","",IFERROR(IF(AND(ISNUMBER($J65),ISNUMBER('Assumptions'!$B$3)),$J65+'Assumptions'!$B$3,""),""))</f>
        <v/>
      </c>
      <c r="L65" s="21">
        <f>IF($A65="","",IF($H65="Inactive","Inactive",IF(OR(NOT(ISNUMBER($J65)),NOT(ISNUMBER($K65)),NOT(ISNUMBER('Assumptions'!$B$4))),"Check Dates",IF($K65&lt;TODAY(),"Review Overdue",IF($K65&lt;=TODAY()+'Assumptions'!$B$4,"Review Soon","Current")))))</f>
        <v/>
      </c>
    </row>
    <row r="66" ht="38" customHeight="1">
      <c r="A66" s="17" t="n"/>
      <c r="B66" s="17" t="n"/>
      <c r="C66" s="18" t="n"/>
      <c r="D66" s="18" t="n"/>
      <c r="E66" s="18" t="n"/>
      <c r="F66" s="18" t="n"/>
      <c r="G66" s="17" t="n"/>
      <c r="H66" s="17" t="n"/>
      <c r="I66" s="30" t="n"/>
      <c r="J66" s="30" t="n"/>
      <c r="K66" s="32">
        <f>IF($A66="","",IFERROR(IF(AND(ISNUMBER($J66),ISNUMBER('Assumptions'!$B$3)),$J66+'Assumptions'!$B$3,""),""))</f>
        <v/>
      </c>
      <c r="L66" s="23">
        <f>IF($A66="","",IF($H66="Inactive","Inactive",IF(OR(NOT(ISNUMBER($J66)),NOT(ISNUMBER($K66)),NOT(ISNUMBER('Assumptions'!$B$4))),"Check Dates",IF($K66&lt;TODAY(),"Review Overdue",IF($K66&lt;=TODAY()+'Assumptions'!$B$4,"Review Soon","Current")))))</f>
        <v/>
      </c>
    </row>
    <row r="67" ht="38" customHeight="1">
      <c r="A67" s="17" t="n"/>
      <c r="B67" s="17" t="n"/>
      <c r="C67" s="18" t="n"/>
      <c r="D67" s="18" t="n"/>
      <c r="E67" s="18" t="n"/>
      <c r="F67" s="18" t="n"/>
      <c r="G67" s="17" t="n"/>
      <c r="H67" s="17" t="n"/>
      <c r="I67" s="30" t="n"/>
      <c r="J67" s="30" t="n"/>
      <c r="K67" s="31">
        <f>IF($A67="","",IFERROR(IF(AND(ISNUMBER($J67),ISNUMBER('Assumptions'!$B$3)),$J67+'Assumptions'!$B$3,""),""))</f>
        <v/>
      </c>
      <c r="L67" s="21">
        <f>IF($A67="","",IF($H67="Inactive","Inactive",IF(OR(NOT(ISNUMBER($J67)),NOT(ISNUMBER($K67)),NOT(ISNUMBER('Assumptions'!$B$4))),"Check Dates",IF($K67&lt;TODAY(),"Review Overdue",IF($K67&lt;=TODAY()+'Assumptions'!$B$4,"Review Soon","Current")))))</f>
        <v/>
      </c>
    </row>
    <row r="68" ht="38" customHeight="1">
      <c r="A68" s="17" t="n"/>
      <c r="B68" s="17" t="n"/>
      <c r="C68" s="18" t="n"/>
      <c r="D68" s="18" t="n"/>
      <c r="E68" s="18" t="n"/>
      <c r="F68" s="18" t="n"/>
      <c r="G68" s="17" t="n"/>
      <c r="H68" s="17" t="n"/>
      <c r="I68" s="30" t="n"/>
      <c r="J68" s="30" t="n"/>
      <c r="K68" s="32">
        <f>IF($A68="","",IFERROR(IF(AND(ISNUMBER($J68),ISNUMBER('Assumptions'!$B$3)),$J68+'Assumptions'!$B$3,""),""))</f>
        <v/>
      </c>
      <c r="L68" s="23">
        <f>IF($A68="","",IF($H68="Inactive","Inactive",IF(OR(NOT(ISNUMBER($J68)),NOT(ISNUMBER($K68)),NOT(ISNUMBER('Assumptions'!$B$4))),"Check Dates",IF($K68&lt;TODAY(),"Review Overdue",IF($K68&lt;=TODAY()+'Assumptions'!$B$4,"Review Soon","Current")))))</f>
        <v/>
      </c>
    </row>
    <row r="69" ht="38" customHeight="1">
      <c r="A69" s="17" t="n"/>
      <c r="B69" s="17" t="n"/>
      <c r="C69" s="18" t="n"/>
      <c r="D69" s="18" t="n"/>
      <c r="E69" s="18" t="n"/>
      <c r="F69" s="18" t="n"/>
      <c r="G69" s="17" t="n"/>
      <c r="H69" s="17" t="n"/>
      <c r="I69" s="30" t="n"/>
      <c r="J69" s="30" t="n"/>
      <c r="K69" s="31">
        <f>IF($A69="","",IFERROR(IF(AND(ISNUMBER($J69),ISNUMBER('Assumptions'!$B$3)),$J69+'Assumptions'!$B$3,""),""))</f>
        <v/>
      </c>
      <c r="L69" s="21">
        <f>IF($A69="","",IF($H69="Inactive","Inactive",IF(OR(NOT(ISNUMBER($J69)),NOT(ISNUMBER($K69)),NOT(ISNUMBER('Assumptions'!$B$4))),"Check Dates",IF($K69&lt;TODAY(),"Review Overdue",IF($K69&lt;=TODAY()+'Assumptions'!$B$4,"Review Soon","Current")))))</f>
        <v/>
      </c>
    </row>
    <row r="70" ht="38" customHeight="1">
      <c r="A70" s="17" t="n"/>
      <c r="B70" s="17" t="n"/>
      <c r="C70" s="18" t="n"/>
      <c r="D70" s="18" t="n"/>
      <c r="E70" s="18" t="n"/>
      <c r="F70" s="18" t="n"/>
      <c r="G70" s="17" t="n"/>
      <c r="H70" s="17" t="n"/>
      <c r="I70" s="30" t="n"/>
      <c r="J70" s="30" t="n"/>
      <c r="K70" s="32">
        <f>IF($A70="","",IFERROR(IF(AND(ISNUMBER($J70),ISNUMBER('Assumptions'!$B$3)),$J70+'Assumptions'!$B$3,""),""))</f>
        <v/>
      </c>
      <c r="L70" s="23">
        <f>IF($A70="","",IF($H70="Inactive","Inactive",IF(OR(NOT(ISNUMBER($J70)),NOT(ISNUMBER($K70)),NOT(ISNUMBER('Assumptions'!$B$4))),"Check Dates",IF($K70&lt;TODAY(),"Review Overdue",IF($K70&lt;=TODAY()+'Assumptions'!$B$4,"Review Soon","Current")))))</f>
        <v/>
      </c>
    </row>
    <row r="71" ht="38" customHeight="1">
      <c r="A71" s="17" t="n"/>
      <c r="B71" s="17" t="n"/>
      <c r="C71" s="18" t="n"/>
      <c r="D71" s="18" t="n"/>
      <c r="E71" s="18" t="n"/>
      <c r="F71" s="18" t="n"/>
      <c r="G71" s="17" t="n"/>
      <c r="H71" s="17" t="n"/>
      <c r="I71" s="30" t="n"/>
      <c r="J71" s="30" t="n"/>
      <c r="K71" s="31">
        <f>IF($A71="","",IFERROR(IF(AND(ISNUMBER($J71),ISNUMBER('Assumptions'!$B$3)),$J71+'Assumptions'!$B$3,""),""))</f>
        <v/>
      </c>
      <c r="L71" s="21">
        <f>IF($A71="","",IF($H71="Inactive","Inactive",IF(OR(NOT(ISNUMBER($J71)),NOT(ISNUMBER($K71)),NOT(ISNUMBER('Assumptions'!$B$4))),"Check Dates",IF($K71&lt;TODAY(),"Review Overdue",IF($K71&lt;=TODAY()+'Assumptions'!$B$4,"Review Soon","Current")))))</f>
        <v/>
      </c>
    </row>
    <row r="72" ht="38" customHeight="1">
      <c r="A72" s="17" t="n"/>
      <c r="B72" s="17" t="n"/>
      <c r="C72" s="18" t="n"/>
      <c r="D72" s="18" t="n"/>
      <c r="E72" s="18" t="n"/>
      <c r="F72" s="18" t="n"/>
      <c r="G72" s="17" t="n"/>
      <c r="H72" s="17" t="n"/>
      <c r="I72" s="30" t="n"/>
      <c r="J72" s="30" t="n"/>
      <c r="K72" s="32">
        <f>IF($A72="","",IFERROR(IF(AND(ISNUMBER($J72),ISNUMBER('Assumptions'!$B$3)),$J72+'Assumptions'!$B$3,""),""))</f>
        <v/>
      </c>
      <c r="L72" s="23">
        <f>IF($A72="","",IF($H72="Inactive","Inactive",IF(OR(NOT(ISNUMBER($J72)),NOT(ISNUMBER($K72)),NOT(ISNUMBER('Assumptions'!$B$4))),"Check Dates",IF($K72&lt;TODAY(),"Review Overdue",IF($K72&lt;=TODAY()+'Assumptions'!$B$4,"Review Soon","Current")))))</f>
        <v/>
      </c>
    </row>
    <row r="73" ht="38" customHeight="1">
      <c r="A73" s="17" t="n"/>
      <c r="B73" s="17" t="n"/>
      <c r="C73" s="18" t="n"/>
      <c r="D73" s="18" t="n"/>
      <c r="E73" s="18" t="n"/>
      <c r="F73" s="18" t="n"/>
      <c r="G73" s="17" t="n"/>
      <c r="H73" s="17" t="n"/>
      <c r="I73" s="30" t="n"/>
      <c r="J73" s="30" t="n"/>
      <c r="K73" s="31">
        <f>IF($A73="","",IFERROR(IF(AND(ISNUMBER($J73),ISNUMBER('Assumptions'!$B$3)),$J73+'Assumptions'!$B$3,""),""))</f>
        <v/>
      </c>
      <c r="L73" s="21">
        <f>IF($A73="","",IF($H73="Inactive","Inactive",IF(OR(NOT(ISNUMBER($J73)),NOT(ISNUMBER($K73)),NOT(ISNUMBER('Assumptions'!$B$4))),"Check Dates",IF($K73&lt;TODAY(),"Review Overdue",IF($K73&lt;=TODAY()+'Assumptions'!$B$4,"Review Soon","Current")))))</f>
        <v/>
      </c>
    </row>
    <row r="74" ht="38" customHeight="1">
      <c r="A74" s="17" t="n"/>
      <c r="B74" s="17" t="n"/>
      <c r="C74" s="18" t="n"/>
      <c r="D74" s="18" t="n"/>
      <c r="E74" s="18" t="n"/>
      <c r="F74" s="18" t="n"/>
      <c r="G74" s="17" t="n"/>
      <c r="H74" s="17" t="n"/>
      <c r="I74" s="30" t="n"/>
      <c r="J74" s="30" t="n"/>
      <c r="K74" s="32">
        <f>IF($A74="","",IFERROR(IF(AND(ISNUMBER($J74),ISNUMBER('Assumptions'!$B$3)),$J74+'Assumptions'!$B$3,""),""))</f>
        <v/>
      </c>
      <c r="L74" s="23">
        <f>IF($A74="","",IF($H74="Inactive","Inactive",IF(OR(NOT(ISNUMBER($J74)),NOT(ISNUMBER($K74)),NOT(ISNUMBER('Assumptions'!$B$4))),"Check Dates",IF($K74&lt;TODAY(),"Review Overdue",IF($K74&lt;=TODAY()+'Assumptions'!$B$4,"Review Soon","Current")))))</f>
        <v/>
      </c>
    </row>
    <row r="75" ht="38" customHeight="1">
      <c r="A75" s="17" t="n"/>
      <c r="B75" s="17" t="n"/>
      <c r="C75" s="18" t="n"/>
      <c r="D75" s="18" t="n"/>
      <c r="E75" s="18" t="n"/>
      <c r="F75" s="18" t="n"/>
      <c r="G75" s="17" t="n"/>
      <c r="H75" s="17" t="n"/>
      <c r="I75" s="30" t="n"/>
      <c r="J75" s="30" t="n"/>
      <c r="K75" s="31">
        <f>IF($A75="","",IFERROR(IF(AND(ISNUMBER($J75),ISNUMBER('Assumptions'!$B$3)),$J75+'Assumptions'!$B$3,""),""))</f>
        <v/>
      </c>
      <c r="L75" s="21">
        <f>IF($A75="","",IF($H75="Inactive","Inactive",IF(OR(NOT(ISNUMBER($J75)),NOT(ISNUMBER($K75)),NOT(ISNUMBER('Assumptions'!$B$4))),"Check Dates",IF($K75&lt;TODAY(),"Review Overdue",IF($K75&lt;=TODAY()+'Assumptions'!$B$4,"Review Soon","Current")))))</f>
        <v/>
      </c>
    </row>
    <row r="76" ht="38" customHeight="1">
      <c r="A76" s="17" t="n"/>
      <c r="B76" s="17" t="n"/>
      <c r="C76" s="18" t="n"/>
      <c r="D76" s="18" t="n"/>
      <c r="E76" s="18" t="n"/>
      <c r="F76" s="18" t="n"/>
      <c r="G76" s="17" t="n"/>
      <c r="H76" s="17" t="n"/>
      <c r="I76" s="30" t="n"/>
      <c r="J76" s="30" t="n"/>
      <c r="K76" s="32">
        <f>IF($A76="","",IFERROR(IF(AND(ISNUMBER($J76),ISNUMBER('Assumptions'!$B$3)),$J76+'Assumptions'!$B$3,""),""))</f>
        <v/>
      </c>
      <c r="L76" s="23">
        <f>IF($A76="","",IF($H76="Inactive","Inactive",IF(OR(NOT(ISNUMBER($J76)),NOT(ISNUMBER($K76)),NOT(ISNUMBER('Assumptions'!$B$4))),"Check Dates",IF($K76&lt;TODAY(),"Review Overdue",IF($K76&lt;=TODAY()+'Assumptions'!$B$4,"Review Soon","Current")))))</f>
        <v/>
      </c>
    </row>
    <row r="77" ht="38" customHeight="1">
      <c r="A77" s="17" t="n"/>
      <c r="B77" s="17" t="n"/>
      <c r="C77" s="18" t="n"/>
      <c r="D77" s="18" t="n"/>
      <c r="E77" s="18" t="n"/>
      <c r="F77" s="18" t="n"/>
      <c r="G77" s="17" t="n"/>
      <c r="H77" s="17" t="n"/>
      <c r="I77" s="30" t="n"/>
      <c r="J77" s="30" t="n"/>
      <c r="K77" s="31">
        <f>IF($A77="","",IFERROR(IF(AND(ISNUMBER($J77),ISNUMBER('Assumptions'!$B$3)),$J77+'Assumptions'!$B$3,""),""))</f>
        <v/>
      </c>
      <c r="L77" s="21">
        <f>IF($A77="","",IF($H77="Inactive","Inactive",IF(OR(NOT(ISNUMBER($J77)),NOT(ISNUMBER($K77)),NOT(ISNUMBER('Assumptions'!$B$4))),"Check Dates",IF($K77&lt;TODAY(),"Review Overdue",IF($K77&lt;=TODAY()+'Assumptions'!$B$4,"Review Soon","Current")))))</f>
        <v/>
      </c>
    </row>
    <row r="78" ht="38" customHeight="1">
      <c r="A78" s="17" t="n"/>
      <c r="B78" s="17" t="n"/>
      <c r="C78" s="18" t="n"/>
      <c r="D78" s="18" t="n"/>
      <c r="E78" s="18" t="n"/>
      <c r="F78" s="18" t="n"/>
      <c r="G78" s="17" t="n"/>
      <c r="H78" s="17" t="n"/>
      <c r="I78" s="30" t="n"/>
      <c r="J78" s="30" t="n"/>
      <c r="K78" s="32">
        <f>IF($A78="","",IFERROR(IF(AND(ISNUMBER($J78),ISNUMBER('Assumptions'!$B$3)),$J78+'Assumptions'!$B$3,""),""))</f>
        <v/>
      </c>
      <c r="L78" s="23">
        <f>IF($A78="","",IF($H78="Inactive","Inactive",IF(OR(NOT(ISNUMBER($J78)),NOT(ISNUMBER($K78)),NOT(ISNUMBER('Assumptions'!$B$4))),"Check Dates",IF($K78&lt;TODAY(),"Review Overdue",IF($K78&lt;=TODAY()+'Assumptions'!$B$4,"Review Soon","Current")))))</f>
        <v/>
      </c>
    </row>
    <row r="79" ht="38" customHeight="1">
      <c r="A79" s="17" t="n"/>
      <c r="B79" s="17" t="n"/>
      <c r="C79" s="18" t="n"/>
      <c r="D79" s="18" t="n"/>
      <c r="E79" s="18" t="n"/>
      <c r="F79" s="18" t="n"/>
      <c r="G79" s="17" t="n"/>
      <c r="H79" s="17" t="n"/>
      <c r="I79" s="30" t="n"/>
      <c r="J79" s="30" t="n"/>
      <c r="K79" s="31">
        <f>IF($A79="","",IFERROR(IF(AND(ISNUMBER($J79),ISNUMBER('Assumptions'!$B$3)),$J79+'Assumptions'!$B$3,""),""))</f>
        <v/>
      </c>
      <c r="L79" s="21">
        <f>IF($A79="","",IF($H79="Inactive","Inactive",IF(OR(NOT(ISNUMBER($J79)),NOT(ISNUMBER($K79)),NOT(ISNUMBER('Assumptions'!$B$4))),"Check Dates",IF($K79&lt;TODAY(),"Review Overdue",IF($K79&lt;=TODAY()+'Assumptions'!$B$4,"Review Soon","Current")))))</f>
        <v/>
      </c>
    </row>
    <row r="80" ht="38" customHeight="1">
      <c r="A80" s="17" t="n"/>
      <c r="B80" s="17" t="n"/>
      <c r="C80" s="18" t="n"/>
      <c r="D80" s="18" t="n"/>
      <c r="E80" s="18" t="n"/>
      <c r="F80" s="18" t="n"/>
      <c r="G80" s="17" t="n"/>
      <c r="H80" s="17" t="n"/>
      <c r="I80" s="30" t="n"/>
      <c r="J80" s="30" t="n"/>
      <c r="K80" s="32">
        <f>IF($A80="","",IFERROR(IF(AND(ISNUMBER($J80),ISNUMBER('Assumptions'!$B$3)),$J80+'Assumptions'!$B$3,""),""))</f>
        <v/>
      </c>
      <c r="L80" s="23">
        <f>IF($A80="","",IF($H80="Inactive","Inactive",IF(OR(NOT(ISNUMBER($J80)),NOT(ISNUMBER($K80)),NOT(ISNUMBER('Assumptions'!$B$4))),"Check Dates",IF($K80&lt;TODAY(),"Review Overdue",IF($K80&lt;=TODAY()+'Assumptions'!$B$4,"Review Soon","Current")))))</f>
        <v/>
      </c>
    </row>
    <row r="81" ht="38" customHeight="1">
      <c r="A81" s="17" t="n"/>
      <c r="B81" s="17" t="n"/>
      <c r="C81" s="18" t="n"/>
      <c r="D81" s="18" t="n"/>
      <c r="E81" s="18" t="n"/>
      <c r="F81" s="18" t="n"/>
      <c r="G81" s="17" t="n"/>
      <c r="H81" s="17" t="n"/>
      <c r="I81" s="30" t="n"/>
      <c r="J81" s="30" t="n"/>
      <c r="K81" s="31">
        <f>IF($A81="","",IFERROR(IF(AND(ISNUMBER($J81),ISNUMBER('Assumptions'!$B$3)),$J81+'Assumptions'!$B$3,""),""))</f>
        <v/>
      </c>
      <c r="L81" s="21">
        <f>IF($A81="","",IF($H81="Inactive","Inactive",IF(OR(NOT(ISNUMBER($J81)),NOT(ISNUMBER($K81)),NOT(ISNUMBER('Assumptions'!$B$4))),"Check Dates",IF($K81&lt;TODAY(),"Review Overdue",IF($K81&lt;=TODAY()+'Assumptions'!$B$4,"Review Soon","Current")))))</f>
        <v/>
      </c>
    </row>
    <row r="82" ht="38" customHeight="1">
      <c r="A82" s="17" t="n"/>
      <c r="B82" s="17" t="n"/>
      <c r="C82" s="18" t="n"/>
      <c r="D82" s="18" t="n"/>
      <c r="E82" s="18" t="n"/>
      <c r="F82" s="18" t="n"/>
      <c r="G82" s="17" t="n"/>
      <c r="H82" s="17" t="n"/>
      <c r="I82" s="30" t="n"/>
      <c r="J82" s="30" t="n"/>
      <c r="K82" s="32">
        <f>IF($A82="","",IFERROR(IF(AND(ISNUMBER($J82),ISNUMBER('Assumptions'!$B$3)),$J82+'Assumptions'!$B$3,""),""))</f>
        <v/>
      </c>
      <c r="L82" s="23">
        <f>IF($A82="","",IF($H82="Inactive","Inactive",IF(OR(NOT(ISNUMBER($J82)),NOT(ISNUMBER($K82)),NOT(ISNUMBER('Assumptions'!$B$4))),"Check Dates",IF($K82&lt;TODAY(),"Review Overdue",IF($K82&lt;=TODAY()+'Assumptions'!$B$4,"Review Soon","Current")))))</f>
        <v/>
      </c>
    </row>
    <row r="83" ht="38" customHeight="1">
      <c r="A83" s="17" t="n"/>
      <c r="B83" s="17" t="n"/>
      <c r="C83" s="18" t="n"/>
      <c r="D83" s="18" t="n"/>
      <c r="E83" s="18" t="n"/>
      <c r="F83" s="18" t="n"/>
      <c r="G83" s="17" t="n"/>
      <c r="H83" s="17" t="n"/>
      <c r="I83" s="30" t="n"/>
      <c r="J83" s="30" t="n"/>
      <c r="K83" s="31">
        <f>IF($A83="","",IFERROR(IF(AND(ISNUMBER($J83),ISNUMBER('Assumptions'!$B$3)),$J83+'Assumptions'!$B$3,""),""))</f>
        <v/>
      </c>
      <c r="L83" s="21">
        <f>IF($A83="","",IF($H83="Inactive","Inactive",IF(OR(NOT(ISNUMBER($J83)),NOT(ISNUMBER($K83)),NOT(ISNUMBER('Assumptions'!$B$4))),"Check Dates",IF($K83&lt;TODAY(),"Review Overdue",IF($K83&lt;=TODAY()+'Assumptions'!$B$4,"Review Soon","Current")))))</f>
        <v/>
      </c>
    </row>
    <row r="84" ht="38" customHeight="1">
      <c r="A84" s="17" t="n"/>
      <c r="B84" s="17" t="n"/>
      <c r="C84" s="18" t="n"/>
      <c r="D84" s="18" t="n"/>
      <c r="E84" s="18" t="n"/>
      <c r="F84" s="18" t="n"/>
      <c r="G84" s="17" t="n"/>
      <c r="H84" s="17" t="n"/>
      <c r="I84" s="30" t="n"/>
      <c r="J84" s="30" t="n"/>
      <c r="K84" s="32">
        <f>IF($A84="","",IFERROR(IF(AND(ISNUMBER($J84),ISNUMBER('Assumptions'!$B$3)),$J84+'Assumptions'!$B$3,""),""))</f>
        <v/>
      </c>
      <c r="L84" s="23">
        <f>IF($A84="","",IF($H84="Inactive","Inactive",IF(OR(NOT(ISNUMBER($J84)),NOT(ISNUMBER($K84)),NOT(ISNUMBER('Assumptions'!$B$4))),"Check Dates",IF($K84&lt;TODAY(),"Review Overdue",IF($K84&lt;=TODAY()+'Assumptions'!$B$4,"Review Soon","Current")))))</f>
        <v/>
      </c>
    </row>
    <row r="85" ht="38" customHeight="1">
      <c r="A85" s="17" t="n"/>
      <c r="B85" s="17" t="n"/>
      <c r="C85" s="18" t="n"/>
      <c r="D85" s="18" t="n"/>
      <c r="E85" s="18" t="n"/>
      <c r="F85" s="18" t="n"/>
      <c r="G85" s="17" t="n"/>
      <c r="H85" s="17" t="n"/>
      <c r="I85" s="30" t="n"/>
      <c r="J85" s="30" t="n"/>
      <c r="K85" s="31">
        <f>IF($A85="","",IFERROR(IF(AND(ISNUMBER($J85),ISNUMBER('Assumptions'!$B$3)),$J85+'Assumptions'!$B$3,""),""))</f>
        <v/>
      </c>
      <c r="L85" s="21">
        <f>IF($A85="","",IF($H85="Inactive","Inactive",IF(OR(NOT(ISNUMBER($J85)),NOT(ISNUMBER($K85)),NOT(ISNUMBER('Assumptions'!$B$4))),"Check Dates",IF($K85&lt;TODAY(),"Review Overdue",IF($K85&lt;=TODAY()+'Assumptions'!$B$4,"Review Soon","Current")))))</f>
        <v/>
      </c>
    </row>
    <row r="86" ht="38" customHeight="1">
      <c r="A86" s="17" t="n"/>
      <c r="B86" s="17" t="n"/>
      <c r="C86" s="18" t="n"/>
      <c r="D86" s="18" t="n"/>
      <c r="E86" s="18" t="n"/>
      <c r="F86" s="18" t="n"/>
      <c r="G86" s="17" t="n"/>
      <c r="H86" s="17" t="n"/>
      <c r="I86" s="30" t="n"/>
      <c r="J86" s="30" t="n"/>
      <c r="K86" s="32">
        <f>IF($A86="","",IFERROR(IF(AND(ISNUMBER($J86),ISNUMBER('Assumptions'!$B$3)),$J86+'Assumptions'!$B$3,""),""))</f>
        <v/>
      </c>
      <c r="L86" s="23">
        <f>IF($A86="","",IF($H86="Inactive","Inactive",IF(OR(NOT(ISNUMBER($J86)),NOT(ISNUMBER($K86)),NOT(ISNUMBER('Assumptions'!$B$4))),"Check Dates",IF($K86&lt;TODAY(),"Review Overdue",IF($K86&lt;=TODAY()+'Assumptions'!$B$4,"Review Soon","Current")))))</f>
        <v/>
      </c>
    </row>
    <row r="87" ht="38" customHeight="1">
      <c r="A87" s="17" t="n"/>
      <c r="B87" s="17" t="n"/>
      <c r="C87" s="18" t="n"/>
      <c r="D87" s="18" t="n"/>
      <c r="E87" s="18" t="n"/>
      <c r="F87" s="18" t="n"/>
      <c r="G87" s="17" t="n"/>
      <c r="H87" s="17" t="n"/>
      <c r="I87" s="30" t="n"/>
      <c r="J87" s="30" t="n"/>
      <c r="K87" s="31">
        <f>IF($A87="","",IFERROR(IF(AND(ISNUMBER($J87),ISNUMBER('Assumptions'!$B$3)),$J87+'Assumptions'!$B$3,""),""))</f>
        <v/>
      </c>
      <c r="L87" s="21">
        <f>IF($A87="","",IF($H87="Inactive","Inactive",IF(OR(NOT(ISNUMBER($J87)),NOT(ISNUMBER($K87)),NOT(ISNUMBER('Assumptions'!$B$4))),"Check Dates",IF($K87&lt;TODAY(),"Review Overdue",IF($K87&lt;=TODAY()+'Assumptions'!$B$4,"Review Soon","Current")))))</f>
        <v/>
      </c>
    </row>
    <row r="88" ht="38" customHeight="1">
      <c r="A88" s="17" t="n"/>
      <c r="B88" s="17" t="n"/>
      <c r="C88" s="18" t="n"/>
      <c r="D88" s="18" t="n"/>
      <c r="E88" s="18" t="n"/>
      <c r="F88" s="18" t="n"/>
      <c r="G88" s="17" t="n"/>
      <c r="H88" s="17" t="n"/>
      <c r="I88" s="30" t="n"/>
      <c r="J88" s="30" t="n"/>
      <c r="K88" s="32">
        <f>IF($A88="","",IFERROR(IF(AND(ISNUMBER($J88),ISNUMBER('Assumptions'!$B$3)),$J88+'Assumptions'!$B$3,""),""))</f>
        <v/>
      </c>
      <c r="L88" s="23">
        <f>IF($A88="","",IF($H88="Inactive","Inactive",IF(OR(NOT(ISNUMBER($J88)),NOT(ISNUMBER($K88)),NOT(ISNUMBER('Assumptions'!$B$4))),"Check Dates",IF($K88&lt;TODAY(),"Review Overdue",IF($K88&lt;=TODAY()+'Assumptions'!$B$4,"Review Soon","Current")))))</f>
        <v/>
      </c>
    </row>
    <row r="89" ht="38" customHeight="1">
      <c r="A89" s="17" t="n"/>
      <c r="B89" s="17" t="n"/>
      <c r="C89" s="18" t="n"/>
      <c r="D89" s="18" t="n"/>
      <c r="E89" s="18" t="n"/>
      <c r="F89" s="18" t="n"/>
      <c r="G89" s="17" t="n"/>
      <c r="H89" s="17" t="n"/>
      <c r="I89" s="30" t="n"/>
      <c r="J89" s="30" t="n"/>
      <c r="K89" s="31">
        <f>IF($A89="","",IFERROR(IF(AND(ISNUMBER($J89),ISNUMBER('Assumptions'!$B$3)),$J89+'Assumptions'!$B$3,""),""))</f>
        <v/>
      </c>
      <c r="L89" s="21">
        <f>IF($A89="","",IF($H89="Inactive","Inactive",IF(OR(NOT(ISNUMBER($J89)),NOT(ISNUMBER($K89)),NOT(ISNUMBER('Assumptions'!$B$4))),"Check Dates",IF($K89&lt;TODAY(),"Review Overdue",IF($K89&lt;=TODAY()+'Assumptions'!$B$4,"Review Soon","Current")))))</f>
        <v/>
      </c>
    </row>
    <row r="90" ht="38" customHeight="1">
      <c r="A90" s="17" t="n"/>
      <c r="B90" s="17" t="n"/>
      <c r="C90" s="18" t="n"/>
      <c r="D90" s="18" t="n"/>
      <c r="E90" s="18" t="n"/>
      <c r="F90" s="18" t="n"/>
      <c r="G90" s="17" t="n"/>
      <c r="H90" s="17" t="n"/>
      <c r="I90" s="30" t="n"/>
      <c r="J90" s="30" t="n"/>
      <c r="K90" s="32">
        <f>IF($A90="","",IFERROR(IF(AND(ISNUMBER($J90),ISNUMBER('Assumptions'!$B$3)),$J90+'Assumptions'!$B$3,""),""))</f>
        <v/>
      </c>
      <c r="L90" s="23">
        <f>IF($A90="","",IF($H90="Inactive","Inactive",IF(OR(NOT(ISNUMBER($J90)),NOT(ISNUMBER($K90)),NOT(ISNUMBER('Assumptions'!$B$4))),"Check Dates",IF($K90&lt;TODAY(),"Review Overdue",IF($K90&lt;=TODAY()+'Assumptions'!$B$4,"Review Soon","Current")))))</f>
        <v/>
      </c>
    </row>
    <row r="91" ht="38" customHeight="1">
      <c r="A91" s="17" t="n"/>
      <c r="B91" s="17" t="n"/>
      <c r="C91" s="18" t="n"/>
      <c r="D91" s="18" t="n"/>
      <c r="E91" s="18" t="n"/>
      <c r="F91" s="18" t="n"/>
      <c r="G91" s="17" t="n"/>
      <c r="H91" s="17" t="n"/>
      <c r="I91" s="30" t="n"/>
      <c r="J91" s="30" t="n"/>
      <c r="K91" s="31">
        <f>IF($A91="","",IFERROR(IF(AND(ISNUMBER($J91),ISNUMBER('Assumptions'!$B$3)),$J91+'Assumptions'!$B$3,""),""))</f>
        <v/>
      </c>
      <c r="L91" s="21">
        <f>IF($A91="","",IF($H91="Inactive","Inactive",IF(OR(NOT(ISNUMBER($J91)),NOT(ISNUMBER($K91)),NOT(ISNUMBER('Assumptions'!$B$4))),"Check Dates",IF($K91&lt;TODAY(),"Review Overdue",IF($K91&lt;=TODAY()+'Assumptions'!$B$4,"Review Soon","Current")))))</f>
        <v/>
      </c>
    </row>
    <row r="92" ht="38" customHeight="1">
      <c r="A92" s="17" t="n"/>
      <c r="B92" s="17" t="n"/>
      <c r="C92" s="18" t="n"/>
      <c r="D92" s="18" t="n"/>
      <c r="E92" s="18" t="n"/>
      <c r="F92" s="18" t="n"/>
      <c r="G92" s="17" t="n"/>
      <c r="H92" s="17" t="n"/>
      <c r="I92" s="30" t="n"/>
      <c r="J92" s="30" t="n"/>
      <c r="K92" s="32">
        <f>IF($A92="","",IFERROR(IF(AND(ISNUMBER($J92),ISNUMBER('Assumptions'!$B$3)),$J92+'Assumptions'!$B$3,""),""))</f>
        <v/>
      </c>
      <c r="L92" s="23">
        <f>IF($A92="","",IF($H92="Inactive","Inactive",IF(OR(NOT(ISNUMBER($J92)),NOT(ISNUMBER($K92)),NOT(ISNUMBER('Assumptions'!$B$4))),"Check Dates",IF($K92&lt;TODAY(),"Review Overdue",IF($K92&lt;=TODAY()+'Assumptions'!$B$4,"Review Soon","Current")))))</f>
        <v/>
      </c>
    </row>
    <row r="93" ht="38" customHeight="1">
      <c r="A93" s="17" t="n"/>
      <c r="B93" s="17" t="n"/>
      <c r="C93" s="18" t="n"/>
      <c r="D93" s="18" t="n"/>
      <c r="E93" s="18" t="n"/>
      <c r="F93" s="18" t="n"/>
      <c r="G93" s="17" t="n"/>
      <c r="H93" s="17" t="n"/>
      <c r="I93" s="30" t="n"/>
      <c r="J93" s="30" t="n"/>
      <c r="K93" s="31">
        <f>IF($A93="","",IFERROR(IF(AND(ISNUMBER($J93),ISNUMBER('Assumptions'!$B$3)),$J93+'Assumptions'!$B$3,""),""))</f>
        <v/>
      </c>
      <c r="L93" s="21">
        <f>IF($A93="","",IF($H93="Inactive","Inactive",IF(OR(NOT(ISNUMBER($J93)),NOT(ISNUMBER($K93)),NOT(ISNUMBER('Assumptions'!$B$4))),"Check Dates",IF($K93&lt;TODAY(),"Review Overdue",IF($K93&lt;=TODAY()+'Assumptions'!$B$4,"Review Soon","Current")))))</f>
        <v/>
      </c>
    </row>
    <row r="94" ht="38" customHeight="1">
      <c r="A94" s="17" t="n"/>
      <c r="B94" s="17" t="n"/>
      <c r="C94" s="18" t="n"/>
      <c r="D94" s="18" t="n"/>
      <c r="E94" s="18" t="n"/>
      <c r="F94" s="18" t="n"/>
      <c r="G94" s="17" t="n"/>
      <c r="H94" s="17" t="n"/>
      <c r="I94" s="30" t="n"/>
      <c r="J94" s="30" t="n"/>
      <c r="K94" s="32">
        <f>IF($A94="","",IFERROR(IF(AND(ISNUMBER($J94),ISNUMBER('Assumptions'!$B$3)),$J94+'Assumptions'!$B$3,""),""))</f>
        <v/>
      </c>
      <c r="L94" s="23">
        <f>IF($A94="","",IF($H94="Inactive","Inactive",IF(OR(NOT(ISNUMBER($J94)),NOT(ISNUMBER($K94)),NOT(ISNUMBER('Assumptions'!$B$4))),"Check Dates",IF($K94&lt;TODAY(),"Review Overdue",IF($K94&lt;=TODAY()+'Assumptions'!$B$4,"Review Soon","Current")))))</f>
        <v/>
      </c>
    </row>
    <row r="95" ht="38" customHeight="1">
      <c r="A95" s="17" t="n"/>
      <c r="B95" s="17" t="n"/>
      <c r="C95" s="18" t="n"/>
      <c r="D95" s="18" t="n"/>
      <c r="E95" s="18" t="n"/>
      <c r="F95" s="18" t="n"/>
      <c r="G95" s="17" t="n"/>
      <c r="H95" s="17" t="n"/>
      <c r="I95" s="30" t="n"/>
      <c r="J95" s="30" t="n"/>
      <c r="K95" s="31">
        <f>IF($A95="","",IFERROR(IF(AND(ISNUMBER($J95),ISNUMBER('Assumptions'!$B$3)),$J95+'Assumptions'!$B$3,""),""))</f>
        <v/>
      </c>
      <c r="L95" s="21">
        <f>IF($A95="","",IF($H95="Inactive","Inactive",IF(OR(NOT(ISNUMBER($J95)),NOT(ISNUMBER($K95)),NOT(ISNUMBER('Assumptions'!$B$4))),"Check Dates",IF($K95&lt;TODAY(),"Review Overdue",IF($K95&lt;=TODAY()+'Assumptions'!$B$4,"Review Soon","Current")))))</f>
        <v/>
      </c>
    </row>
    <row r="96" ht="38" customHeight="1">
      <c r="A96" s="17" t="n"/>
      <c r="B96" s="17" t="n"/>
      <c r="C96" s="18" t="n"/>
      <c r="D96" s="18" t="n"/>
      <c r="E96" s="18" t="n"/>
      <c r="F96" s="18" t="n"/>
      <c r="G96" s="17" t="n"/>
      <c r="H96" s="17" t="n"/>
      <c r="I96" s="30" t="n"/>
      <c r="J96" s="30" t="n"/>
      <c r="K96" s="32">
        <f>IF($A96="","",IFERROR(IF(AND(ISNUMBER($J96),ISNUMBER('Assumptions'!$B$3)),$J96+'Assumptions'!$B$3,""),""))</f>
        <v/>
      </c>
      <c r="L96" s="23">
        <f>IF($A96="","",IF($H96="Inactive","Inactive",IF(OR(NOT(ISNUMBER($J96)),NOT(ISNUMBER($K96)),NOT(ISNUMBER('Assumptions'!$B$4))),"Check Dates",IF($K96&lt;TODAY(),"Review Overdue",IF($K96&lt;=TODAY()+'Assumptions'!$B$4,"Review Soon","Current")))))</f>
        <v/>
      </c>
    </row>
    <row r="97" ht="38" customHeight="1">
      <c r="A97" s="17" t="n"/>
      <c r="B97" s="17" t="n"/>
      <c r="C97" s="18" t="n"/>
      <c r="D97" s="18" t="n"/>
      <c r="E97" s="18" t="n"/>
      <c r="F97" s="18" t="n"/>
      <c r="G97" s="17" t="n"/>
      <c r="H97" s="17" t="n"/>
      <c r="I97" s="30" t="n"/>
      <c r="J97" s="30" t="n"/>
      <c r="K97" s="31">
        <f>IF($A97="","",IFERROR(IF(AND(ISNUMBER($J97),ISNUMBER('Assumptions'!$B$3)),$J97+'Assumptions'!$B$3,""),""))</f>
        <v/>
      </c>
      <c r="L97" s="21">
        <f>IF($A97="","",IF($H97="Inactive","Inactive",IF(OR(NOT(ISNUMBER($J97)),NOT(ISNUMBER($K97)),NOT(ISNUMBER('Assumptions'!$B$4))),"Check Dates",IF($K97&lt;TODAY(),"Review Overdue",IF($K97&lt;=TODAY()+'Assumptions'!$B$4,"Review Soon","Current")))))</f>
        <v/>
      </c>
    </row>
    <row r="98" ht="38" customHeight="1">
      <c r="A98" s="17" t="n"/>
      <c r="B98" s="17" t="n"/>
      <c r="C98" s="18" t="n"/>
      <c r="D98" s="18" t="n"/>
      <c r="E98" s="18" t="n"/>
      <c r="F98" s="18" t="n"/>
      <c r="G98" s="17" t="n"/>
      <c r="H98" s="17" t="n"/>
      <c r="I98" s="30" t="n"/>
      <c r="J98" s="30" t="n"/>
      <c r="K98" s="32">
        <f>IF($A98="","",IFERROR(IF(AND(ISNUMBER($J98),ISNUMBER('Assumptions'!$B$3)),$J98+'Assumptions'!$B$3,""),""))</f>
        <v/>
      </c>
      <c r="L98" s="23">
        <f>IF($A98="","",IF($H98="Inactive","Inactive",IF(OR(NOT(ISNUMBER($J98)),NOT(ISNUMBER($K98)),NOT(ISNUMBER('Assumptions'!$B$4))),"Check Dates",IF($K98&lt;TODAY(),"Review Overdue",IF($K98&lt;=TODAY()+'Assumptions'!$B$4,"Review Soon","Current")))))</f>
        <v/>
      </c>
    </row>
    <row r="99" ht="38" customHeight="1">
      <c r="A99" s="17" t="n"/>
      <c r="B99" s="17" t="n"/>
      <c r="C99" s="18" t="n"/>
      <c r="D99" s="18" t="n"/>
      <c r="E99" s="18" t="n"/>
      <c r="F99" s="18" t="n"/>
      <c r="G99" s="17" t="n"/>
      <c r="H99" s="17" t="n"/>
      <c r="I99" s="30" t="n"/>
      <c r="J99" s="30" t="n"/>
      <c r="K99" s="31">
        <f>IF($A99="","",IFERROR(IF(AND(ISNUMBER($J99),ISNUMBER('Assumptions'!$B$3)),$J99+'Assumptions'!$B$3,""),""))</f>
        <v/>
      </c>
      <c r="L99" s="21">
        <f>IF($A99="","",IF($H99="Inactive","Inactive",IF(OR(NOT(ISNUMBER($J99)),NOT(ISNUMBER($K99)),NOT(ISNUMBER('Assumptions'!$B$4))),"Check Dates",IF($K99&lt;TODAY(),"Review Overdue",IF($K99&lt;=TODAY()+'Assumptions'!$B$4,"Review Soon","Current")))))</f>
        <v/>
      </c>
    </row>
    <row r="100" ht="38" customHeight="1">
      <c r="A100" s="17" t="n"/>
      <c r="B100" s="17" t="n"/>
      <c r="C100" s="18" t="n"/>
      <c r="D100" s="18" t="n"/>
      <c r="E100" s="18" t="n"/>
      <c r="F100" s="18" t="n"/>
      <c r="G100" s="17" t="n"/>
      <c r="H100" s="17" t="n"/>
      <c r="I100" s="30" t="n"/>
      <c r="J100" s="30" t="n"/>
      <c r="K100" s="32">
        <f>IF($A100="","",IFERROR(IF(AND(ISNUMBER($J100),ISNUMBER('Assumptions'!$B$3)),$J100+'Assumptions'!$B$3,""),""))</f>
        <v/>
      </c>
      <c r="L100" s="23">
        <f>IF($A100="","",IF($H100="Inactive","Inactive",IF(OR(NOT(ISNUMBER($J100)),NOT(ISNUMBER($K100)),NOT(ISNUMBER('Assumptions'!$B$4))),"Check Dates",IF($K100&lt;TODAY(),"Review Overdue",IF($K100&lt;=TODAY()+'Assumptions'!$B$4,"Review Soon","Current")))))</f>
        <v/>
      </c>
    </row>
    <row r="101" ht="38" customHeight="1">
      <c r="A101" s="17" t="n"/>
      <c r="B101" s="17" t="n"/>
      <c r="C101" s="18" t="n"/>
      <c r="D101" s="18" t="n"/>
      <c r="E101" s="18" t="n"/>
      <c r="F101" s="18" t="n"/>
      <c r="G101" s="17" t="n"/>
      <c r="H101" s="17" t="n"/>
      <c r="I101" s="30" t="n"/>
      <c r="J101" s="30" t="n"/>
      <c r="K101" s="31">
        <f>IF($A101="","",IFERROR(IF(AND(ISNUMBER($J101),ISNUMBER('Assumptions'!$B$3)),$J101+'Assumptions'!$B$3,""),""))</f>
        <v/>
      </c>
      <c r="L101" s="21">
        <f>IF($A101="","",IF($H101="Inactive","Inactive",IF(OR(NOT(ISNUMBER($J101)),NOT(ISNUMBER($K101)),NOT(ISNUMBER('Assumptions'!$B$4))),"Check Dates",IF($K101&lt;TODAY(),"Review Overdue",IF($K101&lt;=TODAY()+'Assumptions'!$B$4,"Review Soon","Current")))))</f>
        <v/>
      </c>
    </row>
    <row r="102" ht="38" customHeight="1">
      <c r="A102" s="17" t="n"/>
      <c r="B102" s="17" t="n"/>
      <c r="C102" s="18" t="n"/>
      <c r="D102" s="18" t="n"/>
      <c r="E102" s="18" t="n"/>
      <c r="F102" s="18" t="n"/>
      <c r="G102" s="17" t="n"/>
      <c r="H102" s="17" t="n"/>
      <c r="I102" s="30" t="n"/>
      <c r="J102" s="30" t="n"/>
      <c r="K102" s="32">
        <f>IF($A102="","",IFERROR(IF(AND(ISNUMBER($J102),ISNUMBER('Assumptions'!$B$3)),$J102+'Assumptions'!$B$3,""),""))</f>
        <v/>
      </c>
      <c r="L102" s="23">
        <f>IF($A102="","",IF($H102="Inactive","Inactive",IF(OR(NOT(ISNUMBER($J102)),NOT(ISNUMBER($K102)),NOT(ISNUMBER('Assumptions'!$B$4))),"Check Dates",IF($K102&lt;TODAY(),"Review Overdue",IF($K102&lt;=TODAY()+'Assumptions'!$B$4,"Review Soon","Current")))))</f>
        <v/>
      </c>
    </row>
    <row r="103" ht="38" customHeight="1">
      <c r="A103" s="17" t="n"/>
      <c r="B103" s="17" t="n"/>
      <c r="C103" s="18" t="n"/>
      <c r="D103" s="18" t="n"/>
      <c r="E103" s="18" t="n"/>
      <c r="F103" s="18" t="n"/>
      <c r="G103" s="17" t="n"/>
      <c r="H103" s="17" t="n"/>
      <c r="I103" s="30" t="n"/>
      <c r="J103" s="30" t="n"/>
      <c r="K103" s="31">
        <f>IF($A103="","",IFERROR(IF(AND(ISNUMBER($J103),ISNUMBER('Assumptions'!$B$3)),$J103+'Assumptions'!$B$3,""),""))</f>
        <v/>
      </c>
      <c r="L103" s="21">
        <f>IF($A103="","",IF($H103="Inactive","Inactive",IF(OR(NOT(ISNUMBER($J103)),NOT(ISNUMBER($K103)),NOT(ISNUMBER('Assumptions'!$B$4))),"Check Dates",IF($K103&lt;TODAY(),"Review Overdue",IF($K103&lt;=TODAY()+'Assumptions'!$B$4,"Review Soon","Current")))))</f>
        <v/>
      </c>
    </row>
    <row r="104" ht="38" customHeight="1">
      <c r="A104" s="17" t="n"/>
      <c r="B104" s="17" t="n"/>
      <c r="C104" s="18" t="n"/>
      <c r="D104" s="18" t="n"/>
      <c r="E104" s="18" t="n"/>
      <c r="F104" s="18" t="n"/>
      <c r="G104" s="17" t="n"/>
      <c r="H104" s="17" t="n"/>
      <c r="I104" s="30" t="n"/>
      <c r="J104" s="30" t="n"/>
      <c r="K104" s="32">
        <f>IF($A104="","",IFERROR(IF(AND(ISNUMBER($J104),ISNUMBER('Assumptions'!$B$3)),$J104+'Assumptions'!$B$3,""),""))</f>
        <v/>
      </c>
      <c r="L104" s="23">
        <f>IF($A104="","",IF($H104="Inactive","Inactive",IF(OR(NOT(ISNUMBER($J104)),NOT(ISNUMBER($K104)),NOT(ISNUMBER('Assumptions'!$B$4))),"Check Dates",IF($K104&lt;TODAY(),"Review Overdue",IF($K104&lt;=TODAY()+'Assumptions'!$B$4,"Review Soon","Current")))))</f>
        <v/>
      </c>
    </row>
  </sheetData>
  <autoFilter ref="A4:L104"/>
  <mergeCells count="1">
    <mergeCell ref="A1:L1"/>
  </mergeCells>
  <conditionalFormatting sqref="L5:L104">
    <cfRule type="expression" priority="1" dxfId="0" stopIfTrue="1">
      <formula>OR($L5="Review Overdue",$L5="Check Dates")</formula>
    </cfRule>
    <cfRule type="expression" priority="2" dxfId="2" stopIfTrue="1">
      <formula>$L5="Review Soon"</formula>
    </cfRule>
    <cfRule type="expression" priority="3" dxfId="1" stopIfTrue="1">
      <formula>$L5="Current"</formula>
    </cfRule>
  </conditionalFormatting>
  <dataValidations count="3">
    <dataValidation sqref="G5:G104" showDropDown="0" showInputMessage="1" showErrorMessage="1" allowBlank="0" errorTitle="Alert level required" error="Select an alert level from the list." promptTitle="Alert level" prompt="Choose the owner-reported alert attention level." type="list">
      <formula1>INDIRECT("'Assumptions'!$A$11:$A$13")</formula1>
    </dataValidation>
    <dataValidation sqref="H5:H104" showDropDown="0" showInputMessage="0" showErrorMessage="1" allowBlank="0" errorTitle="Alert status" error="Select Active or Inactive." type="list">
      <formula1>INDIRECT("'Assumptions'!$C$11:$C$12")</formula1>
    </dataValidation>
    <dataValidation sqref="I5:J104" showDropDown="0" showInputMessage="0" showErrorMessage="1" allowBlank="0" errorTitle="Date outside limits" error="Enter a date within the editable date limits on the Assumptions sheet." type="date" operator="between">
      <formula1>INDIRECT("'Assumptions'!$B$6")</formula1>
      <formula2>INDIRECT("'Assumptions'!$B$7")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7" customWidth="1" min="3" max="3"/>
    <col width="12" customWidth="1" min="4" max="4"/>
    <col width="22" customWidth="1" min="5" max="5"/>
    <col width="22" customWidth="1" min="6" max="6"/>
    <col width="15" customWidth="1" min="7" max="7"/>
    <col width="17" customWidth="1" min="8" max="8"/>
    <col width="35" customWidth="1" min="9" max="9"/>
    <col width="38" customWidth="1" min="10" max="10"/>
    <col width="18" customWidth="1" min="11" max="11"/>
    <col width="23" customWidth="1" min="12" max="12"/>
    <col width="18" customWidth="1" min="13" max="13"/>
    <col width="19" customWidth="1" min="14" max="14"/>
    <col width="35" customWidth="1" min="15" max="15"/>
  </cols>
  <sheetData>
    <row r="1" ht="28" customHeight="1">
      <c r="A1" s="1" t="inlineStr">
        <is>
          <t>Booked Service Allergy Acknowledgement Checks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9" t="n"/>
    </row>
    <row r="2" ht="24" customHeight="1">
      <c r="A2" s="16" t="inlineStr">
        <is>
          <t>Use</t>
        </is>
      </c>
      <c r="B2" s="3" t="inlineStr">
        <is>
          <t>Enter one row for each booked service. A Review Required status prompts a human check; it does not send messages or update another system.</t>
        </is>
      </c>
    </row>
    <row r="3"/>
    <row r="4" ht="34" customHeight="1">
      <c r="A4" s="4" t="inlineStr">
        <is>
          <t>Check ID</t>
        </is>
      </c>
      <c r="B4" s="4" t="inlineStr">
        <is>
          <t>Service Date</t>
        </is>
      </c>
      <c r="C4" s="4" t="inlineStr">
        <is>
          <t>Service Type</t>
        </is>
      </c>
      <c r="D4" s="4" t="inlineStr">
        <is>
          <t>Pet ID</t>
        </is>
      </c>
      <c r="E4" s="4" t="inlineStr">
        <is>
          <t>Pet Name</t>
        </is>
      </c>
      <c r="F4" s="4" t="inlineStr">
        <is>
          <t>Assigned Team Role</t>
        </is>
      </c>
      <c r="G4" s="4" t="inlineStr">
        <is>
          <t>Active Alert</t>
        </is>
      </c>
      <c r="H4" s="4" t="inlineStr">
        <is>
          <t>Alert Level</t>
        </is>
      </c>
      <c r="I4" s="4" t="inlineStr">
        <is>
          <t>Allergy Alert</t>
        </is>
      </c>
      <c r="J4" s="4" t="inlineStr">
        <is>
          <t>Service Handling Note</t>
        </is>
      </c>
      <c r="K4" s="4" t="inlineStr">
        <is>
          <t>Acknowledgement</t>
        </is>
      </c>
      <c r="L4" s="4" t="inlineStr">
        <is>
          <t>Acknowledged By</t>
        </is>
      </c>
      <c r="M4" s="4" t="inlineStr">
        <is>
          <t>Acknowledged Date</t>
        </is>
      </c>
      <c r="N4" s="4" t="inlineStr">
        <is>
          <t>Check Status</t>
        </is>
      </c>
      <c r="O4" s="4" t="inlineStr">
        <is>
          <t>Check Notes</t>
        </is>
      </c>
    </row>
    <row r="5" ht="42" customHeight="1">
      <c r="A5" s="17" t="inlineStr">
        <is>
          <t>CHK-001</t>
        </is>
      </c>
      <c r="B5" s="30" t="n">
        <v>46274</v>
      </c>
      <c r="C5" s="17" t="inlineStr">
        <is>
          <t>Grooming</t>
        </is>
      </c>
      <c r="D5" s="17" t="inlineStr">
        <is>
          <t>PET-001</t>
        </is>
      </c>
      <c r="E5" s="5">
        <f>IF($D5="","",IFERROR(VLOOKUP($D5,'Allergy Register'!$B$5:$C$104,2,FALSE),"Pet Not Found"))</f>
        <v/>
      </c>
      <c r="F5" s="17" t="inlineStr">
        <is>
          <t>Fictional Groomer A</t>
        </is>
      </c>
      <c r="G5" s="21">
        <f>IF($D5="","",IF(COUNTIF('Allergy Register'!$B$5:$B$104,$D5)=0,"Pet Not Found",IF(COUNTIFS('Allergy Register'!$B$5:$B$104,$D5,'Allergy Register'!$H$5:$H$104,"Active")&gt;0,"Yes","No")))</f>
        <v/>
      </c>
      <c r="H5" s="21">
        <f>IF($D5="","",IF($G5="Yes",IFERROR(VLOOKUP($D5,'Allergy Register'!$B$5:$G$104,6,FALSE),"Check Register"),""))</f>
        <v/>
      </c>
      <c r="I5" s="5">
        <f>IF($D5="","",IF($G5="Yes",IFERROR(VLOOKUP($D5,'Allergy Register'!$B$5:$E$104,4,FALSE),"Check Register"),""))</f>
        <v/>
      </c>
      <c r="J5" s="5">
        <f>IF($D5="","",IF($G5="Yes",IFERROR(VLOOKUP($D5,'Allergy Register'!$B$5:$F$104,5,FALSE),"Check Register"),""))</f>
        <v/>
      </c>
      <c r="K5" s="17" t="inlineStr">
        <is>
          <t>Acknowledged</t>
        </is>
      </c>
      <c r="L5" s="18" t="inlineStr">
        <is>
          <t>Fictional Staff Cedar</t>
        </is>
      </c>
      <c r="M5" s="30" t="n">
        <v>46274</v>
      </c>
      <c r="N5" s="21">
        <f>IF($A5="","",IF(OR($D5="",$G5="Pet Not Found"),"Review Required",IF($G5="No",IF($K5="Not Needed","No Active Alert","Review Required"),IF(AND($G5="Yes",$K5="Acknowledged",$L5&lt;&gt;"",ISNUMBER($M5)),"Acknowledged","Review Required"))))</f>
        <v/>
      </c>
      <c r="O5" s="18" t="inlineStr">
        <is>
          <t>Package labels reviewed before the service.</t>
        </is>
      </c>
    </row>
    <row r="6" ht="42" customHeight="1">
      <c r="A6" s="17" t="inlineStr">
        <is>
          <t>CHK-002</t>
        </is>
      </c>
      <c r="B6" s="30" t="n">
        <v>46275</v>
      </c>
      <c r="C6" s="17" t="inlineStr">
        <is>
          <t>Daycare</t>
        </is>
      </c>
      <c r="D6" s="17" t="inlineStr">
        <is>
          <t>PET-002</t>
        </is>
      </c>
      <c r="E6" s="7">
        <f>IF($D6="","",IFERROR(VLOOKUP($D6,'Allergy Register'!$B$5:$C$104,2,FALSE),"Pet Not Found"))</f>
        <v/>
      </c>
      <c r="F6" s="17" t="inlineStr">
        <is>
          <t>Fictional Care Team A</t>
        </is>
      </c>
      <c r="G6" s="23">
        <f>IF($D6="","",IF(COUNTIF('Allergy Register'!$B$5:$B$104,$D6)=0,"Pet Not Found",IF(COUNTIFS('Allergy Register'!$B$5:$B$104,$D6,'Allergy Register'!$H$5:$H$104,"Active")&gt;0,"Yes","No")))</f>
        <v/>
      </c>
      <c r="H6" s="23">
        <f>IF($D6="","",IF($G6="Yes",IFERROR(VLOOKUP($D6,'Allergy Register'!$B$5:$G$104,6,FALSE),"Check Register"),""))</f>
        <v/>
      </c>
      <c r="I6" s="7">
        <f>IF($D6="","",IF($G6="Yes",IFERROR(VLOOKUP($D6,'Allergy Register'!$B$5:$E$104,4,FALSE),"Check Register"),""))</f>
        <v/>
      </c>
      <c r="J6" s="7">
        <f>IF($D6="","",IF($G6="Yes",IFERROR(VLOOKUP($D6,'Allergy Register'!$B$5:$F$104,5,FALSE),"Check Register"),""))</f>
        <v/>
      </c>
      <c r="K6" s="17" t="inlineStr">
        <is>
          <t>Pending</t>
        </is>
      </c>
      <c r="L6" s="18" t="n"/>
      <c r="M6" s="30" t="n"/>
      <c r="N6" s="23">
        <f>IF($A6="","",IF(OR($D6="",$G6="Pet Not Found"),"Review Required",IF($G6="No",IF($K6="Not Needed","No Active Alert","Review Required"),IF(AND($G6="Yes",$K6="Acknowledged",$L6&lt;&gt;"",ISNUMBER($M6)),"Acknowledged","Review Required"))))</f>
        <v/>
      </c>
      <c r="O6" s="18" t="inlineStr">
        <is>
          <t>Human acknowledgement is still needed.</t>
        </is>
      </c>
    </row>
    <row r="7" ht="42" customHeight="1">
      <c r="A7" s="17" t="inlineStr">
        <is>
          <t>CHK-003</t>
        </is>
      </c>
      <c r="B7" s="30" t="n">
        <v>46276</v>
      </c>
      <c r="C7" s="17" t="inlineStr">
        <is>
          <t>Dog Walking</t>
        </is>
      </c>
      <c r="D7" s="17" t="inlineStr">
        <is>
          <t>PET-003</t>
        </is>
      </c>
      <c r="E7" s="5">
        <f>IF($D7="","",IFERROR(VLOOKUP($D7,'Allergy Register'!$B$5:$C$104,2,FALSE),"Pet Not Found"))</f>
        <v/>
      </c>
      <c r="F7" s="17" t="inlineStr">
        <is>
          <t>Fictional Walker A</t>
        </is>
      </c>
      <c r="G7" s="21">
        <f>IF($D7="","",IF(COUNTIF('Allergy Register'!$B$5:$B$104,$D7)=0,"Pet Not Found",IF(COUNTIFS('Allergy Register'!$B$5:$B$104,$D7,'Allergy Register'!$H$5:$H$104,"Active")&gt;0,"Yes","No")))</f>
        <v/>
      </c>
      <c r="H7" s="21">
        <f>IF($D7="","",IF($G7="Yes",IFERROR(VLOOKUP($D7,'Allergy Register'!$B$5:$G$104,6,FALSE),"Check Register"),""))</f>
        <v/>
      </c>
      <c r="I7" s="5">
        <f>IF($D7="","",IF($G7="Yes",IFERROR(VLOOKUP($D7,'Allergy Register'!$B$5:$E$104,4,FALSE),"Check Register"),""))</f>
        <v/>
      </c>
      <c r="J7" s="5">
        <f>IF($D7="","",IF($G7="Yes",IFERROR(VLOOKUP($D7,'Allergy Register'!$B$5:$F$104,5,FALSE),"Check Register"),""))</f>
        <v/>
      </c>
      <c r="K7" s="17" t="inlineStr">
        <is>
          <t>Not Needed</t>
        </is>
      </c>
      <c r="L7" s="18" t="n"/>
      <c r="M7" s="30" t="n"/>
      <c r="N7" s="21">
        <f>IF($A7="","",IF(OR($D7="",$G7="Pet Not Found"),"Review Required",IF($G7="No",IF($K7="Not Needed","No Active Alert","Review Required"),IF(AND($G7="Yes",$K7="Acknowledged",$L7&lt;&gt;"",ISNUMBER($M7)),"Acknowledged","Review Required"))))</f>
        <v/>
      </c>
      <c r="O7" s="18" t="inlineStr">
        <is>
          <t>Register shows no active alert.</t>
        </is>
      </c>
    </row>
    <row r="8" ht="42" customHeight="1">
      <c r="A8" s="17" t="inlineStr">
        <is>
          <t>CHK-004</t>
        </is>
      </c>
      <c r="B8" s="30" t="n">
        <v>46277</v>
      </c>
      <c r="C8" s="17" t="inlineStr">
        <is>
          <t>Pet Sitting</t>
        </is>
      </c>
      <c r="D8" s="17" t="inlineStr">
        <is>
          <t>PET-004</t>
        </is>
      </c>
      <c r="E8" s="7">
        <f>IF($D8="","",IFERROR(VLOOKUP($D8,'Allergy Register'!$B$5:$C$104,2,FALSE),"Pet Not Found"))</f>
        <v/>
      </c>
      <c r="F8" s="17" t="inlineStr">
        <is>
          <t>Fictional Sitter A</t>
        </is>
      </c>
      <c r="G8" s="23">
        <f>IF($D8="","",IF(COUNTIF('Allergy Register'!$B$5:$B$104,$D8)=0,"Pet Not Found",IF(COUNTIFS('Allergy Register'!$B$5:$B$104,$D8,'Allergy Register'!$H$5:$H$104,"Active")&gt;0,"Yes","No")))</f>
        <v/>
      </c>
      <c r="H8" s="23">
        <f>IF($D8="","",IF($G8="Yes",IFERROR(VLOOKUP($D8,'Allergy Register'!$B$5:$G$104,6,FALSE),"Check Register"),""))</f>
        <v/>
      </c>
      <c r="I8" s="7">
        <f>IF($D8="","",IF($G8="Yes",IFERROR(VLOOKUP($D8,'Allergy Register'!$B$5:$E$104,4,FALSE),"Check Register"),""))</f>
        <v/>
      </c>
      <c r="J8" s="7">
        <f>IF($D8="","",IF($G8="Yes",IFERROR(VLOOKUP($D8,'Allergy Register'!$B$5:$F$104,5,FALSE),"Check Register"),""))</f>
        <v/>
      </c>
      <c r="K8" s="17" t="inlineStr">
        <is>
          <t>Acknowledged</t>
        </is>
      </c>
      <c r="L8" s="18" t="inlineStr">
        <is>
          <t>Fictional Staff Maple</t>
        </is>
      </c>
      <c r="M8" s="30" t="n">
        <v>46274</v>
      </c>
      <c r="N8" s="23">
        <f>IF($A8="","",IF(OR($D8="",$G8="Pet Not Found"),"Review Required",IF($G8="No",IF($K8="Not Needed","No Active Alert","Review Required"),IF(AND($G8="Yes",$K8="Acknowledged",$L8&lt;&gt;"",ISNUMBER($M8)),"Acknowledged","Review Required"))))</f>
        <v/>
      </c>
      <c r="O8" s="18" t="inlineStr">
        <is>
          <t>Owner-provided treats were identified.</t>
        </is>
      </c>
    </row>
    <row r="9" ht="42" customHeight="1">
      <c r="A9" s="17" t="inlineStr">
        <is>
          <t>CHK-005</t>
        </is>
      </c>
      <c r="B9" s="30" t="n">
        <v>46281</v>
      </c>
      <c r="C9" s="17" t="inlineStr">
        <is>
          <t>Boarding</t>
        </is>
      </c>
      <c r="D9" s="17" t="inlineStr">
        <is>
          <t>PET-005</t>
        </is>
      </c>
      <c r="E9" s="5">
        <f>IF($D9="","",IFERROR(VLOOKUP($D9,'Allergy Register'!$B$5:$C$104,2,FALSE),"Pet Not Found"))</f>
        <v/>
      </c>
      <c r="F9" s="17" t="inlineStr">
        <is>
          <t>Fictional Care Team B</t>
        </is>
      </c>
      <c r="G9" s="21">
        <f>IF($D9="","",IF(COUNTIF('Allergy Register'!$B$5:$B$104,$D9)=0,"Pet Not Found",IF(COUNTIFS('Allergy Register'!$B$5:$B$104,$D9,'Allergy Register'!$H$5:$H$104,"Active")&gt;0,"Yes","No")))</f>
        <v/>
      </c>
      <c r="H9" s="21">
        <f>IF($D9="","",IF($G9="Yes",IFERROR(VLOOKUP($D9,'Allergy Register'!$B$5:$G$104,6,FALSE),"Check Register"),""))</f>
        <v/>
      </c>
      <c r="I9" s="5">
        <f>IF($D9="","",IF($G9="Yes",IFERROR(VLOOKUP($D9,'Allergy Register'!$B$5:$E$104,4,FALSE),"Check Register"),""))</f>
        <v/>
      </c>
      <c r="J9" s="5">
        <f>IF($D9="","",IF($G9="Yes",IFERROR(VLOOKUP($D9,'Allergy Register'!$B$5:$F$104,5,FALSE),"Check Register"),""))</f>
        <v/>
      </c>
      <c r="K9" s="17" t="inlineStr">
        <is>
          <t>Pending</t>
        </is>
      </c>
      <c r="L9" s="18" t="n"/>
      <c r="M9" s="30" t="n"/>
      <c r="N9" s="21">
        <f>IF($A9="","",IF(OR($D9="",$G9="Pet Not Found"),"Review Required",IF($G9="No",IF($K9="Not Needed","No Active Alert","Review Required"),IF(AND($G9="Yes",$K9="Acknowledged",$L9&lt;&gt;"",ISNUMBER($M9)),"Acknowledged","Review Required"))))</f>
        <v/>
      </c>
      <c r="O9" s="18" t="inlineStr">
        <is>
          <t>Shared-surface review remains open.</t>
        </is>
      </c>
    </row>
    <row r="10" ht="42" customHeight="1">
      <c r="A10" s="17" t="inlineStr">
        <is>
          <t>CHK-006</t>
        </is>
      </c>
      <c r="B10" s="30" t="n">
        <v>46273</v>
      </c>
      <c r="C10" s="17" t="inlineStr">
        <is>
          <t>Boarding</t>
        </is>
      </c>
      <c r="D10" s="17" t="inlineStr">
        <is>
          <t>PET-006</t>
        </is>
      </c>
      <c r="E10" s="7">
        <f>IF($D10="","",IFERROR(VLOOKUP($D10,'Allergy Register'!$B$5:$C$104,2,FALSE),"Pet Not Found"))</f>
        <v/>
      </c>
      <c r="F10" s="17" t="inlineStr">
        <is>
          <t>Fictional Care Team A</t>
        </is>
      </c>
      <c r="G10" s="23">
        <f>IF($D10="","",IF(COUNTIF('Allergy Register'!$B$5:$B$104,$D10)=0,"Pet Not Found",IF(COUNTIFS('Allergy Register'!$B$5:$B$104,$D10,'Allergy Register'!$H$5:$H$104,"Active")&gt;0,"Yes","No")))</f>
        <v/>
      </c>
      <c r="H10" s="23">
        <f>IF($D10="","",IF($G10="Yes",IFERROR(VLOOKUP($D10,'Allergy Register'!$B$5:$G$104,6,FALSE),"Check Register"),""))</f>
        <v/>
      </c>
      <c r="I10" s="7">
        <f>IF($D10="","",IF($G10="Yes",IFERROR(VLOOKUP($D10,'Allergy Register'!$B$5:$E$104,4,FALSE),"Check Register"),""))</f>
        <v/>
      </c>
      <c r="J10" s="7">
        <f>IF($D10="","",IF($G10="Yes",IFERROR(VLOOKUP($D10,'Allergy Register'!$B$5:$F$104,5,FALSE),"Check Register"),""))</f>
        <v/>
      </c>
      <c r="K10" s="17" t="inlineStr">
        <is>
          <t>Acknowledged</t>
        </is>
      </c>
      <c r="L10" s="18" t="inlineStr">
        <is>
          <t>Fictional Staff Pine</t>
        </is>
      </c>
      <c r="M10" s="30" t="n">
        <v>46273</v>
      </c>
      <c r="N10" s="23">
        <f>IF($A10="","",IF(OR($D10="",$G10="Pet Not Found"),"Review Required",IF($G10="No",IF($K10="Not Needed","No Active Alert","Review Required"),IF(AND($G10="Yes",$K10="Acknowledged",$L10&lt;&gt;"",ISNUMBER($M10)),"Acknowledged","Review Required"))))</f>
        <v/>
      </c>
      <c r="O10" s="18" t="inlineStr">
        <is>
          <t>Cotton bedding option was recorded.</t>
        </is>
      </c>
    </row>
    <row r="11" ht="42" customHeight="1">
      <c r="A11" s="17" t="inlineStr">
        <is>
          <t>CHK-007</t>
        </is>
      </c>
      <c r="B11" s="30" t="n">
        <v>46288</v>
      </c>
      <c r="C11" s="17" t="inlineStr">
        <is>
          <t>Daycare</t>
        </is>
      </c>
      <c r="D11" s="17" t="inlineStr">
        <is>
          <t>PET-007</t>
        </is>
      </c>
      <c r="E11" s="5">
        <f>IF($D11="","",IFERROR(VLOOKUP($D11,'Allergy Register'!$B$5:$C$104,2,FALSE),"Pet Not Found"))</f>
        <v/>
      </c>
      <c r="F11" s="17" t="inlineStr">
        <is>
          <t>Fictional Care Team B</t>
        </is>
      </c>
      <c r="G11" s="21">
        <f>IF($D11="","",IF(COUNTIF('Allergy Register'!$B$5:$B$104,$D11)=0,"Pet Not Found",IF(COUNTIFS('Allergy Register'!$B$5:$B$104,$D11,'Allergy Register'!$H$5:$H$104,"Active")&gt;0,"Yes","No")))</f>
        <v/>
      </c>
      <c r="H11" s="21">
        <f>IF($D11="","",IF($G11="Yes",IFERROR(VLOOKUP($D11,'Allergy Register'!$B$5:$G$104,6,FALSE),"Check Register"),""))</f>
        <v/>
      </c>
      <c r="I11" s="5">
        <f>IF($D11="","",IF($G11="Yes",IFERROR(VLOOKUP($D11,'Allergy Register'!$B$5:$E$104,4,FALSE),"Check Register"),""))</f>
        <v/>
      </c>
      <c r="J11" s="5">
        <f>IF($D11="","",IF($G11="Yes",IFERROR(VLOOKUP($D11,'Allergy Register'!$B$5:$F$104,5,FALSE),"Check Register"),""))</f>
        <v/>
      </c>
      <c r="K11" s="17" t="inlineStr">
        <is>
          <t>Pending</t>
        </is>
      </c>
      <c r="L11" s="18" t="n"/>
      <c r="M11" s="30" t="n"/>
      <c r="N11" s="21">
        <f>IF($A11="","",IF(OR($D11="",$G11="Pet Not Found"),"Review Required",IF($G11="No",IF($K11="Not Needed","No Active Alert","Review Required"),IF(AND($G11="Yes",$K11="Acknowledged",$L11&lt;&gt;"",ISNUMBER($M11)),"Acknowledged","Review Required"))))</f>
        <v/>
      </c>
      <c r="O11" s="18" t="inlineStr">
        <is>
          <t>Assigned area still needs a human check.</t>
        </is>
      </c>
    </row>
    <row r="12" ht="42" customHeight="1">
      <c r="A12" s="17" t="inlineStr">
        <is>
          <t>CHK-008</t>
        </is>
      </c>
      <c r="B12" s="30" t="n">
        <v>46279</v>
      </c>
      <c r="C12" s="17" t="inlineStr">
        <is>
          <t>Grooming</t>
        </is>
      </c>
      <c r="D12" s="17" t="inlineStr">
        <is>
          <t>PET-008</t>
        </is>
      </c>
      <c r="E12" s="7">
        <f>IF($D12="","",IFERROR(VLOOKUP($D12,'Allergy Register'!$B$5:$C$104,2,FALSE),"Pet Not Found"))</f>
        <v/>
      </c>
      <c r="F12" s="17" t="inlineStr">
        <is>
          <t>Fictional Groomer B</t>
        </is>
      </c>
      <c r="G12" s="23">
        <f>IF($D12="","",IF(COUNTIF('Allergy Register'!$B$5:$B$104,$D12)=0,"Pet Not Found",IF(COUNTIFS('Allergy Register'!$B$5:$B$104,$D12,'Allergy Register'!$H$5:$H$104,"Active")&gt;0,"Yes","No")))</f>
        <v/>
      </c>
      <c r="H12" s="23">
        <f>IF($D12="","",IF($G12="Yes",IFERROR(VLOOKUP($D12,'Allergy Register'!$B$5:$G$104,6,FALSE),"Check Register"),""))</f>
        <v/>
      </c>
      <c r="I12" s="7">
        <f>IF($D12="","",IF($G12="Yes",IFERROR(VLOOKUP($D12,'Allergy Register'!$B$5:$E$104,4,FALSE),"Check Register"),""))</f>
        <v/>
      </c>
      <c r="J12" s="7">
        <f>IF($D12="","",IF($G12="Yes",IFERROR(VLOOKUP($D12,'Allergy Register'!$B$5:$F$104,5,FALSE),"Check Register"),""))</f>
        <v/>
      </c>
      <c r="K12" s="17" t="inlineStr">
        <is>
          <t>Acknowledged</t>
        </is>
      </c>
      <c r="L12" s="18" t="n"/>
      <c r="M12" s="30" t="n">
        <v>46274</v>
      </c>
      <c r="N12" s="23">
        <f>IF($A12="","",IF(OR($D12="",$G12="Pet Not Found"),"Review Required",IF($G12="No",IF($K12="Not Needed","No Active Alert","Review Required"),IF(AND($G12="Yes",$K12="Acknowledged",$L12&lt;&gt;"",ISNUMBER($M12)),"Acknowledged","Review Required"))))</f>
        <v/>
      </c>
      <c r="O12" s="18" t="inlineStr">
        <is>
          <t>Acknowledged-by entry is still missing.</t>
        </is>
      </c>
    </row>
    <row r="13" ht="42" customHeight="1">
      <c r="A13" s="17" t="inlineStr">
        <is>
          <t>CHK-009</t>
        </is>
      </c>
      <c r="B13" s="30" t="n">
        <v>46280</v>
      </c>
      <c r="C13" s="17" t="inlineStr">
        <is>
          <t>Dog Walking</t>
        </is>
      </c>
      <c r="D13" s="17" t="inlineStr">
        <is>
          <t>PET-009</t>
        </is>
      </c>
      <c r="E13" s="5">
        <f>IF($D13="","",IFERROR(VLOOKUP($D13,'Allergy Register'!$B$5:$C$104,2,FALSE),"Pet Not Found"))</f>
        <v/>
      </c>
      <c r="F13" s="17" t="inlineStr">
        <is>
          <t>Fictional Walker B</t>
        </is>
      </c>
      <c r="G13" s="21">
        <f>IF($D13="","",IF(COUNTIF('Allergy Register'!$B$5:$B$104,$D13)=0,"Pet Not Found",IF(COUNTIFS('Allergy Register'!$B$5:$B$104,$D13,'Allergy Register'!$H$5:$H$104,"Active")&gt;0,"Yes","No")))</f>
        <v/>
      </c>
      <c r="H13" s="21">
        <f>IF($D13="","",IF($G13="Yes",IFERROR(VLOOKUP($D13,'Allergy Register'!$B$5:$G$104,6,FALSE),"Check Register"),""))</f>
        <v/>
      </c>
      <c r="I13" s="5">
        <f>IF($D13="","",IF($G13="Yes",IFERROR(VLOOKUP($D13,'Allergy Register'!$B$5:$E$104,4,FALSE),"Check Register"),""))</f>
        <v/>
      </c>
      <c r="J13" s="5">
        <f>IF($D13="","",IF($G13="Yes",IFERROR(VLOOKUP($D13,'Allergy Register'!$B$5:$F$104,5,FALSE),"Check Register"),""))</f>
        <v/>
      </c>
      <c r="K13" s="17" t="inlineStr">
        <is>
          <t>Not Needed</t>
        </is>
      </c>
      <c r="L13" s="18" t="n"/>
      <c r="M13" s="30" t="n"/>
      <c r="N13" s="21">
        <f>IF($A13="","",IF(OR($D13="",$G13="Pet Not Found"),"Review Required",IF($G13="No",IF($K13="Not Needed","No Active Alert","Review Required"),IF(AND($G13="Yes",$K13="Acknowledged",$L13&lt;&gt;"",ISNUMBER($M13)),"Acknowledged","Review Required"))))</f>
        <v/>
      </c>
      <c r="O13" s="18" t="inlineStr">
        <is>
          <t>Register shows no active alert.</t>
        </is>
      </c>
    </row>
    <row r="14" ht="42" customHeight="1">
      <c r="A14" s="17" t="inlineStr">
        <is>
          <t>CHK-010</t>
        </is>
      </c>
      <c r="B14" s="30" t="n">
        <v>46284</v>
      </c>
      <c r="C14" s="17" t="inlineStr">
        <is>
          <t>Pet Sitting</t>
        </is>
      </c>
      <c r="D14" s="17" t="inlineStr">
        <is>
          <t>PET-010</t>
        </is>
      </c>
      <c r="E14" s="7">
        <f>IF($D14="","",IFERROR(VLOOKUP($D14,'Allergy Register'!$B$5:$C$104,2,FALSE),"Pet Not Found"))</f>
        <v/>
      </c>
      <c r="F14" s="17" t="inlineStr">
        <is>
          <t>Fictional Sitter B</t>
        </is>
      </c>
      <c r="G14" s="23">
        <f>IF($D14="","",IF(COUNTIF('Allergy Register'!$B$5:$B$104,$D14)=0,"Pet Not Found",IF(COUNTIFS('Allergy Register'!$B$5:$B$104,$D14,'Allergy Register'!$H$5:$H$104,"Active")&gt;0,"Yes","No")))</f>
        <v/>
      </c>
      <c r="H14" s="23">
        <f>IF($D14="","",IF($G14="Yes",IFERROR(VLOOKUP($D14,'Allergy Register'!$B$5:$G$104,6,FALSE),"Check Register"),""))</f>
        <v/>
      </c>
      <c r="I14" s="7">
        <f>IF($D14="","",IF($G14="Yes",IFERROR(VLOOKUP($D14,'Allergy Register'!$B$5:$E$104,4,FALSE),"Check Register"),""))</f>
        <v/>
      </c>
      <c r="J14" s="7">
        <f>IF($D14="","",IF($G14="Yes",IFERROR(VLOOKUP($D14,'Allergy Register'!$B$5:$F$104,5,FALSE),"Check Register"),""))</f>
        <v/>
      </c>
      <c r="K14" s="17" t="inlineStr">
        <is>
          <t>Acknowledged</t>
        </is>
      </c>
      <c r="L14" s="18" t="inlineStr">
        <is>
          <t>Fictional Staff Willow</t>
        </is>
      </c>
      <c r="M14" s="30" t="n">
        <v>46274</v>
      </c>
      <c r="N14" s="23">
        <f>IF($A14="","",IF(OR($D14="",$G14="Pet Not Found"),"Review Required",IF($G14="No",IF($K14="Not Needed","No Active Alert","Review Required"),IF(AND($G14="Yes",$K14="Acknowledged",$L14&lt;&gt;"",ISNUMBER($M14)),"Acknowledged","Review Required"))))</f>
        <v/>
      </c>
      <c r="O14" s="18" t="inlineStr">
        <is>
          <t>Owner-provided treat container was noted.</t>
        </is>
      </c>
    </row>
    <row r="15" ht="42" customHeight="1">
      <c r="A15" s="17" t="n"/>
      <c r="B15" s="30" t="n"/>
      <c r="C15" s="17" t="n"/>
      <c r="D15" s="17" t="n"/>
      <c r="E15" s="5">
        <f>IF($D15="","",IFERROR(VLOOKUP($D15,'Allergy Register'!$B$5:$C$104,2,FALSE),"Pet Not Found"))</f>
        <v/>
      </c>
      <c r="F15" s="17" t="n"/>
      <c r="G15" s="21">
        <f>IF($D15="","",IF(COUNTIF('Allergy Register'!$B$5:$B$104,$D15)=0,"Pet Not Found",IF(COUNTIFS('Allergy Register'!$B$5:$B$104,$D15,'Allergy Register'!$H$5:$H$104,"Active")&gt;0,"Yes","No")))</f>
        <v/>
      </c>
      <c r="H15" s="21">
        <f>IF($D15="","",IF($G15="Yes",IFERROR(VLOOKUP($D15,'Allergy Register'!$B$5:$G$104,6,FALSE),"Check Register"),""))</f>
        <v/>
      </c>
      <c r="I15" s="5">
        <f>IF($D15="","",IF($G15="Yes",IFERROR(VLOOKUP($D15,'Allergy Register'!$B$5:$E$104,4,FALSE),"Check Register"),""))</f>
        <v/>
      </c>
      <c r="J15" s="5">
        <f>IF($D15="","",IF($G15="Yes",IFERROR(VLOOKUP($D15,'Allergy Register'!$B$5:$F$104,5,FALSE),"Check Register"),""))</f>
        <v/>
      </c>
      <c r="K15" s="17" t="n"/>
      <c r="L15" s="18" t="n"/>
      <c r="M15" s="30" t="n"/>
      <c r="N15" s="21">
        <f>IF($A15="","",IF(OR($D15="",$G15="Pet Not Found"),"Review Required",IF($G15="No",IF($K15="Not Needed","No Active Alert","Review Required"),IF(AND($G15="Yes",$K15="Acknowledged",$L15&lt;&gt;"",ISNUMBER($M15)),"Acknowledged","Review Required"))))</f>
        <v/>
      </c>
      <c r="O15" s="18" t="n"/>
    </row>
    <row r="16" ht="42" customHeight="1">
      <c r="A16" s="17" t="n"/>
      <c r="B16" s="30" t="n"/>
      <c r="C16" s="17" t="n"/>
      <c r="D16" s="17" t="n"/>
      <c r="E16" s="7">
        <f>IF($D16="","",IFERROR(VLOOKUP($D16,'Allergy Register'!$B$5:$C$104,2,FALSE),"Pet Not Found"))</f>
        <v/>
      </c>
      <c r="F16" s="17" t="n"/>
      <c r="G16" s="23">
        <f>IF($D16="","",IF(COUNTIF('Allergy Register'!$B$5:$B$104,$D16)=0,"Pet Not Found",IF(COUNTIFS('Allergy Register'!$B$5:$B$104,$D16,'Allergy Register'!$H$5:$H$104,"Active")&gt;0,"Yes","No")))</f>
        <v/>
      </c>
      <c r="H16" s="23">
        <f>IF($D16="","",IF($G16="Yes",IFERROR(VLOOKUP($D16,'Allergy Register'!$B$5:$G$104,6,FALSE),"Check Register"),""))</f>
        <v/>
      </c>
      <c r="I16" s="7">
        <f>IF($D16="","",IF($G16="Yes",IFERROR(VLOOKUP($D16,'Allergy Register'!$B$5:$E$104,4,FALSE),"Check Register"),""))</f>
        <v/>
      </c>
      <c r="J16" s="7">
        <f>IF($D16="","",IF($G16="Yes",IFERROR(VLOOKUP($D16,'Allergy Register'!$B$5:$F$104,5,FALSE),"Check Register"),""))</f>
        <v/>
      </c>
      <c r="K16" s="17" t="n"/>
      <c r="L16" s="18" t="n"/>
      <c r="M16" s="30" t="n"/>
      <c r="N16" s="23">
        <f>IF($A16="","",IF(OR($D16="",$G16="Pet Not Found"),"Review Required",IF($G16="No",IF($K16="Not Needed","No Active Alert","Review Required"),IF(AND($G16="Yes",$K16="Acknowledged",$L16&lt;&gt;"",ISNUMBER($M16)),"Acknowledged","Review Required"))))</f>
        <v/>
      </c>
      <c r="O16" s="18" t="n"/>
    </row>
    <row r="17" ht="42" customHeight="1">
      <c r="A17" s="17" t="n"/>
      <c r="B17" s="30" t="n"/>
      <c r="C17" s="17" t="n"/>
      <c r="D17" s="17" t="n"/>
      <c r="E17" s="5">
        <f>IF($D17="","",IFERROR(VLOOKUP($D17,'Allergy Register'!$B$5:$C$104,2,FALSE),"Pet Not Found"))</f>
        <v/>
      </c>
      <c r="F17" s="17" t="n"/>
      <c r="G17" s="21">
        <f>IF($D17="","",IF(COUNTIF('Allergy Register'!$B$5:$B$104,$D17)=0,"Pet Not Found",IF(COUNTIFS('Allergy Register'!$B$5:$B$104,$D17,'Allergy Register'!$H$5:$H$104,"Active")&gt;0,"Yes","No")))</f>
        <v/>
      </c>
      <c r="H17" s="21">
        <f>IF($D17="","",IF($G17="Yes",IFERROR(VLOOKUP($D17,'Allergy Register'!$B$5:$G$104,6,FALSE),"Check Register"),""))</f>
        <v/>
      </c>
      <c r="I17" s="5">
        <f>IF($D17="","",IF($G17="Yes",IFERROR(VLOOKUP($D17,'Allergy Register'!$B$5:$E$104,4,FALSE),"Check Register"),""))</f>
        <v/>
      </c>
      <c r="J17" s="5">
        <f>IF($D17="","",IF($G17="Yes",IFERROR(VLOOKUP($D17,'Allergy Register'!$B$5:$F$104,5,FALSE),"Check Register"),""))</f>
        <v/>
      </c>
      <c r="K17" s="17" t="n"/>
      <c r="L17" s="18" t="n"/>
      <c r="M17" s="30" t="n"/>
      <c r="N17" s="21">
        <f>IF($A17="","",IF(OR($D17="",$G17="Pet Not Found"),"Review Required",IF($G17="No",IF($K17="Not Needed","No Active Alert","Review Required"),IF(AND($G17="Yes",$K17="Acknowledged",$L17&lt;&gt;"",ISNUMBER($M17)),"Acknowledged","Review Required"))))</f>
        <v/>
      </c>
      <c r="O17" s="18" t="n"/>
    </row>
    <row r="18" ht="42" customHeight="1">
      <c r="A18" s="17" t="n"/>
      <c r="B18" s="30" t="n"/>
      <c r="C18" s="17" t="n"/>
      <c r="D18" s="17" t="n"/>
      <c r="E18" s="7">
        <f>IF($D18="","",IFERROR(VLOOKUP($D18,'Allergy Register'!$B$5:$C$104,2,FALSE),"Pet Not Found"))</f>
        <v/>
      </c>
      <c r="F18" s="17" t="n"/>
      <c r="G18" s="23">
        <f>IF($D18="","",IF(COUNTIF('Allergy Register'!$B$5:$B$104,$D18)=0,"Pet Not Found",IF(COUNTIFS('Allergy Register'!$B$5:$B$104,$D18,'Allergy Register'!$H$5:$H$104,"Active")&gt;0,"Yes","No")))</f>
        <v/>
      </c>
      <c r="H18" s="23">
        <f>IF($D18="","",IF($G18="Yes",IFERROR(VLOOKUP($D18,'Allergy Register'!$B$5:$G$104,6,FALSE),"Check Register"),""))</f>
        <v/>
      </c>
      <c r="I18" s="7">
        <f>IF($D18="","",IF($G18="Yes",IFERROR(VLOOKUP($D18,'Allergy Register'!$B$5:$E$104,4,FALSE),"Check Register"),""))</f>
        <v/>
      </c>
      <c r="J18" s="7">
        <f>IF($D18="","",IF($G18="Yes",IFERROR(VLOOKUP($D18,'Allergy Register'!$B$5:$F$104,5,FALSE),"Check Register"),""))</f>
        <v/>
      </c>
      <c r="K18" s="17" t="n"/>
      <c r="L18" s="18" t="n"/>
      <c r="M18" s="30" t="n"/>
      <c r="N18" s="23">
        <f>IF($A18="","",IF(OR($D18="",$G18="Pet Not Found"),"Review Required",IF($G18="No",IF($K18="Not Needed","No Active Alert","Review Required"),IF(AND($G18="Yes",$K18="Acknowledged",$L18&lt;&gt;"",ISNUMBER($M18)),"Acknowledged","Review Required"))))</f>
        <v/>
      </c>
      <c r="O18" s="18" t="n"/>
    </row>
    <row r="19" ht="42" customHeight="1">
      <c r="A19" s="17" t="n"/>
      <c r="B19" s="30" t="n"/>
      <c r="C19" s="17" t="n"/>
      <c r="D19" s="17" t="n"/>
      <c r="E19" s="5">
        <f>IF($D19="","",IFERROR(VLOOKUP($D19,'Allergy Register'!$B$5:$C$104,2,FALSE),"Pet Not Found"))</f>
        <v/>
      </c>
      <c r="F19" s="17" t="n"/>
      <c r="G19" s="21">
        <f>IF($D19="","",IF(COUNTIF('Allergy Register'!$B$5:$B$104,$D19)=0,"Pet Not Found",IF(COUNTIFS('Allergy Register'!$B$5:$B$104,$D19,'Allergy Register'!$H$5:$H$104,"Active")&gt;0,"Yes","No")))</f>
        <v/>
      </c>
      <c r="H19" s="21">
        <f>IF($D19="","",IF($G19="Yes",IFERROR(VLOOKUP($D19,'Allergy Register'!$B$5:$G$104,6,FALSE),"Check Register"),""))</f>
        <v/>
      </c>
      <c r="I19" s="5">
        <f>IF($D19="","",IF($G19="Yes",IFERROR(VLOOKUP($D19,'Allergy Register'!$B$5:$E$104,4,FALSE),"Check Register"),""))</f>
        <v/>
      </c>
      <c r="J19" s="5">
        <f>IF($D19="","",IF($G19="Yes",IFERROR(VLOOKUP($D19,'Allergy Register'!$B$5:$F$104,5,FALSE),"Check Register"),""))</f>
        <v/>
      </c>
      <c r="K19" s="17" t="n"/>
      <c r="L19" s="18" t="n"/>
      <c r="M19" s="30" t="n"/>
      <c r="N19" s="21">
        <f>IF($A19="","",IF(OR($D19="",$G19="Pet Not Found"),"Review Required",IF($G19="No",IF($K19="Not Needed","No Active Alert","Review Required"),IF(AND($G19="Yes",$K19="Acknowledged",$L19&lt;&gt;"",ISNUMBER($M19)),"Acknowledged","Review Required"))))</f>
        <v/>
      </c>
      <c r="O19" s="18" t="n"/>
    </row>
    <row r="20" ht="42" customHeight="1">
      <c r="A20" s="17" t="n"/>
      <c r="B20" s="30" t="n"/>
      <c r="C20" s="17" t="n"/>
      <c r="D20" s="17" t="n"/>
      <c r="E20" s="7">
        <f>IF($D20="","",IFERROR(VLOOKUP($D20,'Allergy Register'!$B$5:$C$104,2,FALSE),"Pet Not Found"))</f>
        <v/>
      </c>
      <c r="F20" s="17" t="n"/>
      <c r="G20" s="23">
        <f>IF($D20="","",IF(COUNTIF('Allergy Register'!$B$5:$B$104,$D20)=0,"Pet Not Found",IF(COUNTIFS('Allergy Register'!$B$5:$B$104,$D20,'Allergy Register'!$H$5:$H$104,"Active")&gt;0,"Yes","No")))</f>
        <v/>
      </c>
      <c r="H20" s="23">
        <f>IF($D20="","",IF($G20="Yes",IFERROR(VLOOKUP($D20,'Allergy Register'!$B$5:$G$104,6,FALSE),"Check Register"),""))</f>
        <v/>
      </c>
      <c r="I20" s="7">
        <f>IF($D20="","",IF($G20="Yes",IFERROR(VLOOKUP($D20,'Allergy Register'!$B$5:$E$104,4,FALSE),"Check Register"),""))</f>
        <v/>
      </c>
      <c r="J20" s="7">
        <f>IF($D20="","",IF($G20="Yes",IFERROR(VLOOKUP($D20,'Allergy Register'!$B$5:$F$104,5,FALSE),"Check Register"),""))</f>
        <v/>
      </c>
      <c r="K20" s="17" t="n"/>
      <c r="L20" s="18" t="n"/>
      <c r="M20" s="30" t="n"/>
      <c r="N20" s="23">
        <f>IF($A20="","",IF(OR($D20="",$G20="Pet Not Found"),"Review Required",IF($G20="No",IF($K20="Not Needed","No Active Alert","Review Required"),IF(AND($G20="Yes",$K20="Acknowledged",$L20&lt;&gt;"",ISNUMBER($M20)),"Acknowledged","Review Required"))))</f>
        <v/>
      </c>
      <c r="O20" s="18" t="n"/>
    </row>
    <row r="21" ht="42" customHeight="1">
      <c r="A21" s="17" t="n"/>
      <c r="B21" s="30" t="n"/>
      <c r="C21" s="17" t="n"/>
      <c r="D21" s="17" t="n"/>
      <c r="E21" s="5">
        <f>IF($D21="","",IFERROR(VLOOKUP($D21,'Allergy Register'!$B$5:$C$104,2,FALSE),"Pet Not Found"))</f>
        <v/>
      </c>
      <c r="F21" s="17" t="n"/>
      <c r="G21" s="21">
        <f>IF($D21="","",IF(COUNTIF('Allergy Register'!$B$5:$B$104,$D21)=0,"Pet Not Found",IF(COUNTIFS('Allergy Register'!$B$5:$B$104,$D21,'Allergy Register'!$H$5:$H$104,"Active")&gt;0,"Yes","No")))</f>
        <v/>
      </c>
      <c r="H21" s="21">
        <f>IF($D21="","",IF($G21="Yes",IFERROR(VLOOKUP($D21,'Allergy Register'!$B$5:$G$104,6,FALSE),"Check Register"),""))</f>
        <v/>
      </c>
      <c r="I21" s="5">
        <f>IF($D21="","",IF($G21="Yes",IFERROR(VLOOKUP($D21,'Allergy Register'!$B$5:$E$104,4,FALSE),"Check Register"),""))</f>
        <v/>
      </c>
      <c r="J21" s="5">
        <f>IF($D21="","",IF($G21="Yes",IFERROR(VLOOKUP($D21,'Allergy Register'!$B$5:$F$104,5,FALSE),"Check Register"),""))</f>
        <v/>
      </c>
      <c r="K21" s="17" t="n"/>
      <c r="L21" s="18" t="n"/>
      <c r="M21" s="30" t="n"/>
      <c r="N21" s="21">
        <f>IF($A21="","",IF(OR($D21="",$G21="Pet Not Found"),"Review Required",IF($G21="No",IF($K21="Not Needed","No Active Alert","Review Required"),IF(AND($G21="Yes",$K21="Acknowledged",$L21&lt;&gt;"",ISNUMBER($M21)),"Acknowledged","Review Required"))))</f>
        <v/>
      </c>
      <c r="O21" s="18" t="n"/>
    </row>
    <row r="22" ht="42" customHeight="1">
      <c r="A22" s="17" t="n"/>
      <c r="B22" s="30" t="n"/>
      <c r="C22" s="17" t="n"/>
      <c r="D22" s="17" t="n"/>
      <c r="E22" s="7">
        <f>IF($D22="","",IFERROR(VLOOKUP($D22,'Allergy Register'!$B$5:$C$104,2,FALSE),"Pet Not Found"))</f>
        <v/>
      </c>
      <c r="F22" s="17" t="n"/>
      <c r="G22" s="23">
        <f>IF($D22="","",IF(COUNTIF('Allergy Register'!$B$5:$B$104,$D22)=0,"Pet Not Found",IF(COUNTIFS('Allergy Register'!$B$5:$B$104,$D22,'Allergy Register'!$H$5:$H$104,"Active")&gt;0,"Yes","No")))</f>
        <v/>
      </c>
      <c r="H22" s="23">
        <f>IF($D22="","",IF($G22="Yes",IFERROR(VLOOKUP($D22,'Allergy Register'!$B$5:$G$104,6,FALSE),"Check Register"),""))</f>
        <v/>
      </c>
      <c r="I22" s="7">
        <f>IF($D22="","",IF($G22="Yes",IFERROR(VLOOKUP($D22,'Allergy Register'!$B$5:$E$104,4,FALSE),"Check Register"),""))</f>
        <v/>
      </c>
      <c r="J22" s="7">
        <f>IF($D22="","",IF($G22="Yes",IFERROR(VLOOKUP($D22,'Allergy Register'!$B$5:$F$104,5,FALSE),"Check Register"),""))</f>
        <v/>
      </c>
      <c r="K22" s="17" t="n"/>
      <c r="L22" s="18" t="n"/>
      <c r="M22" s="30" t="n"/>
      <c r="N22" s="23">
        <f>IF($A22="","",IF(OR($D22="",$G22="Pet Not Found"),"Review Required",IF($G22="No",IF($K22="Not Needed","No Active Alert","Review Required"),IF(AND($G22="Yes",$K22="Acknowledged",$L22&lt;&gt;"",ISNUMBER($M22)),"Acknowledged","Review Required"))))</f>
        <v/>
      </c>
      <c r="O22" s="18" t="n"/>
    </row>
    <row r="23" ht="42" customHeight="1">
      <c r="A23" s="17" t="n"/>
      <c r="B23" s="30" t="n"/>
      <c r="C23" s="17" t="n"/>
      <c r="D23" s="17" t="n"/>
      <c r="E23" s="5">
        <f>IF($D23="","",IFERROR(VLOOKUP($D23,'Allergy Register'!$B$5:$C$104,2,FALSE),"Pet Not Found"))</f>
        <v/>
      </c>
      <c r="F23" s="17" t="n"/>
      <c r="G23" s="21">
        <f>IF($D23="","",IF(COUNTIF('Allergy Register'!$B$5:$B$104,$D23)=0,"Pet Not Found",IF(COUNTIFS('Allergy Register'!$B$5:$B$104,$D23,'Allergy Register'!$H$5:$H$104,"Active")&gt;0,"Yes","No")))</f>
        <v/>
      </c>
      <c r="H23" s="21">
        <f>IF($D23="","",IF($G23="Yes",IFERROR(VLOOKUP($D23,'Allergy Register'!$B$5:$G$104,6,FALSE),"Check Register"),""))</f>
        <v/>
      </c>
      <c r="I23" s="5">
        <f>IF($D23="","",IF($G23="Yes",IFERROR(VLOOKUP($D23,'Allergy Register'!$B$5:$E$104,4,FALSE),"Check Register"),""))</f>
        <v/>
      </c>
      <c r="J23" s="5">
        <f>IF($D23="","",IF($G23="Yes",IFERROR(VLOOKUP($D23,'Allergy Register'!$B$5:$F$104,5,FALSE),"Check Register"),""))</f>
        <v/>
      </c>
      <c r="K23" s="17" t="n"/>
      <c r="L23" s="18" t="n"/>
      <c r="M23" s="30" t="n"/>
      <c r="N23" s="21">
        <f>IF($A23="","",IF(OR($D23="",$G23="Pet Not Found"),"Review Required",IF($G23="No",IF($K23="Not Needed","No Active Alert","Review Required"),IF(AND($G23="Yes",$K23="Acknowledged",$L23&lt;&gt;"",ISNUMBER($M23)),"Acknowledged","Review Required"))))</f>
        <v/>
      </c>
      <c r="O23" s="18" t="n"/>
    </row>
    <row r="24" ht="42" customHeight="1">
      <c r="A24" s="17" t="n"/>
      <c r="B24" s="30" t="n"/>
      <c r="C24" s="17" t="n"/>
      <c r="D24" s="17" t="n"/>
      <c r="E24" s="7">
        <f>IF($D24="","",IFERROR(VLOOKUP($D24,'Allergy Register'!$B$5:$C$104,2,FALSE),"Pet Not Found"))</f>
        <v/>
      </c>
      <c r="F24" s="17" t="n"/>
      <c r="G24" s="23">
        <f>IF($D24="","",IF(COUNTIF('Allergy Register'!$B$5:$B$104,$D24)=0,"Pet Not Found",IF(COUNTIFS('Allergy Register'!$B$5:$B$104,$D24,'Allergy Register'!$H$5:$H$104,"Active")&gt;0,"Yes","No")))</f>
        <v/>
      </c>
      <c r="H24" s="23">
        <f>IF($D24="","",IF($G24="Yes",IFERROR(VLOOKUP($D24,'Allergy Register'!$B$5:$G$104,6,FALSE),"Check Register"),""))</f>
        <v/>
      </c>
      <c r="I24" s="7">
        <f>IF($D24="","",IF($G24="Yes",IFERROR(VLOOKUP($D24,'Allergy Register'!$B$5:$E$104,4,FALSE),"Check Register"),""))</f>
        <v/>
      </c>
      <c r="J24" s="7">
        <f>IF($D24="","",IF($G24="Yes",IFERROR(VLOOKUP($D24,'Allergy Register'!$B$5:$F$104,5,FALSE),"Check Register"),""))</f>
        <v/>
      </c>
      <c r="K24" s="17" t="n"/>
      <c r="L24" s="18" t="n"/>
      <c r="M24" s="30" t="n"/>
      <c r="N24" s="23">
        <f>IF($A24="","",IF(OR($D24="",$G24="Pet Not Found"),"Review Required",IF($G24="No",IF($K24="Not Needed","No Active Alert","Review Required"),IF(AND($G24="Yes",$K24="Acknowledged",$L24&lt;&gt;"",ISNUMBER($M24)),"Acknowledged","Review Required"))))</f>
        <v/>
      </c>
      <c r="O24" s="18" t="n"/>
    </row>
    <row r="25" ht="42" customHeight="1">
      <c r="A25" s="17" t="n"/>
      <c r="B25" s="30" t="n"/>
      <c r="C25" s="17" t="n"/>
      <c r="D25" s="17" t="n"/>
      <c r="E25" s="5">
        <f>IF($D25="","",IFERROR(VLOOKUP($D25,'Allergy Register'!$B$5:$C$104,2,FALSE),"Pet Not Found"))</f>
        <v/>
      </c>
      <c r="F25" s="17" t="n"/>
      <c r="G25" s="21">
        <f>IF($D25="","",IF(COUNTIF('Allergy Register'!$B$5:$B$104,$D25)=0,"Pet Not Found",IF(COUNTIFS('Allergy Register'!$B$5:$B$104,$D25,'Allergy Register'!$H$5:$H$104,"Active")&gt;0,"Yes","No")))</f>
        <v/>
      </c>
      <c r="H25" s="21">
        <f>IF($D25="","",IF($G25="Yes",IFERROR(VLOOKUP($D25,'Allergy Register'!$B$5:$G$104,6,FALSE),"Check Register"),""))</f>
        <v/>
      </c>
      <c r="I25" s="5">
        <f>IF($D25="","",IF($G25="Yes",IFERROR(VLOOKUP($D25,'Allergy Register'!$B$5:$E$104,4,FALSE),"Check Register"),""))</f>
        <v/>
      </c>
      <c r="J25" s="5">
        <f>IF($D25="","",IF($G25="Yes",IFERROR(VLOOKUP($D25,'Allergy Register'!$B$5:$F$104,5,FALSE),"Check Register"),""))</f>
        <v/>
      </c>
      <c r="K25" s="17" t="n"/>
      <c r="L25" s="18" t="n"/>
      <c r="M25" s="30" t="n"/>
      <c r="N25" s="21">
        <f>IF($A25="","",IF(OR($D25="",$G25="Pet Not Found"),"Review Required",IF($G25="No",IF($K25="Not Needed","No Active Alert","Review Required"),IF(AND($G25="Yes",$K25="Acknowledged",$L25&lt;&gt;"",ISNUMBER($M25)),"Acknowledged","Review Required"))))</f>
        <v/>
      </c>
      <c r="O25" s="18" t="n"/>
    </row>
    <row r="26" ht="42" customHeight="1">
      <c r="A26" s="17" t="n"/>
      <c r="B26" s="30" t="n"/>
      <c r="C26" s="17" t="n"/>
      <c r="D26" s="17" t="n"/>
      <c r="E26" s="7">
        <f>IF($D26="","",IFERROR(VLOOKUP($D26,'Allergy Register'!$B$5:$C$104,2,FALSE),"Pet Not Found"))</f>
        <v/>
      </c>
      <c r="F26" s="17" t="n"/>
      <c r="G26" s="23">
        <f>IF($D26="","",IF(COUNTIF('Allergy Register'!$B$5:$B$104,$D26)=0,"Pet Not Found",IF(COUNTIFS('Allergy Register'!$B$5:$B$104,$D26,'Allergy Register'!$H$5:$H$104,"Active")&gt;0,"Yes","No")))</f>
        <v/>
      </c>
      <c r="H26" s="23">
        <f>IF($D26="","",IF($G26="Yes",IFERROR(VLOOKUP($D26,'Allergy Register'!$B$5:$G$104,6,FALSE),"Check Register"),""))</f>
        <v/>
      </c>
      <c r="I26" s="7">
        <f>IF($D26="","",IF($G26="Yes",IFERROR(VLOOKUP($D26,'Allergy Register'!$B$5:$E$104,4,FALSE),"Check Register"),""))</f>
        <v/>
      </c>
      <c r="J26" s="7">
        <f>IF($D26="","",IF($G26="Yes",IFERROR(VLOOKUP($D26,'Allergy Register'!$B$5:$F$104,5,FALSE),"Check Register"),""))</f>
        <v/>
      </c>
      <c r="K26" s="17" t="n"/>
      <c r="L26" s="18" t="n"/>
      <c r="M26" s="30" t="n"/>
      <c r="N26" s="23">
        <f>IF($A26="","",IF(OR($D26="",$G26="Pet Not Found"),"Review Required",IF($G26="No",IF($K26="Not Needed","No Active Alert","Review Required"),IF(AND($G26="Yes",$K26="Acknowledged",$L26&lt;&gt;"",ISNUMBER($M26)),"Acknowledged","Review Required"))))</f>
        <v/>
      </c>
      <c r="O26" s="18" t="n"/>
    </row>
    <row r="27" ht="42" customHeight="1">
      <c r="A27" s="17" t="n"/>
      <c r="B27" s="30" t="n"/>
      <c r="C27" s="17" t="n"/>
      <c r="D27" s="17" t="n"/>
      <c r="E27" s="5">
        <f>IF($D27="","",IFERROR(VLOOKUP($D27,'Allergy Register'!$B$5:$C$104,2,FALSE),"Pet Not Found"))</f>
        <v/>
      </c>
      <c r="F27" s="17" t="n"/>
      <c r="G27" s="21">
        <f>IF($D27="","",IF(COUNTIF('Allergy Register'!$B$5:$B$104,$D27)=0,"Pet Not Found",IF(COUNTIFS('Allergy Register'!$B$5:$B$104,$D27,'Allergy Register'!$H$5:$H$104,"Active")&gt;0,"Yes","No")))</f>
        <v/>
      </c>
      <c r="H27" s="21">
        <f>IF($D27="","",IF($G27="Yes",IFERROR(VLOOKUP($D27,'Allergy Register'!$B$5:$G$104,6,FALSE),"Check Register"),""))</f>
        <v/>
      </c>
      <c r="I27" s="5">
        <f>IF($D27="","",IF($G27="Yes",IFERROR(VLOOKUP($D27,'Allergy Register'!$B$5:$E$104,4,FALSE),"Check Register"),""))</f>
        <v/>
      </c>
      <c r="J27" s="5">
        <f>IF($D27="","",IF($G27="Yes",IFERROR(VLOOKUP($D27,'Allergy Register'!$B$5:$F$104,5,FALSE),"Check Register"),""))</f>
        <v/>
      </c>
      <c r="K27" s="17" t="n"/>
      <c r="L27" s="18" t="n"/>
      <c r="M27" s="30" t="n"/>
      <c r="N27" s="21">
        <f>IF($A27="","",IF(OR($D27="",$G27="Pet Not Found"),"Review Required",IF($G27="No",IF($K27="Not Needed","No Active Alert","Review Required"),IF(AND($G27="Yes",$K27="Acknowledged",$L27&lt;&gt;"",ISNUMBER($M27)),"Acknowledged","Review Required"))))</f>
        <v/>
      </c>
      <c r="O27" s="18" t="n"/>
    </row>
    <row r="28" ht="42" customHeight="1">
      <c r="A28" s="17" t="n"/>
      <c r="B28" s="30" t="n"/>
      <c r="C28" s="17" t="n"/>
      <c r="D28" s="17" t="n"/>
      <c r="E28" s="7">
        <f>IF($D28="","",IFERROR(VLOOKUP($D28,'Allergy Register'!$B$5:$C$104,2,FALSE),"Pet Not Found"))</f>
        <v/>
      </c>
      <c r="F28" s="17" t="n"/>
      <c r="G28" s="23">
        <f>IF($D28="","",IF(COUNTIF('Allergy Register'!$B$5:$B$104,$D28)=0,"Pet Not Found",IF(COUNTIFS('Allergy Register'!$B$5:$B$104,$D28,'Allergy Register'!$H$5:$H$104,"Active")&gt;0,"Yes","No")))</f>
        <v/>
      </c>
      <c r="H28" s="23">
        <f>IF($D28="","",IF($G28="Yes",IFERROR(VLOOKUP($D28,'Allergy Register'!$B$5:$G$104,6,FALSE),"Check Register"),""))</f>
        <v/>
      </c>
      <c r="I28" s="7">
        <f>IF($D28="","",IF($G28="Yes",IFERROR(VLOOKUP($D28,'Allergy Register'!$B$5:$E$104,4,FALSE),"Check Register"),""))</f>
        <v/>
      </c>
      <c r="J28" s="7">
        <f>IF($D28="","",IF($G28="Yes",IFERROR(VLOOKUP($D28,'Allergy Register'!$B$5:$F$104,5,FALSE),"Check Register"),""))</f>
        <v/>
      </c>
      <c r="K28" s="17" t="n"/>
      <c r="L28" s="18" t="n"/>
      <c r="M28" s="30" t="n"/>
      <c r="N28" s="23">
        <f>IF($A28="","",IF(OR($D28="",$G28="Pet Not Found"),"Review Required",IF($G28="No",IF($K28="Not Needed","No Active Alert","Review Required"),IF(AND($G28="Yes",$K28="Acknowledged",$L28&lt;&gt;"",ISNUMBER($M28)),"Acknowledged","Review Required"))))</f>
        <v/>
      </c>
      <c r="O28" s="18" t="n"/>
    </row>
    <row r="29" ht="42" customHeight="1">
      <c r="A29" s="17" t="n"/>
      <c r="B29" s="30" t="n"/>
      <c r="C29" s="17" t="n"/>
      <c r="D29" s="17" t="n"/>
      <c r="E29" s="5">
        <f>IF($D29="","",IFERROR(VLOOKUP($D29,'Allergy Register'!$B$5:$C$104,2,FALSE),"Pet Not Found"))</f>
        <v/>
      </c>
      <c r="F29" s="17" t="n"/>
      <c r="G29" s="21">
        <f>IF($D29="","",IF(COUNTIF('Allergy Register'!$B$5:$B$104,$D29)=0,"Pet Not Found",IF(COUNTIFS('Allergy Register'!$B$5:$B$104,$D29,'Allergy Register'!$H$5:$H$104,"Active")&gt;0,"Yes","No")))</f>
        <v/>
      </c>
      <c r="H29" s="21">
        <f>IF($D29="","",IF($G29="Yes",IFERROR(VLOOKUP($D29,'Allergy Register'!$B$5:$G$104,6,FALSE),"Check Register"),""))</f>
        <v/>
      </c>
      <c r="I29" s="5">
        <f>IF($D29="","",IF($G29="Yes",IFERROR(VLOOKUP($D29,'Allergy Register'!$B$5:$E$104,4,FALSE),"Check Register"),""))</f>
        <v/>
      </c>
      <c r="J29" s="5">
        <f>IF($D29="","",IF($G29="Yes",IFERROR(VLOOKUP($D29,'Allergy Register'!$B$5:$F$104,5,FALSE),"Check Register"),""))</f>
        <v/>
      </c>
      <c r="K29" s="17" t="n"/>
      <c r="L29" s="18" t="n"/>
      <c r="M29" s="30" t="n"/>
      <c r="N29" s="21">
        <f>IF($A29="","",IF(OR($D29="",$G29="Pet Not Found"),"Review Required",IF($G29="No",IF($K29="Not Needed","No Active Alert","Review Required"),IF(AND($G29="Yes",$K29="Acknowledged",$L29&lt;&gt;"",ISNUMBER($M29)),"Acknowledged","Review Required"))))</f>
        <v/>
      </c>
      <c r="O29" s="18" t="n"/>
    </row>
    <row r="30" ht="42" customHeight="1">
      <c r="A30" s="17" t="n"/>
      <c r="B30" s="30" t="n"/>
      <c r="C30" s="17" t="n"/>
      <c r="D30" s="17" t="n"/>
      <c r="E30" s="7">
        <f>IF($D30="","",IFERROR(VLOOKUP($D30,'Allergy Register'!$B$5:$C$104,2,FALSE),"Pet Not Found"))</f>
        <v/>
      </c>
      <c r="F30" s="17" t="n"/>
      <c r="G30" s="23">
        <f>IF($D30="","",IF(COUNTIF('Allergy Register'!$B$5:$B$104,$D30)=0,"Pet Not Found",IF(COUNTIFS('Allergy Register'!$B$5:$B$104,$D30,'Allergy Register'!$H$5:$H$104,"Active")&gt;0,"Yes","No")))</f>
        <v/>
      </c>
      <c r="H30" s="23">
        <f>IF($D30="","",IF($G30="Yes",IFERROR(VLOOKUP($D30,'Allergy Register'!$B$5:$G$104,6,FALSE),"Check Register"),""))</f>
        <v/>
      </c>
      <c r="I30" s="7">
        <f>IF($D30="","",IF($G30="Yes",IFERROR(VLOOKUP($D30,'Allergy Register'!$B$5:$E$104,4,FALSE),"Check Register"),""))</f>
        <v/>
      </c>
      <c r="J30" s="7">
        <f>IF($D30="","",IF($G30="Yes",IFERROR(VLOOKUP($D30,'Allergy Register'!$B$5:$F$104,5,FALSE),"Check Register"),""))</f>
        <v/>
      </c>
      <c r="K30" s="17" t="n"/>
      <c r="L30" s="18" t="n"/>
      <c r="M30" s="30" t="n"/>
      <c r="N30" s="23">
        <f>IF($A30="","",IF(OR($D30="",$G30="Pet Not Found"),"Review Required",IF($G30="No",IF($K30="Not Needed","No Active Alert","Review Required"),IF(AND($G30="Yes",$K30="Acknowledged",$L30&lt;&gt;"",ISNUMBER($M30)),"Acknowledged","Review Required"))))</f>
        <v/>
      </c>
      <c r="O30" s="18" t="n"/>
    </row>
    <row r="31" ht="42" customHeight="1">
      <c r="A31" s="17" t="n"/>
      <c r="B31" s="30" t="n"/>
      <c r="C31" s="17" t="n"/>
      <c r="D31" s="17" t="n"/>
      <c r="E31" s="5">
        <f>IF($D31="","",IFERROR(VLOOKUP($D31,'Allergy Register'!$B$5:$C$104,2,FALSE),"Pet Not Found"))</f>
        <v/>
      </c>
      <c r="F31" s="17" t="n"/>
      <c r="G31" s="21">
        <f>IF($D31="","",IF(COUNTIF('Allergy Register'!$B$5:$B$104,$D31)=0,"Pet Not Found",IF(COUNTIFS('Allergy Register'!$B$5:$B$104,$D31,'Allergy Register'!$H$5:$H$104,"Active")&gt;0,"Yes","No")))</f>
        <v/>
      </c>
      <c r="H31" s="21">
        <f>IF($D31="","",IF($G31="Yes",IFERROR(VLOOKUP($D31,'Allergy Register'!$B$5:$G$104,6,FALSE),"Check Register"),""))</f>
        <v/>
      </c>
      <c r="I31" s="5">
        <f>IF($D31="","",IF($G31="Yes",IFERROR(VLOOKUP($D31,'Allergy Register'!$B$5:$E$104,4,FALSE),"Check Register"),""))</f>
        <v/>
      </c>
      <c r="J31" s="5">
        <f>IF($D31="","",IF($G31="Yes",IFERROR(VLOOKUP($D31,'Allergy Register'!$B$5:$F$104,5,FALSE),"Check Register"),""))</f>
        <v/>
      </c>
      <c r="K31" s="17" t="n"/>
      <c r="L31" s="18" t="n"/>
      <c r="M31" s="30" t="n"/>
      <c r="N31" s="21">
        <f>IF($A31="","",IF(OR($D31="",$G31="Pet Not Found"),"Review Required",IF($G31="No",IF($K31="Not Needed","No Active Alert","Review Required"),IF(AND($G31="Yes",$K31="Acknowledged",$L31&lt;&gt;"",ISNUMBER($M31)),"Acknowledged","Review Required"))))</f>
        <v/>
      </c>
      <c r="O31" s="18" t="n"/>
    </row>
    <row r="32" ht="42" customHeight="1">
      <c r="A32" s="17" t="n"/>
      <c r="B32" s="30" t="n"/>
      <c r="C32" s="17" t="n"/>
      <c r="D32" s="17" t="n"/>
      <c r="E32" s="7">
        <f>IF($D32="","",IFERROR(VLOOKUP($D32,'Allergy Register'!$B$5:$C$104,2,FALSE),"Pet Not Found"))</f>
        <v/>
      </c>
      <c r="F32" s="17" t="n"/>
      <c r="G32" s="23">
        <f>IF($D32="","",IF(COUNTIF('Allergy Register'!$B$5:$B$104,$D32)=0,"Pet Not Found",IF(COUNTIFS('Allergy Register'!$B$5:$B$104,$D32,'Allergy Register'!$H$5:$H$104,"Active")&gt;0,"Yes","No")))</f>
        <v/>
      </c>
      <c r="H32" s="23">
        <f>IF($D32="","",IF($G32="Yes",IFERROR(VLOOKUP($D32,'Allergy Register'!$B$5:$G$104,6,FALSE),"Check Register"),""))</f>
        <v/>
      </c>
      <c r="I32" s="7">
        <f>IF($D32="","",IF($G32="Yes",IFERROR(VLOOKUP($D32,'Allergy Register'!$B$5:$E$104,4,FALSE),"Check Register"),""))</f>
        <v/>
      </c>
      <c r="J32" s="7">
        <f>IF($D32="","",IF($G32="Yes",IFERROR(VLOOKUP($D32,'Allergy Register'!$B$5:$F$104,5,FALSE),"Check Register"),""))</f>
        <v/>
      </c>
      <c r="K32" s="17" t="n"/>
      <c r="L32" s="18" t="n"/>
      <c r="M32" s="30" t="n"/>
      <c r="N32" s="23">
        <f>IF($A32="","",IF(OR($D32="",$G32="Pet Not Found"),"Review Required",IF($G32="No",IF($K32="Not Needed","No Active Alert","Review Required"),IF(AND($G32="Yes",$K32="Acknowledged",$L32&lt;&gt;"",ISNUMBER($M32)),"Acknowledged","Review Required"))))</f>
        <v/>
      </c>
      <c r="O32" s="18" t="n"/>
    </row>
    <row r="33" ht="42" customHeight="1">
      <c r="A33" s="17" t="n"/>
      <c r="B33" s="30" t="n"/>
      <c r="C33" s="17" t="n"/>
      <c r="D33" s="17" t="n"/>
      <c r="E33" s="5">
        <f>IF($D33="","",IFERROR(VLOOKUP($D33,'Allergy Register'!$B$5:$C$104,2,FALSE),"Pet Not Found"))</f>
        <v/>
      </c>
      <c r="F33" s="17" t="n"/>
      <c r="G33" s="21">
        <f>IF($D33="","",IF(COUNTIF('Allergy Register'!$B$5:$B$104,$D33)=0,"Pet Not Found",IF(COUNTIFS('Allergy Register'!$B$5:$B$104,$D33,'Allergy Register'!$H$5:$H$104,"Active")&gt;0,"Yes","No")))</f>
        <v/>
      </c>
      <c r="H33" s="21">
        <f>IF($D33="","",IF($G33="Yes",IFERROR(VLOOKUP($D33,'Allergy Register'!$B$5:$G$104,6,FALSE),"Check Register"),""))</f>
        <v/>
      </c>
      <c r="I33" s="5">
        <f>IF($D33="","",IF($G33="Yes",IFERROR(VLOOKUP($D33,'Allergy Register'!$B$5:$E$104,4,FALSE),"Check Register"),""))</f>
        <v/>
      </c>
      <c r="J33" s="5">
        <f>IF($D33="","",IF($G33="Yes",IFERROR(VLOOKUP($D33,'Allergy Register'!$B$5:$F$104,5,FALSE),"Check Register"),""))</f>
        <v/>
      </c>
      <c r="K33" s="17" t="n"/>
      <c r="L33" s="18" t="n"/>
      <c r="M33" s="30" t="n"/>
      <c r="N33" s="21">
        <f>IF($A33="","",IF(OR($D33="",$G33="Pet Not Found"),"Review Required",IF($G33="No",IF($K33="Not Needed","No Active Alert","Review Required"),IF(AND($G33="Yes",$K33="Acknowledged",$L33&lt;&gt;"",ISNUMBER($M33)),"Acknowledged","Review Required"))))</f>
        <v/>
      </c>
      <c r="O33" s="18" t="n"/>
    </row>
    <row r="34" ht="42" customHeight="1">
      <c r="A34" s="17" t="n"/>
      <c r="B34" s="30" t="n"/>
      <c r="C34" s="17" t="n"/>
      <c r="D34" s="17" t="n"/>
      <c r="E34" s="7">
        <f>IF($D34="","",IFERROR(VLOOKUP($D34,'Allergy Register'!$B$5:$C$104,2,FALSE),"Pet Not Found"))</f>
        <v/>
      </c>
      <c r="F34" s="17" t="n"/>
      <c r="G34" s="23">
        <f>IF($D34="","",IF(COUNTIF('Allergy Register'!$B$5:$B$104,$D34)=0,"Pet Not Found",IF(COUNTIFS('Allergy Register'!$B$5:$B$104,$D34,'Allergy Register'!$H$5:$H$104,"Active")&gt;0,"Yes","No")))</f>
        <v/>
      </c>
      <c r="H34" s="23">
        <f>IF($D34="","",IF($G34="Yes",IFERROR(VLOOKUP($D34,'Allergy Register'!$B$5:$G$104,6,FALSE),"Check Register"),""))</f>
        <v/>
      </c>
      <c r="I34" s="7">
        <f>IF($D34="","",IF($G34="Yes",IFERROR(VLOOKUP($D34,'Allergy Register'!$B$5:$E$104,4,FALSE),"Check Register"),""))</f>
        <v/>
      </c>
      <c r="J34" s="7">
        <f>IF($D34="","",IF($G34="Yes",IFERROR(VLOOKUP($D34,'Allergy Register'!$B$5:$F$104,5,FALSE),"Check Register"),""))</f>
        <v/>
      </c>
      <c r="K34" s="17" t="n"/>
      <c r="L34" s="18" t="n"/>
      <c r="M34" s="30" t="n"/>
      <c r="N34" s="23">
        <f>IF($A34="","",IF(OR($D34="",$G34="Pet Not Found"),"Review Required",IF($G34="No",IF($K34="Not Needed","No Active Alert","Review Required"),IF(AND($G34="Yes",$K34="Acknowledged",$L34&lt;&gt;"",ISNUMBER($M34)),"Acknowledged","Review Required"))))</f>
        <v/>
      </c>
      <c r="O34" s="18" t="n"/>
    </row>
    <row r="35" ht="42" customHeight="1">
      <c r="A35" s="17" t="n"/>
      <c r="B35" s="30" t="n"/>
      <c r="C35" s="17" t="n"/>
      <c r="D35" s="17" t="n"/>
      <c r="E35" s="5">
        <f>IF($D35="","",IFERROR(VLOOKUP($D35,'Allergy Register'!$B$5:$C$104,2,FALSE),"Pet Not Found"))</f>
        <v/>
      </c>
      <c r="F35" s="17" t="n"/>
      <c r="G35" s="21">
        <f>IF($D35="","",IF(COUNTIF('Allergy Register'!$B$5:$B$104,$D35)=0,"Pet Not Found",IF(COUNTIFS('Allergy Register'!$B$5:$B$104,$D35,'Allergy Register'!$H$5:$H$104,"Active")&gt;0,"Yes","No")))</f>
        <v/>
      </c>
      <c r="H35" s="21">
        <f>IF($D35="","",IF($G35="Yes",IFERROR(VLOOKUP($D35,'Allergy Register'!$B$5:$G$104,6,FALSE),"Check Register"),""))</f>
        <v/>
      </c>
      <c r="I35" s="5">
        <f>IF($D35="","",IF($G35="Yes",IFERROR(VLOOKUP($D35,'Allergy Register'!$B$5:$E$104,4,FALSE),"Check Register"),""))</f>
        <v/>
      </c>
      <c r="J35" s="5">
        <f>IF($D35="","",IF($G35="Yes",IFERROR(VLOOKUP($D35,'Allergy Register'!$B$5:$F$104,5,FALSE),"Check Register"),""))</f>
        <v/>
      </c>
      <c r="K35" s="17" t="n"/>
      <c r="L35" s="18" t="n"/>
      <c r="M35" s="30" t="n"/>
      <c r="N35" s="21">
        <f>IF($A35="","",IF(OR($D35="",$G35="Pet Not Found"),"Review Required",IF($G35="No",IF($K35="Not Needed","No Active Alert","Review Required"),IF(AND($G35="Yes",$K35="Acknowledged",$L35&lt;&gt;"",ISNUMBER($M35)),"Acknowledged","Review Required"))))</f>
        <v/>
      </c>
      <c r="O35" s="18" t="n"/>
    </row>
    <row r="36" ht="42" customHeight="1">
      <c r="A36" s="17" t="n"/>
      <c r="B36" s="30" t="n"/>
      <c r="C36" s="17" t="n"/>
      <c r="D36" s="17" t="n"/>
      <c r="E36" s="7">
        <f>IF($D36="","",IFERROR(VLOOKUP($D36,'Allergy Register'!$B$5:$C$104,2,FALSE),"Pet Not Found"))</f>
        <v/>
      </c>
      <c r="F36" s="17" t="n"/>
      <c r="G36" s="23">
        <f>IF($D36="","",IF(COUNTIF('Allergy Register'!$B$5:$B$104,$D36)=0,"Pet Not Found",IF(COUNTIFS('Allergy Register'!$B$5:$B$104,$D36,'Allergy Register'!$H$5:$H$104,"Active")&gt;0,"Yes","No")))</f>
        <v/>
      </c>
      <c r="H36" s="23">
        <f>IF($D36="","",IF($G36="Yes",IFERROR(VLOOKUP($D36,'Allergy Register'!$B$5:$G$104,6,FALSE),"Check Register"),""))</f>
        <v/>
      </c>
      <c r="I36" s="7">
        <f>IF($D36="","",IF($G36="Yes",IFERROR(VLOOKUP($D36,'Allergy Register'!$B$5:$E$104,4,FALSE),"Check Register"),""))</f>
        <v/>
      </c>
      <c r="J36" s="7">
        <f>IF($D36="","",IF($G36="Yes",IFERROR(VLOOKUP($D36,'Allergy Register'!$B$5:$F$104,5,FALSE),"Check Register"),""))</f>
        <v/>
      </c>
      <c r="K36" s="17" t="n"/>
      <c r="L36" s="18" t="n"/>
      <c r="M36" s="30" t="n"/>
      <c r="N36" s="23">
        <f>IF($A36="","",IF(OR($D36="",$G36="Pet Not Found"),"Review Required",IF($G36="No",IF($K36="Not Needed","No Active Alert","Review Required"),IF(AND($G36="Yes",$K36="Acknowledged",$L36&lt;&gt;"",ISNUMBER($M36)),"Acknowledged","Review Required"))))</f>
        <v/>
      </c>
      <c r="O36" s="18" t="n"/>
    </row>
    <row r="37" ht="42" customHeight="1">
      <c r="A37" s="17" t="n"/>
      <c r="B37" s="30" t="n"/>
      <c r="C37" s="17" t="n"/>
      <c r="D37" s="17" t="n"/>
      <c r="E37" s="5">
        <f>IF($D37="","",IFERROR(VLOOKUP($D37,'Allergy Register'!$B$5:$C$104,2,FALSE),"Pet Not Found"))</f>
        <v/>
      </c>
      <c r="F37" s="17" t="n"/>
      <c r="G37" s="21">
        <f>IF($D37="","",IF(COUNTIF('Allergy Register'!$B$5:$B$104,$D37)=0,"Pet Not Found",IF(COUNTIFS('Allergy Register'!$B$5:$B$104,$D37,'Allergy Register'!$H$5:$H$104,"Active")&gt;0,"Yes","No")))</f>
        <v/>
      </c>
      <c r="H37" s="21">
        <f>IF($D37="","",IF($G37="Yes",IFERROR(VLOOKUP($D37,'Allergy Register'!$B$5:$G$104,6,FALSE),"Check Register"),""))</f>
        <v/>
      </c>
      <c r="I37" s="5">
        <f>IF($D37="","",IF($G37="Yes",IFERROR(VLOOKUP($D37,'Allergy Register'!$B$5:$E$104,4,FALSE),"Check Register"),""))</f>
        <v/>
      </c>
      <c r="J37" s="5">
        <f>IF($D37="","",IF($G37="Yes",IFERROR(VLOOKUP($D37,'Allergy Register'!$B$5:$F$104,5,FALSE),"Check Register"),""))</f>
        <v/>
      </c>
      <c r="K37" s="17" t="n"/>
      <c r="L37" s="18" t="n"/>
      <c r="M37" s="30" t="n"/>
      <c r="N37" s="21">
        <f>IF($A37="","",IF(OR($D37="",$G37="Pet Not Found"),"Review Required",IF($G37="No",IF($K37="Not Needed","No Active Alert","Review Required"),IF(AND($G37="Yes",$K37="Acknowledged",$L37&lt;&gt;"",ISNUMBER($M37)),"Acknowledged","Review Required"))))</f>
        <v/>
      </c>
      <c r="O37" s="18" t="n"/>
    </row>
    <row r="38" ht="42" customHeight="1">
      <c r="A38" s="17" t="n"/>
      <c r="B38" s="30" t="n"/>
      <c r="C38" s="17" t="n"/>
      <c r="D38" s="17" t="n"/>
      <c r="E38" s="7">
        <f>IF($D38="","",IFERROR(VLOOKUP($D38,'Allergy Register'!$B$5:$C$104,2,FALSE),"Pet Not Found"))</f>
        <v/>
      </c>
      <c r="F38" s="17" t="n"/>
      <c r="G38" s="23">
        <f>IF($D38="","",IF(COUNTIF('Allergy Register'!$B$5:$B$104,$D38)=0,"Pet Not Found",IF(COUNTIFS('Allergy Register'!$B$5:$B$104,$D38,'Allergy Register'!$H$5:$H$104,"Active")&gt;0,"Yes","No")))</f>
        <v/>
      </c>
      <c r="H38" s="23">
        <f>IF($D38="","",IF($G38="Yes",IFERROR(VLOOKUP($D38,'Allergy Register'!$B$5:$G$104,6,FALSE),"Check Register"),""))</f>
        <v/>
      </c>
      <c r="I38" s="7">
        <f>IF($D38="","",IF($G38="Yes",IFERROR(VLOOKUP($D38,'Allergy Register'!$B$5:$E$104,4,FALSE),"Check Register"),""))</f>
        <v/>
      </c>
      <c r="J38" s="7">
        <f>IF($D38="","",IF($G38="Yes",IFERROR(VLOOKUP($D38,'Allergy Register'!$B$5:$F$104,5,FALSE),"Check Register"),""))</f>
        <v/>
      </c>
      <c r="K38" s="17" t="n"/>
      <c r="L38" s="18" t="n"/>
      <c r="M38" s="30" t="n"/>
      <c r="N38" s="23">
        <f>IF($A38="","",IF(OR($D38="",$G38="Pet Not Found"),"Review Required",IF($G38="No",IF($K38="Not Needed","No Active Alert","Review Required"),IF(AND($G38="Yes",$K38="Acknowledged",$L38&lt;&gt;"",ISNUMBER($M38)),"Acknowledged","Review Required"))))</f>
        <v/>
      </c>
      <c r="O38" s="18" t="n"/>
    </row>
    <row r="39" ht="42" customHeight="1">
      <c r="A39" s="17" t="n"/>
      <c r="B39" s="30" t="n"/>
      <c r="C39" s="17" t="n"/>
      <c r="D39" s="17" t="n"/>
      <c r="E39" s="5">
        <f>IF($D39="","",IFERROR(VLOOKUP($D39,'Allergy Register'!$B$5:$C$104,2,FALSE),"Pet Not Found"))</f>
        <v/>
      </c>
      <c r="F39" s="17" t="n"/>
      <c r="G39" s="21">
        <f>IF($D39="","",IF(COUNTIF('Allergy Register'!$B$5:$B$104,$D39)=0,"Pet Not Found",IF(COUNTIFS('Allergy Register'!$B$5:$B$104,$D39,'Allergy Register'!$H$5:$H$104,"Active")&gt;0,"Yes","No")))</f>
        <v/>
      </c>
      <c r="H39" s="21">
        <f>IF($D39="","",IF($G39="Yes",IFERROR(VLOOKUP($D39,'Allergy Register'!$B$5:$G$104,6,FALSE),"Check Register"),""))</f>
        <v/>
      </c>
      <c r="I39" s="5">
        <f>IF($D39="","",IF($G39="Yes",IFERROR(VLOOKUP($D39,'Allergy Register'!$B$5:$E$104,4,FALSE),"Check Register"),""))</f>
        <v/>
      </c>
      <c r="J39" s="5">
        <f>IF($D39="","",IF($G39="Yes",IFERROR(VLOOKUP($D39,'Allergy Register'!$B$5:$F$104,5,FALSE),"Check Register"),""))</f>
        <v/>
      </c>
      <c r="K39" s="17" t="n"/>
      <c r="L39" s="18" t="n"/>
      <c r="M39" s="30" t="n"/>
      <c r="N39" s="21">
        <f>IF($A39="","",IF(OR($D39="",$G39="Pet Not Found"),"Review Required",IF($G39="No",IF($K39="Not Needed","No Active Alert","Review Required"),IF(AND($G39="Yes",$K39="Acknowledged",$L39&lt;&gt;"",ISNUMBER($M39)),"Acknowledged","Review Required"))))</f>
        <v/>
      </c>
      <c r="O39" s="18" t="n"/>
    </row>
    <row r="40" ht="42" customHeight="1">
      <c r="A40" s="17" t="n"/>
      <c r="B40" s="30" t="n"/>
      <c r="C40" s="17" t="n"/>
      <c r="D40" s="17" t="n"/>
      <c r="E40" s="7">
        <f>IF($D40="","",IFERROR(VLOOKUP($D40,'Allergy Register'!$B$5:$C$104,2,FALSE),"Pet Not Found"))</f>
        <v/>
      </c>
      <c r="F40" s="17" t="n"/>
      <c r="G40" s="23">
        <f>IF($D40="","",IF(COUNTIF('Allergy Register'!$B$5:$B$104,$D40)=0,"Pet Not Found",IF(COUNTIFS('Allergy Register'!$B$5:$B$104,$D40,'Allergy Register'!$H$5:$H$104,"Active")&gt;0,"Yes","No")))</f>
        <v/>
      </c>
      <c r="H40" s="23">
        <f>IF($D40="","",IF($G40="Yes",IFERROR(VLOOKUP($D40,'Allergy Register'!$B$5:$G$104,6,FALSE),"Check Register"),""))</f>
        <v/>
      </c>
      <c r="I40" s="7">
        <f>IF($D40="","",IF($G40="Yes",IFERROR(VLOOKUP($D40,'Allergy Register'!$B$5:$E$104,4,FALSE),"Check Register"),""))</f>
        <v/>
      </c>
      <c r="J40" s="7">
        <f>IF($D40="","",IF($G40="Yes",IFERROR(VLOOKUP($D40,'Allergy Register'!$B$5:$F$104,5,FALSE),"Check Register"),""))</f>
        <v/>
      </c>
      <c r="K40" s="17" t="n"/>
      <c r="L40" s="18" t="n"/>
      <c r="M40" s="30" t="n"/>
      <c r="N40" s="23">
        <f>IF($A40="","",IF(OR($D40="",$G40="Pet Not Found"),"Review Required",IF($G40="No",IF($K40="Not Needed","No Active Alert","Review Required"),IF(AND($G40="Yes",$K40="Acknowledged",$L40&lt;&gt;"",ISNUMBER($M40)),"Acknowledged","Review Required"))))</f>
        <v/>
      </c>
      <c r="O40" s="18" t="n"/>
    </row>
    <row r="41" ht="42" customHeight="1">
      <c r="A41" s="17" t="n"/>
      <c r="B41" s="30" t="n"/>
      <c r="C41" s="17" t="n"/>
      <c r="D41" s="17" t="n"/>
      <c r="E41" s="5">
        <f>IF($D41="","",IFERROR(VLOOKUP($D41,'Allergy Register'!$B$5:$C$104,2,FALSE),"Pet Not Found"))</f>
        <v/>
      </c>
      <c r="F41" s="17" t="n"/>
      <c r="G41" s="21">
        <f>IF($D41="","",IF(COUNTIF('Allergy Register'!$B$5:$B$104,$D41)=0,"Pet Not Found",IF(COUNTIFS('Allergy Register'!$B$5:$B$104,$D41,'Allergy Register'!$H$5:$H$104,"Active")&gt;0,"Yes","No")))</f>
        <v/>
      </c>
      <c r="H41" s="21">
        <f>IF($D41="","",IF($G41="Yes",IFERROR(VLOOKUP($D41,'Allergy Register'!$B$5:$G$104,6,FALSE),"Check Register"),""))</f>
        <v/>
      </c>
      <c r="I41" s="5">
        <f>IF($D41="","",IF($G41="Yes",IFERROR(VLOOKUP($D41,'Allergy Register'!$B$5:$E$104,4,FALSE),"Check Register"),""))</f>
        <v/>
      </c>
      <c r="J41" s="5">
        <f>IF($D41="","",IF($G41="Yes",IFERROR(VLOOKUP($D41,'Allergy Register'!$B$5:$F$104,5,FALSE),"Check Register"),""))</f>
        <v/>
      </c>
      <c r="K41" s="17" t="n"/>
      <c r="L41" s="18" t="n"/>
      <c r="M41" s="30" t="n"/>
      <c r="N41" s="21">
        <f>IF($A41="","",IF(OR($D41="",$G41="Pet Not Found"),"Review Required",IF($G41="No",IF($K41="Not Needed","No Active Alert","Review Required"),IF(AND($G41="Yes",$K41="Acknowledged",$L41&lt;&gt;"",ISNUMBER($M41)),"Acknowledged","Review Required"))))</f>
        <v/>
      </c>
      <c r="O41" s="18" t="n"/>
    </row>
    <row r="42" ht="42" customHeight="1">
      <c r="A42" s="17" t="n"/>
      <c r="B42" s="30" t="n"/>
      <c r="C42" s="17" t="n"/>
      <c r="D42" s="17" t="n"/>
      <c r="E42" s="7">
        <f>IF($D42="","",IFERROR(VLOOKUP($D42,'Allergy Register'!$B$5:$C$104,2,FALSE),"Pet Not Found"))</f>
        <v/>
      </c>
      <c r="F42" s="17" t="n"/>
      <c r="G42" s="23">
        <f>IF($D42="","",IF(COUNTIF('Allergy Register'!$B$5:$B$104,$D42)=0,"Pet Not Found",IF(COUNTIFS('Allergy Register'!$B$5:$B$104,$D42,'Allergy Register'!$H$5:$H$104,"Active")&gt;0,"Yes","No")))</f>
        <v/>
      </c>
      <c r="H42" s="23">
        <f>IF($D42="","",IF($G42="Yes",IFERROR(VLOOKUP($D42,'Allergy Register'!$B$5:$G$104,6,FALSE),"Check Register"),""))</f>
        <v/>
      </c>
      <c r="I42" s="7">
        <f>IF($D42="","",IF($G42="Yes",IFERROR(VLOOKUP($D42,'Allergy Register'!$B$5:$E$104,4,FALSE),"Check Register"),""))</f>
        <v/>
      </c>
      <c r="J42" s="7">
        <f>IF($D42="","",IF($G42="Yes",IFERROR(VLOOKUP($D42,'Allergy Register'!$B$5:$F$104,5,FALSE),"Check Register"),""))</f>
        <v/>
      </c>
      <c r="K42" s="17" t="n"/>
      <c r="L42" s="18" t="n"/>
      <c r="M42" s="30" t="n"/>
      <c r="N42" s="23">
        <f>IF($A42="","",IF(OR($D42="",$G42="Pet Not Found"),"Review Required",IF($G42="No",IF($K42="Not Needed","No Active Alert","Review Required"),IF(AND($G42="Yes",$K42="Acknowledged",$L42&lt;&gt;"",ISNUMBER($M42)),"Acknowledged","Review Required"))))</f>
        <v/>
      </c>
      <c r="O42" s="18" t="n"/>
    </row>
    <row r="43" ht="42" customHeight="1">
      <c r="A43" s="17" t="n"/>
      <c r="B43" s="30" t="n"/>
      <c r="C43" s="17" t="n"/>
      <c r="D43" s="17" t="n"/>
      <c r="E43" s="5">
        <f>IF($D43="","",IFERROR(VLOOKUP($D43,'Allergy Register'!$B$5:$C$104,2,FALSE),"Pet Not Found"))</f>
        <v/>
      </c>
      <c r="F43" s="17" t="n"/>
      <c r="G43" s="21">
        <f>IF($D43="","",IF(COUNTIF('Allergy Register'!$B$5:$B$104,$D43)=0,"Pet Not Found",IF(COUNTIFS('Allergy Register'!$B$5:$B$104,$D43,'Allergy Register'!$H$5:$H$104,"Active")&gt;0,"Yes","No")))</f>
        <v/>
      </c>
      <c r="H43" s="21">
        <f>IF($D43="","",IF($G43="Yes",IFERROR(VLOOKUP($D43,'Allergy Register'!$B$5:$G$104,6,FALSE),"Check Register"),""))</f>
        <v/>
      </c>
      <c r="I43" s="5">
        <f>IF($D43="","",IF($G43="Yes",IFERROR(VLOOKUP($D43,'Allergy Register'!$B$5:$E$104,4,FALSE),"Check Register"),""))</f>
        <v/>
      </c>
      <c r="J43" s="5">
        <f>IF($D43="","",IF($G43="Yes",IFERROR(VLOOKUP($D43,'Allergy Register'!$B$5:$F$104,5,FALSE),"Check Register"),""))</f>
        <v/>
      </c>
      <c r="K43" s="17" t="n"/>
      <c r="L43" s="18" t="n"/>
      <c r="M43" s="30" t="n"/>
      <c r="N43" s="21">
        <f>IF($A43="","",IF(OR($D43="",$G43="Pet Not Found"),"Review Required",IF($G43="No",IF($K43="Not Needed","No Active Alert","Review Required"),IF(AND($G43="Yes",$K43="Acknowledged",$L43&lt;&gt;"",ISNUMBER($M43)),"Acknowledged","Review Required"))))</f>
        <v/>
      </c>
      <c r="O43" s="18" t="n"/>
    </row>
    <row r="44" ht="42" customHeight="1">
      <c r="A44" s="17" t="n"/>
      <c r="B44" s="30" t="n"/>
      <c r="C44" s="17" t="n"/>
      <c r="D44" s="17" t="n"/>
      <c r="E44" s="7">
        <f>IF($D44="","",IFERROR(VLOOKUP($D44,'Allergy Register'!$B$5:$C$104,2,FALSE),"Pet Not Found"))</f>
        <v/>
      </c>
      <c r="F44" s="17" t="n"/>
      <c r="G44" s="23">
        <f>IF($D44="","",IF(COUNTIF('Allergy Register'!$B$5:$B$104,$D44)=0,"Pet Not Found",IF(COUNTIFS('Allergy Register'!$B$5:$B$104,$D44,'Allergy Register'!$H$5:$H$104,"Active")&gt;0,"Yes","No")))</f>
        <v/>
      </c>
      <c r="H44" s="23">
        <f>IF($D44="","",IF($G44="Yes",IFERROR(VLOOKUP($D44,'Allergy Register'!$B$5:$G$104,6,FALSE),"Check Register"),""))</f>
        <v/>
      </c>
      <c r="I44" s="7">
        <f>IF($D44="","",IF($G44="Yes",IFERROR(VLOOKUP($D44,'Allergy Register'!$B$5:$E$104,4,FALSE),"Check Register"),""))</f>
        <v/>
      </c>
      <c r="J44" s="7">
        <f>IF($D44="","",IF($G44="Yes",IFERROR(VLOOKUP($D44,'Allergy Register'!$B$5:$F$104,5,FALSE),"Check Register"),""))</f>
        <v/>
      </c>
      <c r="K44" s="17" t="n"/>
      <c r="L44" s="18" t="n"/>
      <c r="M44" s="30" t="n"/>
      <c r="N44" s="23">
        <f>IF($A44="","",IF(OR($D44="",$G44="Pet Not Found"),"Review Required",IF($G44="No",IF($K44="Not Needed","No Active Alert","Review Required"),IF(AND($G44="Yes",$K44="Acknowledged",$L44&lt;&gt;"",ISNUMBER($M44)),"Acknowledged","Review Required"))))</f>
        <v/>
      </c>
      <c r="O44" s="18" t="n"/>
    </row>
    <row r="45" ht="42" customHeight="1">
      <c r="A45" s="17" t="n"/>
      <c r="B45" s="30" t="n"/>
      <c r="C45" s="17" t="n"/>
      <c r="D45" s="17" t="n"/>
      <c r="E45" s="5">
        <f>IF($D45="","",IFERROR(VLOOKUP($D45,'Allergy Register'!$B$5:$C$104,2,FALSE),"Pet Not Found"))</f>
        <v/>
      </c>
      <c r="F45" s="17" t="n"/>
      <c r="G45" s="21">
        <f>IF($D45="","",IF(COUNTIF('Allergy Register'!$B$5:$B$104,$D45)=0,"Pet Not Found",IF(COUNTIFS('Allergy Register'!$B$5:$B$104,$D45,'Allergy Register'!$H$5:$H$104,"Active")&gt;0,"Yes","No")))</f>
        <v/>
      </c>
      <c r="H45" s="21">
        <f>IF($D45="","",IF($G45="Yes",IFERROR(VLOOKUP($D45,'Allergy Register'!$B$5:$G$104,6,FALSE),"Check Register"),""))</f>
        <v/>
      </c>
      <c r="I45" s="5">
        <f>IF($D45="","",IF($G45="Yes",IFERROR(VLOOKUP($D45,'Allergy Register'!$B$5:$E$104,4,FALSE),"Check Register"),""))</f>
        <v/>
      </c>
      <c r="J45" s="5">
        <f>IF($D45="","",IF($G45="Yes",IFERROR(VLOOKUP($D45,'Allergy Register'!$B$5:$F$104,5,FALSE),"Check Register"),""))</f>
        <v/>
      </c>
      <c r="K45" s="17" t="n"/>
      <c r="L45" s="18" t="n"/>
      <c r="M45" s="30" t="n"/>
      <c r="N45" s="21">
        <f>IF($A45="","",IF(OR($D45="",$G45="Pet Not Found"),"Review Required",IF($G45="No",IF($K45="Not Needed","No Active Alert","Review Required"),IF(AND($G45="Yes",$K45="Acknowledged",$L45&lt;&gt;"",ISNUMBER($M45)),"Acknowledged","Review Required"))))</f>
        <v/>
      </c>
      <c r="O45" s="18" t="n"/>
    </row>
    <row r="46" ht="42" customHeight="1">
      <c r="A46" s="17" t="n"/>
      <c r="B46" s="30" t="n"/>
      <c r="C46" s="17" t="n"/>
      <c r="D46" s="17" t="n"/>
      <c r="E46" s="7">
        <f>IF($D46="","",IFERROR(VLOOKUP($D46,'Allergy Register'!$B$5:$C$104,2,FALSE),"Pet Not Found"))</f>
        <v/>
      </c>
      <c r="F46" s="17" t="n"/>
      <c r="G46" s="23">
        <f>IF($D46="","",IF(COUNTIF('Allergy Register'!$B$5:$B$104,$D46)=0,"Pet Not Found",IF(COUNTIFS('Allergy Register'!$B$5:$B$104,$D46,'Allergy Register'!$H$5:$H$104,"Active")&gt;0,"Yes","No")))</f>
        <v/>
      </c>
      <c r="H46" s="23">
        <f>IF($D46="","",IF($G46="Yes",IFERROR(VLOOKUP($D46,'Allergy Register'!$B$5:$G$104,6,FALSE),"Check Register"),""))</f>
        <v/>
      </c>
      <c r="I46" s="7">
        <f>IF($D46="","",IF($G46="Yes",IFERROR(VLOOKUP($D46,'Allergy Register'!$B$5:$E$104,4,FALSE),"Check Register"),""))</f>
        <v/>
      </c>
      <c r="J46" s="7">
        <f>IF($D46="","",IF($G46="Yes",IFERROR(VLOOKUP($D46,'Allergy Register'!$B$5:$F$104,5,FALSE),"Check Register"),""))</f>
        <v/>
      </c>
      <c r="K46" s="17" t="n"/>
      <c r="L46" s="18" t="n"/>
      <c r="M46" s="30" t="n"/>
      <c r="N46" s="23">
        <f>IF($A46="","",IF(OR($D46="",$G46="Pet Not Found"),"Review Required",IF($G46="No",IF($K46="Not Needed","No Active Alert","Review Required"),IF(AND($G46="Yes",$K46="Acknowledged",$L46&lt;&gt;"",ISNUMBER($M46)),"Acknowledged","Review Required"))))</f>
        <v/>
      </c>
      <c r="O46" s="18" t="n"/>
    </row>
    <row r="47" ht="42" customHeight="1">
      <c r="A47" s="17" t="n"/>
      <c r="B47" s="30" t="n"/>
      <c r="C47" s="17" t="n"/>
      <c r="D47" s="17" t="n"/>
      <c r="E47" s="5">
        <f>IF($D47="","",IFERROR(VLOOKUP($D47,'Allergy Register'!$B$5:$C$104,2,FALSE),"Pet Not Found"))</f>
        <v/>
      </c>
      <c r="F47" s="17" t="n"/>
      <c r="G47" s="21">
        <f>IF($D47="","",IF(COUNTIF('Allergy Register'!$B$5:$B$104,$D47)=0,"Pet Not Found",IF(COUNTIFS('Allergy Register'!$B$5:$B$104,$D47,'Allergy Register'!$H$5:$H$104,"Active")&gt;0,"Yes","No")))</f>
        <v/>
      </c>
      <c r="H47" s="21">
        <f>IF($D47="","",IF($G47="Yes",IFERROR(VLOOKUP($D47,'Allergy Register'!$B$5:$G$104,6,FALSE),"Check Register"),""))</f>
        <v/>
      </c>
      <c r="I47" s="5">
        <f>IF($D47="","",IF($G47="Yes",IFERROR(VLOOKUP($D47,'Allergy Register'!$B$5:$E$104,4,FALSE),"Check Register"),""))</f>
        <v/>
      </c>
      <c r="J47" s="5">
        <f>IF($D47="","",IF($G47="Yes",IFERROR(VLOOKUP($D47,'Allergy Register'!$B$5:$F$104,5,FALSE),"Check Register"),""))</f>
        <v/>
      </c>
      <c r="K47" s="17" t="n"/>
      <c r="L47" s="18" t="n"/>
      <c r="M47" s="30" t="n"/>
      <c r="N47" s="21">
        <f>IF($A47="","",IF(OR($D47="",$G47="Pet Not Found"),"Review Required",IF($G47="No",IF($K47="Not Needed","No Active Alert","Review Required"),IF(AND($G47="Yes",$K47="Acknowledged",$L47&lt;&gt;"",ISNUMBER($M47)),"Acknowledged","Review Required"))))</f>
        <v/>
      </c>
      <c r="O47" s="18" t="n"/>
    </row>
    <row r="48" ht="42" customHeight="1">
      <c r="A48" s="17" t="n"/>
      <c r="B48" s="30" t="n"/>
      <c r="C48" s="17" t="n"/>
      <c r="D48" s="17" t="n"/>
      <c r="E48" s="7">
        <f>IF($D48="","",IFERROR(VLOOKUP($D48,'Allergy Register'!$B$5:$C$104,2,FALSE),"Pet Not Found"))</f>
        <v/>
      </c>
      <c r="F48" s="17" t="n"/>
      <c r="G48" s="23">
        <f>IF($D48="","",IF(COUNTIF('Allergy Register'!$B$5:$B$104,$D48)=0,"Pet Not Found",IF(COUNTIFS('Allergy Register'!$B$5:$B$104,$D48,'Allergy Register'!$H$5:$H$104,"Active")&gt;0,"Yes","No")))</f>
        <v/>
      </c>
      <c r="H48" s="23">
        <f>IF($D48="","",IF($G48="Yes",IFERROR(VLOOKUP($D48,'Allergy Register'!$B$5:$G$104,6,FALSE),"Check Register"),""))</f>
        <v/>
      </c>
      <c r="I48" s="7">
        <f>IF($D48="","",IF($G48="Yes",IFERROR(VLOOKUP($D48,'Allergy Register'!$B$5:$E$104,4,FALSE),"Check Register"),""))</f>
        <v/>
      </c>
      <c r="J48" s="7">
        <f>IF($D48="","",IF($G48="Yes",IFERROR(VLOOKUP($D48,'Allergy Register'!$B$5:$F$104,5,FALSE),"Check Register"),""))</f>
        <v/>
      </c>
      <c r="K48" s="17" t="n"/>
      <c r="L48" s="18" t="n"/>
      <c r="M48" s="30" t="n"/>
      <c r="N48" s="23">
        <f>IF($A48="","",IF(OR($D48="",$G48="Pet Not Found"),"Review Required",IF($G48="No",IF($K48="Not Needed","No Active Alert","Review Required"),IF(AND($G48="Yes",$K48="Acknowledged",$L48&lt;&gt;"",ISNUMBER($M48)),"Acknowledged","Review Required"))))</f>
        <v/>
      </c>
      <c r="O48" s="18" t="n"/>
    </row>
    <row r="49" ht="42" customHeight="1">
      <c r="A49" s="17" t="n"/>
      <c r="B49" s="30" t="n"/>
      <c r="C49" s="17" t="n"/>
      <c r="D49" s="17" t="n"/>
      <c r="E49" s="5">
        <f>IF($D49="","",IFERROR(VLOOKUP($D49,'Allergy Register'!$B$5:$C$104,2,FALSE),"Pet Not Found"))</f>
        <v/>
      </c>
      <c r="F49" s="17" t="n"/>
      <c r="G49" s="21">
        <f>IF($D49="","",IF(COUNTIF('Allergy Register'!$B$5:$B$104,$D49)=0,"Pet Not Found",IF(COUNTIFS('Allergy Register'!$B$5:$B$104,$D49,'Allergy Register'!$H$5:$H$104,"Active")&gt;0,"Yes","No")))</f>
        <v/>
      </c>
      <c r="H49" s="21">
        <f>IF($D49="","",IF($G49="Yes",IFERROR(VLOOKUP($D49,'Allergy Register'!$B$5:$G$104,6,FALSE),"Check Register"),""))</f>
        <v/>
      </c>
      <c r="I49" s="5">
        <f>IF($D49="","",IF($G49="Yes",IFERROR(VLOOKUP($D49,'Allergy Register'!$B$5:$E$104,4,FALSE),"Check Register"),""))</f>
        <v/>
      </c>
      <c r="J49" s="5">
        <f>IF($D49="","",IF($G49="Yes",IFERROR(VLOOKUP($D49,'Allergy Register'!$B$5:$F$104,5,FALSE),"Check Register"),""))</f>
        <v/>
      </c>
      <c r="K49" s="17" t="n"/>
      <c r="L49" s="18" t="n"/>
      <c r="M49" s="30" t="n"/>
      <c r="N49" s="21">
        <f>IF($A49="","",IF(OR($D49="",$G49="Pet Not Found"),"Review Required",IF($G49="No",IF($K49="Not Needed","No Active Alert","Review Required"),IF(AND($G49="Yes",$K49="Acknowledged",$L49&lt;&gt;"",ISNUMBER($M49)),"Acknowledged","Review Required"))))</f>
        <v/>
      </c>
      <c r="O49" s="18" t="n"/>
    </row>
    <row r="50" ht="42" customHeight="1">
      <c r="A50" s="17" t="n"/>
      <c r="B50" s="30" t="n"/>
      <c r="C50" s="17" t="n"/>
      <c r="D50" s="17" t="n"/>
      <c r="E50" s="7">
        <f>IF($D50="","",IFERROR(VLOOKUP($D50,'Allergy Register'!$B$5:$C$104,2,FALSE),"Pet Not Found"))</f>
        <v/>
      </c>
      <c r="F50" s="17" t="n"/>
      <c r="G50" s="23">
        <f>IF($D50="","",IF(COUNTIF('Allergy Register'!$B$5:$B$104,$D50)=0,"Pet Not Found",IF(COUNTIFS('Allergy Register'!$B$5:$B$104,$D50,'Allergy Register'!$H$5:$H$104,"Active")&gt;0,"Yes","No")))</f>
        <v/>
      </c>
      <c r="H50" s="23">
        <f>IF($D50="","",IF($G50="Yes",IFERROR(VLOOKUP($D50,'Allergy Register'!$B$5:$G$104,6,FALSE),"Check Register"),""))</f>
        <v/>
      </c>
      <c r="I50" s="7">
        <f>IF($D50="","",IF($G50="Yes",IFERROR(VLOOKUP($D50,'Allergy Register'!$B$5:$E$104,4,FALSE),"Check Register"),""))</f>
        <v/>
      </c>
      <c r="J50" s="7">
        <f>IF($D50="","",IF($G50="Yes",IFERROR(VLOOKUP($D50,'Allergy Register'!$B$5:$F$104,5,FALSE),"Check Register"),""))</f>
        <v/>
      </c>
      <c r="K50" s="17" t="n"/>
      <c r="L50" s="18" t="n"/>
      <c r="M50" s="30" t="n"/>
      <c r="N50" s="23">
        <f>IF($A50="","",IF(OR($D50="",$G50="Pet Not Found"),"Review Required",IF($G50="No",IF($K50="Not Needed","No Active Alert","Review Required"),IF(AND($G50="Yes",$K50="Acknowledged",$L50&lt;&gt;"",ISNUMBER($M50)),"Acknowledged","Review Required"))))</f>
        <v/>
      </c>
      <c r="O50" s="18" t="n"/>
    </row>
    <row r="51" ht="42" customHeight="1">
      <c r="A51" s="17" t="n"/>
      <c r="B51" s="30" t="n"/>
      <c r="C51" s="17" t="n"/>
      <c r="D51" s="17" t="n"/>
      <c r="E51" s="5">
        <f>IF($D51="","",IFERROR(VLOOKUP($D51,'Allergy Register'!$B$5:$C$104,2,FALSE),"Pet Not Found"))</f>
        <v/>
      </c>
      <c r="F51" s="17" t="n"/>
      <c r="G51" s="21">
        <f>IF($D51="","",IF(COUNTIF('Allergy Register'!$B$5:$B$104,$D51)=0,"Pet Not Found",IF(COUNTIFS('Allergy Register'!$B$5:$B$104,$D51,'Allergy Register'!$H$5:$H$104,"Active")&gt;0,"Yes","No")))</f>
        <v/>
      </c>
      <c r="H51" s="21">
        <f>IF($D51="","",IF($G51="Yes",IFERROR(VLOOKUP($D51,'Allergy Register'!$B$5:$G$104,6,FALSE),"Check Register"),""))</f>
        <v/>
      </c>
      <c r="I51" s="5">
        <f>IF($D51="","",IF($G51="Yes",IFERROR(VLOOKUP($D51,'Allergy Register'!$B$5:$E$104,4,FALSE),"Check Register"),""))</f>
        <v/>
      </c>
      <c r="J51" s="5">
        <f>IF($D51="","",IF($G51="Yes",IFERROR(VLOOKUP($D51,'Allergy Register'!$B$5:$F$104,5,FALSE),"Check Register"),""))</f>
        <v/>
      </c>
      <c r="K51" s="17" t="n"/>
      <c r="L51" s="18" t="n"/>
      <c r="M51" s="30" t="n"/>
      <c r="N51" s="21">
        <f>IF($A51="","",IF(OR($D51="",$G51="Pet Not Found"),"Review Required",IF($G51="No",IF($K51="Not Needed","No Active Alert","Review Required"),IF(AND($G51="Yes",$K51="Acknowledged",$L51&lt;&gt;"",ISNUMBER($M51)),"Acknowledged","Review Required"))))</f>
        <v/>
      </c>
      <c r="O51" s="18" t="n"/>
    </row>
    <row r="52" ht="42" customHeight="1">
      <c r="A52" s="17" t="n"/>
      <c r="B52" s="30" t="n"/>
      <c r="C52" s="17" t="n"/>
      <c r="D52" s="17" t="n"/>
      <c r="E52" s="7">
        <f>IF($D52="","",IFERROR(VLOOKUP($D52,'Allergy Register'!$B$5:$C$104,2,FALSE),"Pet Not Found"))</f>
        <v/>
      </c>
      <c r="F52" s="17" t="n"/>
      <c r="G52" s="23">
        <f>IF($D52="","",IF(COUNTIF('Allergy Register'!$B$5:$B$104,$D52)=0,"Pet Not Found",IF(COUNTIFS('Allergy Register'!$B$5:$B$104,$D52,'Allergy Register'!$H$5:$H$104,"Active")&gt;0,"Yes","No")))</f>
        <v/>
      </c>
      <c r="H52" s="23">
        <f>IF($D52="","",IF($G52="Yes",IFERROR(VLOOKUP($D52,'Allergy Register'!$B$5:$G$104,6,FALSE),"Check Register"),""))</f>
        <v/>
      </c>
      <c r="I52" s="7">
        <f>IF($D52="","",IF($G52="Yes",IFERROR(VLOOKUP($D52,'Allergy Register'!$B$5:$E$104,4,FALSE),"Check Register"),""))</f>
        <v/>
      </c>
      <c r="J52" s="7">
        <f>IF($D52="","",IF($G52="Yes",IFERROR(VLOOKUP($D52,'Allergy Register'!$B$5:$F$104,5,FALSE),"Check Register"),""))</f>
        <v/>
      </c>
      <c r="K52" s="17" t="n"/>
      <c r="L52" s="18" t="n"/>
      <c r="M52" s="30" t="n"/>
      <c r="N52" s="23">
        <f>IF($A52="","",IF(OR($D52="",$G52="Pet Not Found"),"Review Required",IF($G52="No",IF($K52="Not Needed","No Active Alert","Review Required"),IF(AND($G52="Yes",$K52="Acknowledged",$L52&lt;&gt;"",ISNUMBER($M52)),"Acknowledged","Review Required"))))</f>
        <v/>
      </c>
      <c r="O52" s="18" t="n"/>
    </row>
    <row r="53" ht="42" customHeight="1">
      <c r="A53" s="17" t="n"/>
      <c r="B53" s="30" t="n"/>
      <c r="C53" s="17" t="n"/>
      <c r="D53" s="17" t="n"/>
      <c r="E53" s="5">
        <f>IF($D53="","",IFERROR(VLOOKUP($D53,'Allergy Register'!$B$5:$C$104,2,FALSE),"Pet Not Found"))</f>
        <v/>
      </c>
      <c r="F53" s="17" t="n"/>
      <c r="G53" s="21">
        <f>IF($D53="","",IF(COUNTIF('Allergy Register'!$B$5:$B$104,$D53)=0,"Pet Not Found",IF(COUNTIFS('Allergy Register'!$B$5:$B$104,$D53,'Allergy Register'!$H$5:$H$104,"Active")&gt;0,"Yes","No")))</f>
        <v/>
      </c>
      <c r="H53" s="21">
        <f>IF($D53="","",IF($G53="Yes",IFERROR(VLOOKUP($D53,'Allergy Register'!$B$5:$G$104,6,FALSE),"Check Register"),""))</f>
        <v/>
      </c>
      <c r="I53" s="5">
        <f>IF($D53="","",IF($G53="Yes",IFERROR(VLOOKUP($D53,'Allergy Register'!$B$5:$E$104,4,FALSE),"Check Register"),""))</f>
        <v/>
      </c>
      <c r="J53" s="5">
        <f>IF($D53="","",IF($G53="Yes",IFERROR(VLOOKUP($D53,'Allergy Register'!$B$5:$F$104,5,FALSE),"Check Register"),""))</f>
        <v/>
      </c>
      <c r="K53" s="17" t="n"/>
      <c r="L53" s="18" t="n"/>
      <c r="M53" s="30" t="n"/>
      <c r="N53" s="21">
        <f>IF($A53="","",IF(OR($D53="",$G53="Pet Not Found"),"Review Required",IF($G53="No",IF($K53="Not Needed","No Active Alert","Review Required"),IF(AND($G53="Yes",$K53="Acknowledged",$L53&lt;&gt;"",ISNUMBER($M53)),"Acknowledged","Review Required"))))</f>
        <v/>
      </c>
      <c r="O53" s="18" t="n"/>
    </row>
    <row r="54" ht="42" customHeight="1">
      <c r="A54" s="17" t="n"/>
      <c r="B54" s="30" t="n"/>
      <c r="C54" s="17" t="n"/>
      <c r="D54" s="17" t="n"/>
      <c r="E54" s="7">
        <f>IF($D54="","",IFERROR(VLOOKUP($D54,'Allergy Register'!$B$5:$C$104,2,FALSE),"Pet Not Found"))</f>
        <v/>
      </c>
      <c r="F54" s="17" t="n"/>
      <c r="G54" s="23">
        <f>IF($D54="","",IF(COUNTIF('Allergy Register'!$B$5:$B$104,$D54)=0,"Pet Not Found",IF(COUNTIFS('Allergy Register'!$B$5:$B$104,$D54,'Allergy Register'!$H$5:$H$104,"Active")&gt;0,"Yes","No")))</f>
        <v/>
      </c>
      <c r="H54" s="23">
        <f>IF($D54="","",IF($G54="Yes",IFERROR(VLOOKUP($D54,'Allergy Register'!$B$5:$G$104,6,FALSE),"Check Register"),""))</f>
        <v/>
      </c>
      <c r="I54" s="7">
        <f>IF($D54="","",IF($G54="Yes",IFERROR(VLOOKUP($D54,'Allergy Register'!$B$5:$E$104,4,FALSE),"Check Register"),""))</f>
        <v/>
      </c>
      <c r="J54" s="7">
        <f>IF($D54="","",IF($G54="Yes",IFERROR(VLOOKUP($D54,'Allergy Register'!$B$5:$F$104,5,FALSE),"Check Register"),""))</f>
        <v/>
      </c>
      <c r="K54" s="17" t="n"/>
      <c r="L54" s="18" t="n"/>
      <c r="M54" s="30" t="n"/>
      <c r="N54" s="23">
        <f>IF($A54="","",IF(OR($D54="",$G54="Pet Not Found"),"Review Required",IF($G54="No",IF($K54="Not Needed","No Active Alert","Review Required"),IF(AND($G54="Yes",$K54="Acknowledged",$L54&lt;&gt;"",ISNUMBER($M54)),"Acknowledged","Review Required"))))</f>
        <v/>
      </c>
      <c r="O54" s="18" t="n"/>
    </row>
    <row r="55" ht="42" customHeight="1">
      <c r="A55" s="17" t="n"/>
      <c r="B55" s="30" t="n"/>
      <c r="C55" s="17" t="n"/>
      <c r="D55" s="17" t="n"/>
      <c r="E55" s="5">
        <f>IF($D55="","",IFERROR(VLOOKUP($D55,'Allergy Register'!$B$5:$C$104,2,FALSE),"Pet Not Found"))</f>
        <v/>
      </c>
      <c r="F55" s="17" t="n"/>
      <c r="G55" s="21">
        <f>IF($D55="","",IF(COUNTIF('Allergy Register'!$B$5:$B$104,$D55)=0,"Pet Not Found",IF(COUNTIFS('Allergy Register'!$B$5:$B$104,$D55,'Allergy Register'!$H$5:$H$104,"Active")&gt;0,"Yes","No")))</f>
        <v/>
      </c>
      <c r="H55" s="21">
        <f>IF($D55="","",IF($G55="Yes",IFERROR(VLOOKUP($D55,'Allergy Register'!$B$5:$G$104,6,FALSE),"Check Register"),""))</f>
        <v/>
      </c>
      <c r="I55" s="5">
        <f>IF($D55="","",IF($G55="Yes",IFERROR(VLOOKUP($D55,'Allergy Register'!$B$5:$E$104,4,FALSE),"Check Register"),""))</f>
        <v/>
      </c>
      <c r="J55" s="5">
        <f>IF($D55="","",IF($G55="Yes",IFERROR(VLOOKUP($D55,'Allergy Register'!$B$5:$F$104,5,FALSE),"Check Register"),""))</f>
        <v/>
      </c>
      <c r="K55" s="17" t="n"/>
      <c r="L55" s="18" t="n"/>
      <c r="M55" s="30" t="n"/>
      <c r="N55" s="21">
        <f>IF($A55="","",IF(OR($D55="",$G55="Pet Not Found"),"Review Required",IF($G55="No",IF($K55="Not Needed","No Active Alert","Review Required"),IF(AND($G55="Yes",$K55="Acknowledged",$L55&lt;&gt;"",ISNUMBER($M55)),"Acknowledged","Review Required"))))</f>
        <v/>
      </c>
      <c r="O55" s="18" t="n"/>
    </row>
    <row r="56" ht="42" customHeight="1">
      <c r="A56" s="17" t="n"/>
      <c r="B56" s="30" t="n"/>
      <c r="C56" s="17" t="n"/>
      <c r="D56" s="17" t="n"/>
      <c r="E56" s="7">
        <f>IF($D56="","",IFERROR(VLOOKUP($D56,'Allergy Register'!$B$5:$C$104,2,FALSE),"Pet Not Found"))</f>
        <v/>
      </c>
      <c r="F56" s="17" t="n"/>
      <c r="G56" s="23">
        <f>IF($D56="","",IF(COUNTIF('Allergy Register'!$B$5:$B$104,$D56)=0,"Pet Not Found",IF(COUNTIFS('Allergy Register'!$B$5:$B$104,$D56,'Allergy Register'!$H$5:$H$104,"Active")&gt;0,"Yes","No")))</f>
        <v/>
      </c>
      <c r="H56" s="23">
        <f>IF($D56="","",IF($G56="Yes",IFERROR(VLOOKUP($D56,'Allergy Register'!$B$5:$G$104,6,FALSE),"Check Register"),""))</f>
        <v/>
      </c>
      <c r="I56" s="7">
        <f>IF($D56="","",IF($G56="Yes",IFERROR(VLOOKUP($D56,'Allergy Register'!$B$5:$E$104,4,FALSE),"Check Register"),""))</f>
        <v/>
      </c>
      <c r="J56" s="7">
        <f>IF($D56="","",IF($G56="Yes",IFERROR(VLOOKUP($D56,'Allergy Register'!$B$5:$F$104,5,FALSE),"Check Register"),""))</f>
        <v/>
      </c>
      <c r="K56" s="17" t="n"/>
      <c r="L56" s="18" t="n"/>
      <c r="M56" s="30" t="n"/>
      <c r="N56" s="23">
        <f>IF($A56="","",IF(OR($D56="",$G56="Pet Not Found"),"Review Required",IF($G56="No",IF($K56="Not Needed","No Active Alert","Review Required"),IF(AND($G56="Yes",$K56="Acknowledged",$L56&lt;&gt;"",ISNUMBER($M56)),"Acknowledged","Review Required"))))</f>
        <v/>
      </c>
      <c r="O56" s="18" t="n"/>
    </row>
    <row r="57" ht="42" customHeight="1">
      <c r="A57" s="17" t="n"/>
      <c r="B57" s="30" t="n"/>
      <c r="C57" s="17" t="n"/>
      <c r="D57" s="17" t="n"/>
      <c r="E57" s="5">
        <f>IF($D57="","",IFERROR(VLOOKUP($D57,'Allergy Register'!$B$5:$C$104,2,FALSE),"Pet Not Found"))</f>
        <v/>
      </c>
      <c r="F57" s="17" t="n"/>
      <c r="G57" s="21">
        <f>IF($D57="","",IF(COUNTIF('Allergy Register'!$B$5:$B$104,$D57)=0,"Pet Not Found",IF(COUNTIFS('Allergy Register'!$B$5:$B$104,$D57,'Allergy Register'!$H$5:$H$104,"Active")&gt;0,"Yes","No")))</f>
        <v/>
      </c>
      <c r="H57" s="21">
        <f>IF($D57="","",IF($G57="Yes",IFERROR(VLOOKUP($D57,'Allergy Register'!$B$5:$G$104,6,FALSE),"Check Register"),""))</f>
        <v/>
      </c>
      <c r="I57" s="5">
        <f>IF($D57="","",IF($G57="Yes",IFERROR(VLOOKUP($D57,'Allergy Register'!$B$5:$E$104,4,FALSE),"Check Register"),""))</f>
        <v/>
      </c>
      <c r="J57" s="5">
        <f>IF($D57="","",IF($G57="Yes",IFERROR(VLOOKUP($D57,'Allergy Register'!$B$5:$F$104,5,FALSE),"Check Register"),""))</f>
        <v/>
      </c>
      <c r="K57" s="17" t="n"/>
      <c r="L57" s="18" t="n"/>
      <c r="M57" s="30" t="n"/>
      <c r="N57" s="21">
        <f>IF($A57="","",IF(OR($D57="",$G57="Pet Not Found"),"Review Required",IF($G57="No",IF($K57="Not Needed","No Active Alert","Review Required"),IF(AND($G57="Yes",$K57="Acknowledged",$L57&lt;&gt;"",ISNUMBER($M57)),"Acknowledged","Review Required"))))</f>
        <v/>
      </c>
      <c r="O57" s="18" t="n"/>
    </row>
    <row r="58" ht="42" customHeight="1">
      <c r="A58" s="17" t="n"/>
      <c r="B58" s="30" t="n"/>
      <c r="C58" s="17" t="n"/>
      <c r="D58" s="17" t="n"/>
      <c r="E58" s="7">
        <f>IF($D58="","",IFERROR(VLOOKUP($D58,'Allergy Register'!$B$5:$C$104,2,FALSE),"Pet Not Found"))</f>
        <v/>
      </c>
      <c r="F58" s="17" t="n"/>
      <c r="G58" s="23">
        <f>IF($D58="","",IF(COUNTIF('Allergy Register'!$B$5:$B$104,$D58)=0,"Pet Not Found",IF(COUNTIFS('Allergy Register'!$B$5:$B$104,$D58,'Allergy Register'!$H$5:$H$104,"Active")&gt;0,"Yes","No")))</f>
        <v/>
      </c>
      <c r="H58" s="23">
        <f>IF($D58="","",IF($G58="Yes",IFERROR(VLOOKUP($D58,'Allergy Register'!$B$5:$G$104,6,FALSE),"Check Register"),""))</f>
        <v/>
      </c>
      <c r="I58" s="7">
        <f>IF($D58="","",IF($G58="Yes",IFERROR(VLOOKUP($D58,'Allergy Register'!$B$5:$E$104,4,FALSE),"Check Register"),""))</f>
        <v/>
      </c>
      <c r="J58" s="7">
        <f>IF($D58="","",IF($G58="Yes",IFERROR(VLOOKUP($D58,'Allergy Register'!$B$5:$F$104,5,FALSE),"Check Register"),""))</f>
        <v/>
      </c>
      <c r="K58" s="17" t="n"/>
      <c r="L58" s="18" t="n"/>
      <c r="M58" s="30" t="n"/>
      <c r="N58" s="23">
        <f>IF($A58="","",IF(OR($D58="",$G58="Pet Not Found"),"Review Required",IF($G58="No",IF($K58="Not Needed","No Active Alert","Review Required"),IF(AND($G58="Yes",$K58="Acknowledged",$L58&lt;&gt;"",ISNUMBER($M58)),"Acknowledged","Review Required"))))</f>
        <v/>
      </c>
      <c r="O58" s="18" t="n"/>
    </row>
    <row r="59" ht="42" customHeight="1">
      <c r="A59" s="17" t="n"/>
      <c r="B59" s="30" t="n"/>
      <c r="C59" s="17" t="n"/>
      <c r="D59" s="17" t="n"/>
      <c r="E59" s="5">
        <f>IF($D59="","",IFERROR(VLOOKUP($D59,'Allergy Register'!$B$5:$C$104,2,FALSE),"Pet Not Found"))</f>
        <v/>
      </c>
      <c r="F59" s="17" t="n"/>
      <c r="G59" s="21">
        <f>IF($D59="","",IF(COUNTIF('Allergy Register'!$B$5:$B$104,$D59)=0,"Pet Not Found",IF(COUNTIFS('Allergy Register'!$B$5:$B$104,$D59,'Allergy Register'!$H$5:$H$104,"Active")&gt;0,"Yes","No")))</f>
        <v/>
      </c>
      <c r="H59" s="21">
        <f>IF($D59="","",IF($G59="Yes",IFERROR(VLOOKUP($D59,'Allergy Register'!$B$5:$G$104,6,FALSE),"Check Register"),""))</f>
        <v/>
      </c>
      <c r="I59" s="5">
        <f>IF($D59="","",IF($G59="Yes",IFERROR(VLOOKUP($D59,'Allergy Register'!$B$5:$E$104,4,FALSE),"Check Register"),""))</f>
        <v/>
      </c>
      <c r="J59" s="5">
        <f>IF($D59="","",IF($G59="Yes",IFERROR(VLOOKUP($D59,'Allergy Register'!$B$5:$F$104,5,FALSE),"Check Register"),""))</f>
        <v/>
      </c>
      <c r="K59" s="17" t="n"/>
      <c r="L59" s="18" t="n"/>
      <c r="M59" s="30" t="n"/>
      <c r="N59" s="21">
        <f>IF($A59="","",IF(OR($D59="",$G59="Pet Not Found"),"Review Required",IF($G59="No",IF($K59="Not Needed","No Active Alert","Review Required"),IF(AND($G59="Yes",$K59="Acknowledged",$L59&lt;&gt;"",ISNUMBER($M59)),"Acknowledged","Review Required"))))</f>
        <v/>
      </c>
      <c r="O59" s="18" t="n"/>
    </row>
    <row r="60" ht="42" customHeight="1">
      <c r="A60" s="17" t="n"/>
      <c r="B60" s="30" t="n"/>
      <c r="C60" s="17" t="n"/>
      <c r="D60" s="17" t="n"/>
      <c r="E60" s="7">
        <f>IF($D60="","",IFERROR(VLOOKUP($D60,'Allergy Register'!$B$5:$C$104,2,FALSE),"Pet Not Found"))</f>
        <v/>
      </c>
      <c r="F60" s="17" t="n"/>
      <c r="G60" s="23">
        <f>IF($D60="","",IF(COUNTIF('Allergy Register'!$B$5:$B$104,$D60)=0,"Pet Not Found",IF(COUNTIFS('Allergy Register'!$B$5:$B$104,$D60,'Allergy Register'!$H$5:$H$104,"Active")&gt;0,"Yes","No")))</f>
        <v/>
      </c>
      <c r="H60" s="23">
        <f>IF($D60="","",IF($G60="Yes",IFERROR(VLOOKUP($D60,'Allergy Register'!$B$5:$G$104,6,FALSE),"Check Register"),""))</f>
        <v/>
      </c>
      <c r="I60" s="7">
        <f>IF($D60="","",IF($G60="Yes",IFERROR(VLOOKUP($D60,'Allergy Register'!$B$5:$E$104,4,FALSE),"Check Register"),""))</f>
        <v/>
      </c>
      <c r="J60" s="7">
        <f>IF($D60="","",IF($G60="Yes",IFERROR(VLOOKUP($D60,'Allergy Register'!$B$5:$F$104,5,FALSE),"Check Register"),""))</f>
        <v/>
      </c>
      <c r="K60" s="17" t="n"/>
      <c r="L60" s="18" t="n"/>
      <c r="M60" s="30" t="n"/>
      <c r="N60" s="23">
        <f>IF($A60="","",IF(OR($D60="",$G60="Pet Not Found"),"Review Required",IF($G60="No",IF($K60="Not Needed","No Active Alert","Review Required"),IF(AND($G60="Yes",$K60="Acknowledged",$L60&lt;&gt;"",ISNUMBER($M60)),"Acknowledged","Review Required"))))</f>
        <v/>
      </c>
      <c r="O60" s="18" t="n"/>
    </row>
    <row r="61" ht="42" customHeight="1">
      <c r="A61" s="17" t="n"/>
      <c r="B61" s="30" t="n"/>
      <c r="C61" s="17" t="n"/>
      <c r="D61" s="17" t="n"/>
      <c r="E61" s="5">
        <f>IF($D61="","",IFERROR(VLOOKUP($D61,'Allergy Register'!$B$5:$C$104,2,FALSE),"Pet Not Found"))</f>
        <v/>
      </c>
      <c r="F61" s="17" t="n"/>
      <c r="G61" s="21">
        <f>IF($D61="","",IF(COUNTIF('Allergy Register'!$B$5:$B$104,$D61)=0,"Pet Not Found",IF(COUNTIFS('Allergy Register'!$B$5:$B$104,$D61,'Allergy Register'!$H$5:$H$104,"Active")&gt;0,"Yes","No")))</f>
        <v/>
      </c>
      <c r="H61" s="21">
        <f>IF($D61="","",IF($G61="Yes",IFERROR(VLOOKUP($D61,'Allergy Register'!$B$5:$G$104,6,FALSE),"Check Register"),""))</f>
        <v/>
      </c>
      <c r="I61" s="5">
        <f>IF($D61="","",IF($G61="Yes",IFERROR(VLOOKUP($D61,'Allergy Register'!$B$5:$E$104,4,FALSE),"Check Register"),""))</f>
        <v/>
      </c>
      <c r="J61" s="5">
        <f>IF($D61="","",IF($G61="Yes",IFERROR(VLOOKUP($D61,'Allergy Register'!$B$5:$F$104,5,FALSE),"Check Register"),""))</f>
        <v/>
      </c>
      <c r="K61" s="17" t="n"/>
      <c r="L61" s="18" t="n"/>
      <c r="M61" s="30" t="n"/>
      <c r="N61" s="21">
        <f>IF($A61="","",IF(OR($D61="",$G61="Pet Not Found"),"Review Required",IF($G61="No",IF($K61="Not Needed","No Active Alert","Review Required"),IF(AND($G61="Yes",$K61="Acknowledged",$L61&lt;&gt;"",ISNUMBER($M61)),"Acknowledged","Review Required"))))</f>
        <v/>
      </c>
      <c r="O61" s="18" t="n"/>
    </row>
    <row r="62" ht="42" customHeight="1">
      <c r="A62" s="17" t="n"/>
      <c r="B62" s="30" t="n"/>
      <c r="C62" s="17" t="n"/>
      <c r="D62" s="17" t="n"/>
      <c r="E62" s="7">
        <f>IF($D62="","",IFERROR(VLOOKUP($D62,'Allergy Register'!$B$5:$C$104,2,FALSE),"Pet Not Found"))</f>
        <v/>
      </c>
      <c r="F62" s="17" t="n"/>
      <c r="G62" s="23">
        <f>IF($D62="","",IF(COUNTIF('Allergy Register'!$B$5:$B$104,$D62)=0,"Pet Not Found",IF(COUNTIFS('Allergy Register'!$B$5:$B$104,$D62,'Allergy Register'!$H$5:$H$104,"Active")&gt;0,"Yes","No")))</f>
        <v/>
      </c>
      <c r="H62" s="23">
        <f>IF($D62="","",IF($G62="Yes",IFERROR(VLOOKUP($D62,'Allergy Register'!$B$5:$G$104,6,FALSE),"Check Register"),""))</f>
        <v/>
      </c>
      <c r="I62" s="7">
        <f>IF($D62="","",IF($G62="Yes",IFERROR(VLOOKUP($D62,'Allergy Register'!$B$5:$E$104,4,FALSE),"Check Register"),""))</f>
        <v/>
      </c>
      <c r="J62" s="7">
        <f>IF($D62="","",IF($G62="Yes",IFERROR(VLOOKUP($D62,'Allergy Register'!$B$5:$F$104,5,FALSE),"Check Register"),""))</f>
        <v/>
      </c>
      <c r="K62" s="17" t="n"/>
      <c r="L62" s="18" t="n"/>
      <c r="M62" s="30" t="n"/>
      <c r="N62" s="23">
        <f>IF($A62="","",IF(OR($D62="",$G62="Pet Not Found"),"Review Required",IF($G62="No",IF($K62="Not Needed","No Active Alert","Review Required"),IF(AND($G62="Yes",$K62="Acknowledged",$L62&lt;&gt;"",ISNUMBER($M62)),"Acknowledged","Review Required"))))</f>
        <v/>
      </c>
      <c r="O62" s="18" t="n"/>
    </row>
    <row r="63" ht="42" customHeight="1">
      <c r="A63" s="17" t="n"/>
      <c r="B63" s="30" t="n"/>
      <c r="C63" s="17" t="n"/>
      <c r="D63" s="17" t="n"/>
      <c r="E63" s="5">
        <f>IF($D63="","",IFERROR(VLOOKUP($D63,'Allergy Register'!$B$5:$C$104,2,FALSE),"Pet Not Found"))</f>
        <v/>
      </c>
      <c r="F63" s="17" t="n"/>
      <c r="G63" s="21">
        <f>IF($D63="","",IF(COUNTIF('Allergy Register'!$B$5:$B$104,$D63)=0,"Pet Not Found",IF(COUNTIFS('Allergy Register'!$B$5:$B$104,$D63,'Allergy Register'!$H$5:$H$104,"Active")&gt;0,"Yes","No")))</f>
        <v/>
      </c>
      <c r="H63" s="21">
        <f>IF($D63="","",IF($G63="Yes",IFERROR(VLOOKUP($D63,'Allergy Register'!$B$5:$G$104,6,FALSE),"Check Register"),""))</f>
        <v/>
      </c>
      <c r="I63" s="5">
        <f>IF($D63="","",IF($G63="Yes",IFERROR(VLOOKUP($D63,'Allergy Register'!$B$5:$E$104,4,FALSE),"Check Register"),""))</f>
        <v/>
      </c>
      <c r="J63" s="5">
        <f>IF($D63="","",IF($G63="Yes",IFERROR(VLOOKUP($D63,'Allergy Register'!$B$5:$F$104,5,FALSE),"Check Register"),""))</f>
        <v/>
      </c>
      <c r="K63" s="17" t="n"/>
      <c r="L63" s="18" t="n"/>
      <c r="M63" s="30" t="n"/>
      <c r="N63" s="21">
        <f>IF($A63="","",IF(OR($D63="",$G63="Pet Not Found"),"Review Required",IF($G63="No",IF($K63="Not Needed","No Active Alert","Review Required"),IF(AND($G63="Yes",$K63="Acknowledged",$L63&lt;&gt;"",ISNUMBER($M63)),"Acknowledged","Review Required"))))</f>
        <v/>
      </c>
      <c r="O63" s="18" t="n"/>
    </row>
    <row r="64" ht="42" customHeight="1">
      <c r="A64" s="17" t="n"/>
      <c r="B64" s="30" t="n"/>
      <c r="C64" s="17" t="n"/>
      <c r="D64" s="17" t="n"/>
      <c r="E64" s="7">
        <f>IF($D64="","",IFERROR(VLOOKUP($D64,'Allergy Register'!$B$5:$C$104,2,FALSE),"Pet Not Found"))</f>
        <v/>
      </c>
      <c r="F64" s="17" t="n"/>
      <c r="G64" s="23">
        <f>IF($D64="","",IF(COUNTIF('Allergy Register'!$B$5:$B$104,$D64)=0,"Pet Not Found",IF(COUNTIFS('Allergy Register'!$B$5:$B$104,$D64,'Allergy Register'!$H$5:$H$104,"Active")&gt;0,"Yes","No")))</f>
        <v/>
      </c>
      <c r="H64" s="23">
        <f>IF($D64="","",IF($G64="Yes",IFERROR(VLOOKUP($D64,'Allergy Register'!$B$5:$G$104,6,FALSE),"Check Register"),""))</f>
        <v/>
      </c>
      <c r="I64" s="7">
        <f>IF($D64="","",IF($G64="Yes",IFERROR(VLOOKUP($D64,'Allergy Register'!$B$5:$E$104,4,FALSE),"Check Register"),""))</f>
        <v/>
      </c>
      <c r="J64" s="7">
        <f>IF($D64="","",IF($G64="Yes",IFERROR(VLOOKUP($D64,'Allergy Register'!$B$5:$F$104,5,FALSE),"Check Register"),""))</f>
        <v/>
      </c>
      <c r="K64" s="17" t="n"/>
      <c r="L64" s="18" t="n"/>
      <c r="M64" s="30" t="n"/>
      <c r="N64" s="23">
        <f>IF($A64="","",IF(OR($D64="",$G64="Pet Not Found"),"Review Required",IF($G64="No",IF($K64="Not Needed","No Active Alert","Review Required"),IF(AND($G64="Yes",$K64="Acknowledged",$L64&lt;&gt;"",ISNUMBER($M64)),"Acknowledged","Review Required"))))</f>
        <v/>
      </c>
      <c r="O64" s="18" t="n"/>
    </row>
    <row r="65" ht="42" customHeight="1">
      <c r="A65" s="17" t="n"/>
      <c r="B65" s="30" t="n"/>
      <c r="C65" s="17" t="n"/>
      <c r="D65" s="17" t="n"/>
      <c r="E65" s="5">
        <f>IF($D65="","",IFERROR(VLOOKUP($D65,'Allergy Register'!$B$5:$C$104,2,FALSE),"Pet Not Found"))</f>
        <v/>
      </c>
      <c r="F65" s="17" t="n"/>
      <c r="G65" s="21">
        <f>IF($D65="","",IF(COUNTIF('Allergy Register'!$B$5:$B$104,$D65)=0,"Pet Not Found",IF(COUNTIFS('Allergy Register'!$B$5:$B$104,$D65,'Allergy Register'!$H$5:$H$104,"Active")&gt;0,"Yes","No")))</f>
        <v/>
      </c>
      <c r="H65" s="21">
        <f>IF($D65="","",IF($G65="Yes",IFERROR(VLOOKUP($D65,'Allergy Register'!$B$5:$G$104,6,FALSE),"Check Register"),""))</f>
        <v/>
      </c>
      <c r="I65" s="5">
        <f>IF($D65="","",IF($G65="Yes",IFERROR(VLOOKUP($D65,'Allergy Register'!$B$5:$E$104,4,FALSE),"Check Register"),""))</f>
        <v/>
      </c>
      <c r="J65" s="5">
        <f>IF($D65="","",IF($G65="Yes",IFERROR(VLOOKUP($D65,'Allergy Register'!$B$5:$F$104,5,FALSE),"Check Register"),""))</f>
        <v/>
      </c>
      <c r="K65" s="17" t="n"/>
      <c r="L65" s="18" t="n"/>
      <c r="M65" s="30" t="n"/>
      <c r="N65" s="21">
        <f>IF($A65="","",IF(OR($D65="",$G65="Pet Not Found"),"Review Required",IF($G65="No",IF($K65="Not Needed","No Active Alert","Review Required"),IF(AND($G65="Yes",$K65="Acknowledged",$L65&lt;&gt;"",ISNUMBER($M65)),"Acknowledged","Review Required"))))</f>
        <v/>
      </c>
      <c r="O65" s="18" t="n"/>
    </row>
    <row r="66" ht="42" customHeight="1">
      <c r="A66" s="17" t="n"/>
      <c r="B66" s="30" t="n"/>
      <c r="C66" s="17" t="n"/>
      <c r="D66" s="17" t="n"/>
      <c r="E66" s="7">
        <f>IF($D66="","",IFERROR(VLOOKUP($D66,'Allergy Register'!$B$5:$C$104,2,FALSE),"Pet Not Found"))</f>
        <v/>
      </c>
      <c r="F66" s="17" t="n"/>
      <c r="G66" s="23">
        <f>IF($D66="","",IF(COUNTIF('Allergy Register'!$B$5:$B$104,$D66)=0,"Pet Not Found",IF(COUNTIFS('Allergy Register'!$B$5:$B$104,$D66,'Allergy Register'!$H$5:$H$104,"Active")&gt;0,"Yes","No")))</f>
        <v/>
      </c>
      <c r="H66" s="23">
        <f>IF($D66="","",IF($G66="Yes",IFERROR(VLOOKUP($D66,'Allergy Register'!$B$5:$G$104,6,FALSE),"Check Register"),""))</f>
        <v/>
      </c>
      <c r="I66" s="7">
        <f>IF($D66="","",IF($G66="Yes",IFERROR(VLOOKUP($D66,'Allergy Register'!$B$5:$E$104,4,FALSE),"Check Register"),""))</f>
        <v/>
      </c>
      <c r="J66" s="7">
        <f>IF($D66="","",IF($G66="Yes",IFERROR(VLOOKUP($D66,'Allergy Register'!$B$5:$F$104,5,FALSE),"Check Register"),""))</f>
        <v/>
      </c>
      <c r="K66" s="17" t="n"/>
      <c r="L66" s="18" t="n"/>
      <c r="M66" s="30" t="n"/>
      <c r="N66" s="23">
        <f>IF($A66="","",IF(OR($D66="",$G66="Pet Not Found"),"Review Required",IF($G66="No",IF($K66="Not Needed","No Active Alert","Review Required"),IF(AND($G66="Yes",$K66="Acknowledged",$L66&lt;&gt;"",ISNUMBER($M66)),"Acknowledged","Review Required"))))</f>
        <v/>
      </c>
      <c r="O66" s="18" t="n"/>
    </row>
    <row r="67" ht="42" customHeight="1">
      <c r="A67" s="17" t="n"/>
      <c r="B67" s="30" t="n"/>
      <c r="C67" s="17" t="n"/>
      <c r="D67" s="17" t="n"/>
      <c r="E67" s="5">
        <f>IF($D67="","",IFERROR(VLOOKUP($D67,'Allergy Register'!$B$5:$C$104,2,FALSE),"Pet Not Found"))</f>
        <v/>
      </c>
      <c r="F67" s="17" t="n"/>
      <c r="G67" s="21">
        <f>IF($D67="","",IF(COUNTIF('Allergy Register'!$B$5:$B$104,$D67)=0,"Pet Not Found",IF(COUNTIFS('Allergy Register'!$B$5:$B$104,$D67,'Allergy Register'!$H$5:$H$104,"Active")&gt;0,"Yes","No")))</f>
        <v/>
      </c>
      <c r="H67" s="21">
        <f>IF($D67="","",IF($G67="Yes",IFERROR(VLOOKUP($D67,'Allergy Register'!$B$5:$G$104,6,FALSE),"Check Register"),""))</f>
        <v/>
      </c>
      <c r="I67" s="5">
        <f>IF($D67="","",IF($G67="Yes",IFERROR(VLOOKUP($D67,'Allergy Register'!$B$5:$E$104,4,FALSE),"Check Register"),""))</f>
        <v/>
      </c>
      <c r="J67" s="5">
        <f>IF($D67="","",IF($G67="Yes",IFERROR(VLOOKUP($D67,'Allergy Register'!$B$5:$F$104,5,FALSE),"Check Register"),""))</f>
        <v/>
      </c>
      <c r="K67" s="17" t="n"/>
      <c r="L67" s="18" t="n"/>
      <c r="M67" s="30" t="n"/>
      <c r="N67" s="21">
        <f>IF($A67="","",IF(OR($D67="",$G67="Pet Not Found"),"Review Required",IF($G67="No",IF($K67="Not Needed","No Active Alert","Review Required"),IF(AND($G67="Yes",$K67="Acknowledged",$L67&lt;&gt;"",ISNUMBER($M67)),"Acknowledged","Review Required"))))</f>
        <v/>
      </c>
      <c r="O67" s="18" t="n"/>
    </row>
    <row r="68" ht="42" customHeight="1">
      <c r="A68" s="17" t="n"/>
      <c r="B68" s="30" t="n"/>
      <c r="C68" s="17" t="n"/>
      <c r="D68" s="17" t="n"/>
      <c r="E68" s="7">
        <f>IF($D68="","",IFERROR(VLOOKUP($D68,'Allergy Register'!$B$5:$C$104,2,FALSE),"Pet Not Found"))</f>
        <v/>
      </c>
      <c r="F68" s="17" t="n"/>
      <c r="G68" s="23">
        <f>IF($D68="","",IF(COUNTIF('Allergy Register'!$B$5:$B$104,$D68)=0,"Pet Not Found",IF(COUNTIFS('Allergy Register'!$B$5:$B$104,$D68,'Allergy Register'!$H$5:$H$104,"Active")&gt;0,"Yes","No")))</f>
        <v/>
      </c>
      <c r="H68" s="23">
        <f>IF($D68="","",IF($G68="Yes",IFERROR(VLOOKUP($D68,'Allergy Register'!$B$5:$G$104,6,FALSE),"Check Register"),""))</f>
        <v/>
      </c>
      <c r="I68" s="7">
        <f>IF($D68="","",IF($G68="Yes",IFERROR(VLOOKUP($D68,'Allergy Register'!$B$5:$E$104,4,FALSE),"Check Register"),""))</f>
        <v/>
      </c>
      <c r="J68" s="7">
        <f>IF($D68="","",IF($G68="Yes",IFERROR(VLOOKUP($D68,'Allergy Register'!$B$5:$F$104,5,FALSE),"Check Register"),""))</f>
        <v/>
      </c>
      <c r="K68" s="17" t="n"/>
      <c r="L68" s="18" t="n"/>
      <c r="M68" s="30" t="n"/>
      <c r="N68" s="23">
        <f>IF($A68="","",IF(OR($D68="",$G68="Pet Not Found"),"Review Required",IF($G68="No",IF($K68="Not Needed","No Active Alert","Review Required"),IF(AND($G68="Yes",$K68="Acknowledged",$L68&lt;&gt;"",ISNUMBER($M68)),"Acknowledged","Review Required"))))</f>
        <v/>
      </c>
      <c r="O68" s="18" t="n"/>
    </row>
    <row r="69" ht="42" customHeight="1">
      <c r="A69" s="17" t="n"/>
      <c r="B69" s="30" t="n"/>
      <c r="C69" s="17" t="n"/>
      <c r="D69" s="17" t="n"/>
      <c r="E69" s="5">
        <f>IF($D69="","",IFERROR(VLOOKUP($D69,'Allergy Register'!$B$5:$C$104,2,FALSE),"Pet Not Found"))</f>
        <v/>
      </c>
      <c r="F69" s="17" t="n"/>
      <c r="G69" s="21">
        <f>IF($D69="","",IF(COUNTIF('Allergy Register'!$B$5:$B$104,$D69)=0,"Pet Not Found",IF(COUNTIFS('Allergy Register'!$B$5:$B$104,$D69,'Allergy Register'!$H$5:$H$104,"Active")&gt;0,"Yes","No")))</f>
        <v/>
      </c>
      <c r="H69" s="21">
        <f>IF($D69="","",IF($G69="Yes",IFERROR(VLOOKUP($D69,'Allergy Register'!$B$5:$G$104,6,FALSE),"Check Register"),""))</f>
        <v/>
      </c>
      <c r="I69" s="5">
        <f>IF($D69="","",IF($G69="Yes",IFERROR(VLOOKUP($D69,'Allergy Register'!$B$5:$E$104,4,FALSE),"Check Register"),""))</f>
        <v/>
      </c>
      <c r="J69" s="5">
        <f>IF($D69="","",IF($G69="Yes",IFERROR(VLOOKUP($D69,'Allergy Register'!$B$5:$F$104,5,FALSE),"Check Register"),""))</f>
        <v/>
      </c>
      <c r="K69" s="17" t="n"/>
      <c r="L69" s="18" t="n"/>
      <c r="M69" s="30" t="n"/>
      <c r="N69" s="21">
        <f>IF($A69="","",IF(OR($D69="",$G69="Pet Not Found"),"Review Required",IF($G69="No",IF($K69="Not Needed","No Active Alert","Review Required"),IF(AND($G69="Yes",$K69="Acknowledged",$L69&lt;&gt;"",ISNUMBER($M69)),"Acknowledged","Review Required"))))</f>
        <v/>
      </c>
      <c r="O69" s="18" t="n"/>
    </row>
    <row r="70" ht="42" customHeight="1">
      <c r="A70" s="17" t="n"/>
      <c r="B70" s="30" t="n"/>
      <c r="C70" s="17" t="n"/>
      <c r="D70" s="17" t="n"/>
      <c r="E70" s="7">
        <f>IF($D70="","",IFERROR(VLOOKUP($D70,'Allergy Register'!$B$5:$C$104,2,FALSE),"Pet Not Found"))</f>
        <v/>
      </c>
      <c r="F70" s="17" t="n"/>
      <c r="G70" s="23">
        <f>IF($D70="","",IF(COUNTIF('Allergy Register'!$B$5:$B$104,$D70)=0,"Pet Not Found",IF(COUNTIFS('Allergy Register'!$B$5:$B$104,$D70,'Allergy Register'!$H$5:$H$104,"Active")&gt;0,"Yes","No")))</f>
        <v/>
      </c>
      <c r="H70" s="23">
        <f>IF($D70="","",IF($G70="Yes",IFERROR(VLOOKUP($D70,'Allergy Register'!$B$5:$G$104,6,FALSE),"Check Register"),""))</f>
        <v/>
      </c>
      <c r="I70" s="7">
        <f>IF($D70="","",IF($G70="Yes",IFERROR(VLOOKUP($D70,'Allergy Register'!$B$5:$E$104,4,FALSE),"Check Register"),""))</f>
        <v/>
      </c>
      <c r="J70" s="7">
        <f>IF($D70="","",IF($G70="Yes",IFERROR(VLOOKUP($D70,'Allergy Register'!$B$5:$F$104,5,FALSE),"Check Register"),""))</f>
        <v/>
      </c>
      <c r="K70" s="17" t="n"/>
      <c r="L70" s="18" t="n"/>
      <c r="M70" s="30" t="n"/>
      <c r="N70" s="23">
        <f>IF($A70="","",IF(OR($D70="",$G70="Pet Not Found"),"Review Required",IF($G70="No",IF($K70="Not Needed","No Active Alert","Review Required"),IF(AND($G70="Yes",$K70="Acknowledged",$L70&lt;&gt;"",ISNUMBER($M70)),"Acknowledged","Review Required"))))</f>
        <v/>
      </c>
      <c r="O70" s="18" t="n"/>
    </row>
    <row r="71" ht="42" customHeight="1">
      <c r="A71" s="17" t="n"/>
      <c r="B71" s="30" t="n"/>
      <c r="C71" s="17" t="n"/>
      <c r="D71" s="17" t="n"/>
      <c r="E71" s="5">
        <f>IF($D71="","",IFERROR(VLOOKUP($D71,'Allergy Register'!$B$5:$C$104,2,FALSE),"Pet Not Found"))</f>
        <v/>
      </c>
      <c r="F71" s="17" t="n"/>
      <c r="G71" s="21">
        <f>IF($D71="","",IF(COUNTIF('Allergy Register'!$B$5:$B$104,$D71)=0,"Pet Not Found",IF(COUNTIFS('Allergy Register'!$B$5:$B$104,$D71,'Allergy Register'!$H$5:$H$104,"Active")&gt;0,"Yes","No")))</f>
        <v/>
      </c>
      <c r="H71" s="21">
        <f>IF($D71="","",IF($G71="Yes",IFERROR(VLOOKUP($D71,'Allergy Register'!$B$5:$G$104,6,FALSE),"Check Register"),""))</f>
        <v/>
      </c>
      <c r="I71" s="5">
        <f>IF($D71="","",IF($G71="Yes",IFERROR(VLOOKUP($D71,'Allergy Register'!$B$5:$E$104,4,FALSE),"Check Register"),""))</f>
        <v/>
      </c>
      <c r="J71" s="5">
        <f>IF($D71="","",IF($G71="Yes",IFERROR(VLOOKUP($D71,'Allergy Register'!$B$5:$F$104,5,FALSE),"Check Register"),""))</f>
        <v/>
      </c>
      <c r="K71" s="17" t="n"/>
      <c r="L71" s="18" t="n"/>
      <c r="M71" s="30" t="n"/>
      <c r="N71" s="21">
        <f>IF($A71="","",IF(OR($D71="",$G71="Pet Not Found"),"Review Required",IF($G71="No",IF($K71="Not Needed","No Active Alert","Review Required"),IF(AND($G71="Yes",$K71="Acknowledged",$L71&lt;&gt;"",ISNUMBER($M71)),"Acknowledged","Review Required"))))</f>
        <v/>
      </c>
      <c r="O71" s="18" t="n"/>
    </row>
    <row r="72" ht="42" customHeight="1">
      <c r="A72" s="17" t="n"/>
      <c r="B72" s="30" t="n"/>
      <c r="C72" s="17" t="n"/>
      <c r="D72" s="17" t="n"/>
      <c r="E72" s="7">
        <f>IF($D72="","",IFERROR(VLOOKUP($D72,'Allergy Register'!$B$5:$C$104,2,FALSE),"Pet Not Found"))</f>
        <v/>
      </c>
      <c r="F72" s="17" t="n"/>
      <c r="G72" s="23">
        <f>IF($D72="","",IF(COUNTIF('Allergy Register'!$B$5:$B$104,$D72)=0,"Pet Not Found",IF(COUNTIFS('Allergy Register'!$B$5:$B$104,$D72,'Allergy Register'!$H$5:$H$104,"Active")&gt;0,"Yes","No")))</f>
        <v/>
      </c>
      <c r="H72" s="23">
        <f>IF($D72="","",IF($G72="Yes",IFERROR(VLOOKUP($D72,'Allergy Register'!$B$5:$G$104,6,FALSE),"Check Register"),""))</f>
        <v/>
      </c>
      <c r="I72" s="7">
        <f>IF($D72="","",IF($G72="Yes",IFERROR(VLOOKUP($D72,'Allergy Register'!$B$5:$E$104,4,FALSE),"Check Register"),""))</f>
        <v/>
      </c>
      <c r="J72" s="7">
        <f>IF($D72="","",IF($G72="Yes",IFERROR(VLOOKUP($D72,'Allergy Register'!$B$5:$F$104,5,FALSE),"Check Register"),""))</f>
        <v/>
      </c>
      <c r="K72" s="17" t="n"/>
      <c r="L72" s="18" t="n"/>
      <c r="M72" s="30" t="n"/>
      <c r="N72" s="23">
        <f>IF($A72="","",IF(OR($D72="",$G72="Pet Not Found"),"Review Required",IF($G72="No",IF($K72="Not Needed","No Active Alert","Review Required"),IF(AND($G72="Yes",$K72="Acknowledged",$L72&lt;&gt;"",ISNUMBER($M72)),"Acknowledged","Review Required"))))</f>
        <v/>
      </c>
      <c r="O72" s="18" t="n"/>
    </row>
    <row r="73" ht="42" customHeight="1">
      <c r="A73" s="17" t="n"/>
      <c r="B73" s="30" t="n"/>
      <c r="C73" s="17" t="n"/>
      <c r="D73" s="17" t="n"/>
      <c r="E73" s="5">
        <f>IF($D73="","",IFERROR(VLOOKUP($D73,'Allergy Register'!$B$5:$C$104,2,FALSE),"Pet Not Found"))</f>
        <v/>
      </c>
      <c r="F73" s="17" t="n"/>
      <c r="G73" s="21">
        <f>IF($D73="","",IF(COUNTIF('Allergy Register'!$B$5:$B$104,$D73)=0,"Pet Not Found",IF(COUNTIFS('Allergy Register'!$B$5:$B$104,$D73,'Allergy Register'!$H$5:$H$104,"Active")&gt;0,"Yes","No")))</f>
        <v/>
      </c>
      <c r="H73" s="21">
        <f>IF($D73="","",IF($G73="Yes",IFERROR(VLOOKUP($D73,'Allergy Register'!$B$5:$G$104,6,FALSE),"Check Register"),""))</f>
        <v/>
      </c>
      <c r="I73" s="5">
        <f>IF($D73="","",IF($G73="Yes",IFERROR(VLOOKUP($D73,'Allergy Register'!$B$5:$E$104,4,FALSE),"Check Register"),""))</f>
        <v/>
      </c>
      <c r="J73" s="5">
        <f>IF($D73="","",IF($G73="Yes",IFERROR(VLOOKUP($D73,'Allergy Register'!$B$5:$F$104,5,FALSE),"Check Register"),""))</f>
        <v/>
      </c>
      <c r="K73" s="17" t="n"/>
      <c r="L73" s="18" t="n"/>
      <c r="M73" s="30" t="n"/>
      <c r="N73" s="21">
        <f>IF($A73="","",IF(OR($D73="",$G73="Pet Not Found"),"Review Required",IF($G73="No",IF($K73="Not Needed","No Active Alert","Review Required"),IF(AND($G73="Yes",$K73="Acknowledged",$L73&lt;&gt;"",ISNUMBER($M73)),"Acknowledged","Review Required"))))</f>
        <v/>
      </c>
      <c r="O73" s="18" t="n"/>
    </row>
    <row r="74" ht="42" customHeight="1">
      <c r="A74" s="17" t="n"/>
      <c r="B74" s="30" t="n"/>
      <c r="C74" s="17" t="n"/>
      <c r="D74" s="17" t="n"/>
      <c r="E74" s="7">
        <f>IF($D74="","",IFERROR(VLOOKUP($D74,'Allergy Register'!$B$5:$C$104,2,FALSE),"Pet Not Found"))</f>
        <v/>
      </c>
      <c r="F74" s="17" t="n"/>
      <c r="G74" s="23">
        <f>IF($D74="","",IF(COUNTIF('Allergy Register'!$B$5:$B$104,$D74)=0,"Pet Not Found",IF(COUNTIFS('Allergy Register'!$B$5:$B$104,$D74,'Allergy Register'!$H$5:$H$104,"Active")&gt;0,"Yes","No")))</f>
        <v/>
      </c>
      <c r="H74" s="23">
        <f>IF($D74="","",IF($G74="Yes",IFERROR(VLOOKUP($D74,'Allergy Register'!$B$5:$G$104,6,FALSE),"Check Register"),""))</f>
        <v/>
      </c>
      <c r="I74" s="7">
        <f>IF($D74="","",IF($G74="Yes",IFERROR(VLOOKUP($D74,'Allergy Register'!$B$5:$E$104,4,FALSE),"Check Register"),""))</f>
        <v/>
      </c>
      <c r="J74" s="7">
        <f>IF($D74="","",IF($G74="Yes",IFERROR(VLOOKUP($D74,'Allergy Register'!$B$5:$F$104,5,FALSE),"Check Register"),""))</f>
        <v/>
      </c>
      <c r="K74" s="17" t="n"/>
      <c r="L74" s="18" t="n"/>
      <c r="M74" s="30" t="n"/>
      <c r="N74" s="23">
        <f>IF($A74="","",IF(OR($D74="",$G74="Pet Not Found"),"Review Required",IF($G74="No",IF($K74="Not Needed","No Active Alert","Review Required"),IF(AND($G74="Yes",$K74="Acknowledged",$L74&lt;&gt;"",ISNUMBER($M74)),"Acknowledged","Review Required"))))</f>
        <v/>
      </c>
      <c r="O74" s="18" t="n"/>
    </row>
    <row r="75" ht="42" customHeight="1">
      <c r="A75" s="17" t="n"/>
      <c r="B75" s="30" t="n"/>
      <c r="C75" s="17" t="n"/>
      <c r="D75" s="17" t="n"/>
      <c r="E75" s="5">
        <f>IF($D75="","",IFERROR(VLOOKUP($D75,'Allergy Register'!$B$5:$C$104,2,FALSE),"Pet Not Found"))</f>
        <v/>
      </c>
      <c r="F75" s="17" t="n"/>
      <c r="G75" s="21">
        <f>IF($D75="","",IF(COUNTIF('Allergy Register'!$B$5:$B$104,$D75)=0,"Pet Not Found",IF(COUNTIFS('Allergy Register'!$B$5:$B$104,$D75,'Allergy Register'!$H$5:$H$104,"Active")&gt;0,"Yes","No")))</f>
        <v/>
      </c>
      <c r="H75" s="21">
        <f>IF($D75="","",IF($G75="Yes",IFERROR(VLOOKUP($D75,'Allergy Register'!$B$5:$G$104,6,FALSE),"Check Register"),""))</f>
        <v/>
      </c>
      <c r="I75" s="5">
        <f>IF($D75="","",IF($G75="Yes",IFERROR(VLOOKUP($D75,'Allergy Register'!$B$5:$E$104,4,FALSE),"Check Register"),""))</f>
        <v/>
      </c>
      <c r="J75" s="5">
        <f>IF($D75="","",IF($G75="Yes",IFERROR(VLOOKUP($D75,'Allergy Register'!$B$5:$F$104,5,FALSE),"Check Register"),""))</f>
        <v/>
      </c>
      <c r="K75" s="17" t="n"/>
      <c r="L75" s="18" t="n"/>
      <c r="M75" s="30" t="n"/>
      <c r="N75" s="21">
        <f>IF($A75="","",IF(OR($D75="",$G75="Pet Not Found"),"Review Required",IF($G75="No",IF($K75="Not Needed","No Active Alert","Review Required"),IF(AND($G75="Yes",$K75="Acknowledged",$L75&lt;&gt;"",ISNUMBER($M75)),"Acknowledged","Review Required"))))</f>
        <v/>
      </c>
      <c r="O75" s="18" t="n"/>
    </row>
    <row r="76" ht="42" customHeight="1">
      <c r="A76" s="17" t="n"/>
      <c r="B76" s="30" t="n"/>
      <c r="C76" s="17" t="n"/>
      <c r="D76" s="17" t="n"/>
      <c r="E76" s="7">
        <f>IF($D76="","",IFERROR(VLOOKUP($D76,'Allergy Register'!$B$5:$C$104,2,FALSE),"Pet Not Found"))</f>
        <v/>
      </c>
      <c r="F76" s="17" t="n"/>
      <c r="G76" s="23">
        <f>IF($D76="","",IF(COUNTIF('Allergy Register'!$B$5:$B$104,$D76)=0,"Pet Not Found",IF(COUNTIFS('Allergy Register'!$B$5:$B$104,$D76,'Allergy Register'!$H$5:$H$104,"Active")&gt;0,"Yes","No")))</f>
        <v/>
      </c>
      <c r="H76" s="23">
        <f>IF($D76="","",IF($G76="Yes",IFERROR(VLOOKUP($D76,'Allergy Register'!$B$5:$G$104,6,FALSE),"Check Register"),""))</f>
        <v/>
      </c>
      <c r="I76" s="7">
        <f>IF($D76="","",IF($G76="Yes",IFERROR(VLOOKUP($D76,'Allergy Register'!$B$5:$E$104,4,FALSE),"Check Register"),""))</f>
        <v/>
      </c>
      <c r="J76" s="7">
        <f>IF($D76="","",IF($G76="Yes",IFERROR(VLOOKUP($D76,'Allergy Register'!$B$5:$F$104,5,FALSE),"Check Register"),""))</f>
        <v/>
      </c>
      <c r="K76" s="17" t="n"/>
      <c r="L76" s="18" t="n"/>
      <c r="M76" s="30" t="n"/>
      <c r="N76" s="23">
        <f>IF($A76="","",IF(OR($D76="",$G76="Pet Not Found"),"Review Required",IF($G76="No",IF($K76="Not Needed","No Active Alert","Review Required"),IF(AND($G76="Yes",$K76="Acknowledged",$L76&lt;&gt;"",ISNUMBER($M76)),"Acknowledged","Review Required"))))</f>
        <v/>
      </c>
      <c r="O76" s="18" t="n"/>
    </row>
    <row r="77" ht="42" customHeight="1">
      <c r="A77" s="17" t="n"/>
      <c r="B77" s="30" t="n"/>
      <c r="C77" s="17" t="n"/>
      <c r="D77" s="17" t="n"/>
      <c r="E77" s="5">
        <f>IF($D77="","",IFERROR(VLOOKUP($D77,'Allergy Register'!$B$5:$C$104,2,FALSE),"Pet Not Found"))</f>
        <v/>
      </c>
      <c r="F77" s="17" t="n"/>
      <c r="G77" s="21">
        <f>IF($D77="","",IF(COUNTIF('Allergy Register'!$B$5:$B$104,$D77)=0,"Pet Not Found",IF(COUNTIFS('Allergy Register'!$B$5:$B$104,$D77,'Allergy Register'!$H$5:$H$104,"Active")&gt;0,"Yes","No")))</f>
        <v/>
      </c>
      <c r="H77" s="21">
        <f>IF($D77="","",IF($G77="Yes",IFERROR(VLOOKUP($D77,'Allergy Register'!$B$5:$G$104,6,FALSE),"Check Register"),""))</f>
        <v/>
      </c>
      <c r="I77" s="5">
        <f>IF($D77="","",IF($G77="Yes",IFERROR(VLOOKUP($D77,'Allergy Register'!$B$5:$E$104,4,FALSE),"Check Register"),""))</f>
        <v/>
      </c>
      <c r="J77" s="5">
        <f>IF($D77="","",IF($G77="Yes",IFERROR(VLOOKUP($D77,'Allergy Register'!$B$5:$F$104,5,FALSE),"Check Register"),""))</f>
        <v/>
      </c>
      <c r="K77" s="17" t="n"/>
      <c r="L77" s="18" t="n"/>
      <c r="M77" s="30" t="n"/>
      <c r="N77" s="21">
        <f>IF($A77="","",IF(OR($D77="",$G77="Pet Not Found"),"Review Required",IF($G77="No",IF($K77="Not Needed","No Active Alert","Review Required"),IF(AND($G77="Yes",$K77="Acknowledged",$L77&lt;&gt;"",ISNUMBER($M77)),"Acknowledged","Review Required"))))</f>
        <v/>
      </c>
      <c r="O77" s="18" t="n"/>
    </row>
    <row r="78" ht="42" customHeight="1">
      <c r="A78" s="17" t="n"/>
      <c r="B78" s="30" t="n"/>
      <c r="C78" s="17" t="n"/>
      <c r="D78" s="17" t="n"/>
      <c r="E78" s="7">
        <f>IF($D78="","",IFERROR(VLOOKUP($D78,'Allergy Register'!$B$5:$C$104,2,FALSE),"Pet Not Found"))</f>
        <v/>
      </c>
      <c r="F78" s="17" t="n"/>
      <c r="G78" s="23">
        <f>IF($D78="","",IF(COUNTIF('Allergy Register'!$B$5:$B$104,$D78)=0,"Pet Not Found",IF(COUNTIFS('Allergy Register'!$B$5:$B$104,$D78,'Allergy Register'!$H$5:$H$104,"Active")&gt;0,"Yes","No")))</f>
        <v/>
      </c>
      <c r="H78" s="23">
        <f>IF($D78="","",IF($G78="Yes",IFERROR(VLOOKUP($D78,'Allergy Register'!$B$5:$G$104,6,FALSE),"Check Register"),""))</f>
        <v/>
      </c>
      <c r="I78" s="7">
        <f>IF($D78="","",IF($G78="Yes",IFERROR(VLOOKUP($D78,'Allergy Register'!$B$5:$E$104,4,FALSE),"Check Register"),""))</f>
        <v/>
      </c>
      <c r="J78" s="7">
        <f>IF($D78="","",IF($G78="Yes",IFERROR(VLOOKUP($D78,'Allergy Register'!$B$5:$F$104,5,FALSE),"Check Register"),""))</f>
        <v/>
      </c>
      <c r="K78" s="17" t="n"/>
      <c r="L78" s="18" t="n"/>
      <c r="M78" s="30" t="n"/>
      <c r="N78" s="23">
        <f>IF($A78="","",IF(OR($D78="",$G78="Pet Not Found"),"Review Required",IF($G78="No",IF($K78="Not Needed","No Active Alert","Review Required"),IF(AND($G78="Yes",$K78="Acknowledged",$L78&lt;&gt;"",ISNUMBER($M78)),"Acknowledged","Review Required"))))</f>
        <v/>
      </c>
      <c r="O78" s="18" t="n"/>
    </row>
    <row r="79" ht="42" customHeight="1">
      <c r="A79" s="17" t="n"/>
      <c r="B79" s="30" t="n"/>
      <c r="C79" s="17" t="n"/>
      <c r="D79" s="17" t="n"/>
      <c r="E79" s="5">
        <f>IF($D79="","",IFERROR(VLOOKUP($D79,'Allergy Register'!$B$5:$C$104,2,FALSE),"Pet Not Found"))</f>
        <v/>
      </c>
      <c r="F79" s="17" t="n"/>
      <c r="G79" s="21">
        <f>IF($D79="","",IF(COUNTIF('Allergy Register'!$B$5:$B$104,$D79)=0,"Pet Not Found",IF(COUNTIFS('Allergy Register'!$B$5:$B$104,$D79,'Allergy Register'!$H$5:$H$104,"Active")&gt;0,"Yes","No")))</f>
        <v/>
      </c>
      <c r="H79" s="21">
        <f>IF($D79="","",IF($G79="Yes",IFERROR(VLOOKUP($D79,'Allergy Register'!$B$5:$G$104,6,FALSE),"Check Register"),""))</f>
        <v/>
      </c>
      <c r="I79" s="5">
        <f>IF($D79="","",IF($G79="Yes",IFERROR(VLOOKUP($D79,'Allergy Register'!$B$5:$E$104,4,FALSE),"Check Register"),""))</f>
        <v/>
      </c>
      <c r="J79" s="5">
        <f>IF($D79="","",IF($G79="Yes",IFERROR(VLOOKUP($D79,'Allergy Register'!$B$5:$F$104,5,FALSE),"Check Register"),""))</f>
        <v/>
      </c>
      <c r="K79" s="17" t="n"/>
      <c r="L79" s="18" t="n"/>
      <c r="M79" s="30" t="n"/>
      <c r="N79" s="21">
        <f>IF($A79="","",IF(OR($D79="",$G79="Pet Not Found"),"Review Required",IF($G79="No",IF($K79="Not Needed","No Active Alert","Review Required"),IF(AND($G79="Yes",$K79="Acknowledged",$L79&lt;&gt;"",ISNUMBER($M79)),"Acknowledged","Review Required"))))</f>
        <v/>
      </c>
      <c r="O79" s="18" t="n"/>
    </row>
    <row r="80" ht="42" customHeight="1">
      <c r="A80" s="17" t="n"/>
      <c r="B80" s="30" t="n"/>
      <c r="C80" s="17" t="n"/>
      <c r="D80" s="17" t="n"/>
      <c r="E80" s="7">
        <f>IF($D80="","",IFERROR(VLOOKUP($D80,'Allergy Register'!$B$5:$C$104,2,FALSE),"Pet Not Found"))</f>
        <v/>
      </c>
      <c r="F80" s="17" t="n"/>
      <c r="G80" s="23">
        <f>IF($D80="","",IF(COUNTIF('Allergy Register'!$B$5:$B$104,$D80)=0,"Pet Not Found",IF(COUNTIFS('Allergy Register'!$B$5:$B$104,$D80,'Allergy Register'!$H$5:$H$104,"Active")&gt;0,"Yes","No")))</f>
        <v/>
      </c>
      <c r="H80" s="23">
        <f>IF($D80="","",IF($G80="Yes",IFERROR(VLOOKUP($D80,'Allergy Register'!$B$5:$G$104,6,FALSE),"Check Register"),""))</f>
        <v/>
      </c>
      <c r="I80" s="7">
        <f>IF($D80="","",IF($G80="Yes",IFERROR(VLOOKUP($D80,'Allergy Register'!$B$5:$E$104,4,FALSE),"Check Register"),""))</f>
        <v/>
      </c>
      <c r="J80" s="7">
        <f>IF($D80="","",IF($G80="Yes",IFERROR(VLOOKUP($D80,'Allergy Register'!$B$5:$F$104,5,FALSE),"Check Register"),""))</f>
        <v/>
      </c>
      <c r="K80" s="17" t="n"/>
      <c r="L80" s="18" t="n"/>
      <c r="M80" s="30" t="n"/>
      <c r="N80" s="23">
        <f>IF($A80="","",IF(OR($D80="",$G80="Pet Not Found"),"Review Required",IF($G80="No",IF($K80="Not Needed","No Active Alert","Review Required"),IF(AND($G80="Yes",$K80="Acknowledged",$L80&lt;&gt;"",ISNUMBER($M80)),"Acknowledged","Review Required"))))</f>
        <v/>
      </c>
      <c r="O80" s="18" t="n"/>
    </row>
    <row r="81" ht="42" customHeight="1">
      <c r="A81" s="17" t="n"/>
      <c r="B81" s="30" t="n"/>
      <c r="C81" s="17" t="n"/>
      <c r="D81" s="17" t="n"/>
      <c r="E81" s="5">
        <f>IF($D81="","",IFERROR(VLOOKUP($D81,'Allergy Register'!$B$5:$C$104,2,FALSE),"Pet Not Found"))</f>
        <v/>
      </c>
      <c r="F81" s="17" t="n"/>
      <c r="G81" s="21">
        <f>IF($D81="","",IF(COUNTIF('Allergy Register'!$B$5:$B$104,$D81)=0,"Pet Not Found",IF(COUNTIFS('Allergy Register'!$B$5:$B$104,$D81,'Allergy Register'!$H$5:$H$104,"Active")&gt;0,"Yes","No")))</f>
        <v/>
      </c>
      <c r="H81" s="21">
        <f>IF($D81="","",IF($G81="Yes",IFERROR(VLOOKUP($D81,'Allergy Register'!$B$5:$G$104,6,FALSE),"Check Register"),""))</f>
        <v/>
      </c>
      <c r="I81" s="5">
        <f>IF($D81="","",IF($G81="Yes",IFERROR(VLOOKUP($D81,'Allergy Register'!$B$5:$E$104,4,FALSE),"Check Register"),""))</f>
        <v/>
      </c>
      <c r="J81" s="5">
        <f>IF($D81="","",IF($G81="Yes",IFERROR(VLOOKUP($D81,'Allergy Register'!$B$5:$F$104,5,FALSE),"Check Register"),""))</f>
        <v/>
      </c>
      <c r="K81" s="17" t="n"/>
      <c r="L81" s="18" t="n"/>
      <c r="M81" s="30" t="n"/>
      <c r="N81" s="21">
        <f>IF($A81="","",IF(OR($D81="",$G81="Pet Not Found"),"Review Required",IF($G81="No",IF($K81="Not Needed","No Active Alert","Review Required"),IF(AND($G81="Yes",$K81="Acknowledged",$L81&lt;&gt;"",ISNUMBER($M81)),"Acknowledged","Review Required"))))</f>
        <v/>
      </c>
      <c r="O81" s="18" t="n"/>
    </row>
    <row r="82" ht="42" customHeight="1">
      <c r="A82" s="17" t="n"/>
      <c r="B82" s="30" t="n"/>
      <c r="C82" s="17" t="n"/>
      <c r="D82" s="17" t="n"/>
      <c r="E82" s="7">
        <f>IF($D82="","",IFERROR(VLOOKUP($D82,'Allergy Register'!$B$5:$C$104,2,FALSE),"Pet Not Found"))</f>
        <v/>
      </c>
      <c r="F82" s="17" t="n"/>
      <c r="G82" s="23">
        <f>IF($D82="","",IF(COUNTIF('Allergy Register'!$B$5:$B$104,$D82)=0,"Pet Not Found",IF(COUNTIFS('Allergy Register'!$B$5:$B$104,$D82,'Allergy Register'!$H$5:$H$104,"Active")&gt;0,"Yes","No")))</f>
        <v/>
      </c>
      <c r="H82" s="23">
        <f>IF($D82="","",IF($G82="Yes",IFERROR(VLOOKUP($D82,'Allergy Register'!$B$5:$G$104,6,FALSE),"Check Register"),""))</f>
        <v/>
      </c>
      <c r="I82" s="7">
        <f>IF($D82="","",IF($G82="Yes",IFERROR(VLOOKUP($D82,'Allergy Register'!$B$5:$E$104,4,FALSE),"Check Register"),""))</f>
        <v/>
      </c>
      <c r="J82" s="7">
        <f>IF($D82="","",IF($G82="Yes",IFERROR(VLOOKUP($D82,'Allergy Register'!$B$5:$F$104,5,FALSE),"Check Register"),""))</f>
        <v/>
      </c>
      <c r="K82" s="17" t="n"/>
      <c r="L82" s="18" t="n"/>
      <c r="M82" s="30" t="n"/>
      <c r="N82" s="23">
        <f>IF($A82="","",IF(OR($D82="",$G82="Pet Not Found"),"Review Required",IF($G82="No",IF($K82="Not Needed","No Active Alert","Review Required"),IF(AND($G82="Yes",$K82="Acknowledged",$L82&lt;&gt;"",ISNUMBER($M82)),"Acknowledged","Review Required"))))</f>
        <v/>
      </c>
      <c r="O82" s="18" t="n"/>
    </row>
    <row r="83" ht="42" customHeight="1">
      <c r="A83" s="17" t="n"/>
      <c r="B83" s="30" t="n"/>
      <c r="C83" s="17" t="n"/>
      <c r="D83" s="17" t="n"/>
      <c r="E83" s="5">
        <f>IF($D83="","",IFERROR(VLOOKUP($D83,'Allergy Register'!$B$5:$C$104,2,FALSE),"Pet Not Found"))</f>
        <v/>
      </c>
      <c r="F83" s="17" t="n"/>
      <c r="G83" s="21">
        <f>IF($D83="","",IF(COUNTIF('Allergy Register'!$B$5:$B$104,$D83)=0,"Pet Not Found",IF(COUNTIFS('Allergy Register'!$B$5:$B$104,$D83,'Allergy Register'!$H$5:$H$104,"Active")&gt;0,"Yes","No")))</f>
        <v/>
      </c>
      <c r="H83" s="21">
        <f>IF($D83="","",IF($G83="Yes",IFERROR(VLOOKUP($D83,'Allergy Register'!$B$5:$G$104,6,FALSE),"Check Register"),""))</f>
        <v/>
      </c>
      <c r="I83" s="5">
        <f>IF($D83="","",IF($G83="Yes",IFERROR(VLOOKUP($D83,'Allergy Register'!$B$5:$E$104,4,FALSE),"Check Register"),""))</f>
        <v/>
      </c>
      <c r="J83" s="5">
        <f>IF($D83="","",IF($G83="Yes",IFERROR(VLOOKUP($D83,'Allergy Register'!$B$5:$F$104,5,FALSE),"Check Register"),""))</f>
        <v/>
      </c>
      <c r="K83" s="17" t="n"/>
      <c r="L83" s="18" t="n"/>
      <c r="M83" s="30" t="n"/>
      <c r="N83" s="21">
        <f>IF($A83="","",IF(OR($D83="",$G83="Pet Not Found"),"Review Required",IF($G83="No",IF($K83="Not Needed","No Active Alert","Review Required"),IF(AND($G83="Yes",$K83="Acknowledged",$L83&lt;&gt;"",ISNUMBER($M83)),"Acknowledged","Review Required"))))</f>
        <v/>
      </c>
      <c r="O83" s="18" t="n"/>
    </row>
    <row r="84" ht="42" customHeight="1">
      <c r="A84" s="17" t="n"/>
      <c r="B84" s="30" t="n"/>
      <c r="C84" s="17" t="n"/>
      <c r="D84" s="17" t="n"/>
      <c r="E84" s="7">
        <f>IF($D84="","",IFERROR(VLOOKUP($D84,'Allergy Register'!$B$5:$C$104,2,FALSE),"Pet Not Found"))</f>
        <v/>
      </c>
      <c r="F84" s="17" t="n"/>
      <c r="G84" s="23">
        <f>IF($D84="","",IF(COUNTIF('Allergy Register'!$B$5:$B$104,$D84)=0,"Pet Not Found",IF(COUNTIFS('Allergy Register'!$B$5:$B$104,$D84,'Allergy Register'!$H$5:$H$104,"Active")&gt;0,"Yes","No")))</f>
        <v/>
      </c>
      <c r="H84" s="23">
        <f>IF($D84="","",IF($G84="Yes",IFERROR(VLOOKUP($D84,'Allergy Register'!$B$5:$G$104,6,FALSE),"Check Register"),""))</f>
        <v/>
      </c>
      <c r="I84" s="7">
        <f>IF($D84="","",IF($G84="Yes",IFERROR(VLOOKUP($D84,'Allergy Register'!$B$5:$E$104,4,FALSE),"Check Register"),""))</f>
        <v/>
      </c>
      <c r="J84" s="7">
        <f>IF($D84="","",IF($G84="Yes",IFERROR(VLOOKUP($D84,'Allergy Register'!$B$5:$F$104,5,FALSE),"Check Register"),""))</f>
        <v/>
      </c>
      <c r="K84" s="17" t="n"/>
      <c r="L84" s="18" t="n"/>
      <c r="M84" s="30" t="n"/>
      <c r="N84" s="23">
        <f>IF($A84="","",IF(OR($D84="",$G84="Pet Not Found"),"Review Required",IF($G84="No",IF($K84="Not Needed","No Active Alert","Review Required"),IF(AND($G84="Yes",$K84="Acknowledged",$L84&lt;&gt;"",ISNUMBER($M84)),"Acknowledged","Review Required"))))</f>
        <v/>
      </c>
      <c r="O84" s="18" t="n"/>
    </row>
    <row r="85" ht="42" customHeight="1">
      <c r="A85" s="17" t="n"/>
      <c r="B85" s="30" t="n"/>
      <c r="C85" s="17" t="n"/>
      <c r="D85" s="17" t="n"/>
      <c r="E85" s="5">
        <f>IF($D85="","",IFERROR(VLOOKUP($D85,'Allergy Register'!$B$5:$C$104,2,FALSE),"Pet Not Found"))</f>
        <v/>
      </c>
      <c r="F85" s="17" t="n"/>
      <c r="G85" s="21">
        <f>IF($D85="","",IF(COUNTIF('Allergy Register'!$B$5:$B$104,$D85)=0,"Pet Not Found",IF(COUNTIFS('Allergy Register'!$B$5:$B$104,$D85,'Allergy Register'!$H$5:$H$104,"Active")&gt;0,"Yes","No")))</f>
        <v/>
      </c>
      <c r="H85" s="21">
        <f>IF($D85="","",IF($G85="Yes",IFERROR(VLOOKUP($D85,'Allergy Register'!$B$5:$G$104,6,FALSE),"Check Register"),""))</f>
        <v/>
      </c>
      <c r="I85" s="5">
        <f>IF($D85="","",IF($G85="Yes",IFERROR(VLOOKUP($D85,'Allergy Register'!$B$5:$E$104,4,FALSE),"Check Register"),""))</f>
        <v/>
      </c>
      <c r="J85" s="5">
        <f>IF($D85="","",IF($G85="Yes",IFERROR(VLOOKUP($D85,'Allergy Register'!$B$5:$F$104,5,FALSE),"Check Register"),""))</f>
        <v/>
      </c>
      <c r="K85" s="17" t="n"/>
      <c r="L85" s="18" t="n"/>
      <c r="M85" s="30" t="n"/>
      <c r="N85" s="21">
        <f>IF($A85="","",IF(OR($D85="",$G85="Pet Not Found"),"Review Required",IF($G85="No",IF($K85="Not Needed","No Active Alert","Review Required"),IF(AND($G85="Yes",$K85="Acknowledged",$L85&lt;&gt;"",ISNUMBER($M85)),"Acknowledged","Review Required"))))</f>
        <v/>
      </c>
      <c r="O85" s="18" t="n"/>
    </row>
    <row r="86" ht="42" customHeight="1">
      <c r="A86" s="17" t="n"/>
      <c r="B86" s="30" t="n"/>
      <c r="C86" s="17" t="n"/>
      <c r="D86" s="17" t="n"/>
      <c r="E86" s="7">
        <f>IF($D86="","",IFERROR(VLOOKUP($D86,'Allergy Register'!$B$5:$C$104,2,FALSE),"Pet Not Found"))</f>
        <v/>
      </c>
      <c r="F86" s="17" t="n"/>
      <c r="G86" s="23">
        <f>IF($D86="","",IF(COUNTIF('Allergy Register'!$B$5:$B$104,$D86)=0,"Pet Not Found",IF(COUNTIFS('Allergy Register'!$B$5:$B$104,$D86,'Allergy Register'!$H$5:$H$104,"Active")&gt;0,"Yes","No")))</f>
        <v/>
      </c>
      <c r="H86" s="23">
        <f>IF($D86="","",IF($G86="Yes",IFERROR(VLOOKUP($D86,'Allergy Register'!$B$5:$G$104,6,FALSE),"Check Register"),""))</f>
        <v/>
      </c>
      <c r="I86" s="7">
        <f>IF($D86="","",IF($G86="Yes",IFERROR(VLOOKUP($D86,'Allergy Register'!$B$5:$E$104,4,FALSE),"Check Register"),""))</f>
        <v/>
      </c>
      <c r="J86" s="7">
        <f>IF($D86="","",IF($G86="Yes",IFERROR(VLOOKUP($D86,'Allergy Register'!$B$5:$F$104,5,FALSE),"Check Register"),""))</f>
        <v/>
      </c>
      <c r="K86" s="17" t="n"/>
      <c r="L86" s="18" t="n"/>
      <c r="M86" s="30" t="n"/>
      <c r="N86" s="23">
        <f>IF($A86="","",IF(OR($D86="",$G86="Pet Not Found"),"Review Required",IF($G86="No",IF($K86="Not Needed","No Active Alert","Review Required"),IF(AND($G86="Yes",$K86="Acknowledged",$L86&lt;&gt;"",ISNUMBER($M86)),"Acknowledged","Review Required"))))</f>
        <v/>
      </c>
      <c r="O86" s="18" t="n"/>
    </row>
    <row r="87" ht="42" customHeight="1">
      <c r="A87" s="17" t="n"/>
      <c r="B87" s="30" t="n"/>
      <c r="C87" s="17" t="n"/>
      <c r="D87" s="17" t="n"/>
      <c r="E87" s="5">
        <f>IF($D87="","",IFERROR(VLOOKUP($D87,'Allergy Register'!$B$5:$C$104,2,FALSE),"Pet Not Found"))</f>
        <v/>
      </c>
      <c r="F87" s="17" t="n"/>
      <c r="G87" s="21">
        <f>IF($D87="","",IF(COUNTIF('Allergy Register'!$B$5:$B$104,$D87)=0,"Pet Not Found",IF(COUNTIFS('Allergy Register'!$B$5:$B$104,$D87,'Allergy Register'!$H$5:$H$104,"Active")&gt;0,"Yes","No")))</f>
        <v/>
      </c>
      <c r="H87" s="21">
        <f>IF($D87="","",IF($G87="Yes",IFERROR(VLOOKUP($D87,'Allergy Register'!$B$5:$G$104,6,FALSE),"Check Register"),""))</f>
        <v/>
      </c>
      <c r="I87" s="5">
        <f>IF($D87="","",IF($G87="Yes",IFERROR(VLOOKUP($D87,'Allergy Register'!$B$5:$E$104,4,FALSE),"Check Register"),""))</f>
        <v/>
      </c>
      <c r="J87" s="5">
        <f>IF($D87="","",IF($G87="Yes",IFERROR(VLOOKUP($D87,'Allergy Register'!$B$5:$F$104,5,FALSE),"Check Register"),""))</f>
        <v/>
      </c>
      <c r="K87" s="17" t="n"/>
      <c r="L87" s="18" t="n"/>
      <c r="M87" s="30" t="n"/>
      <c r="N87" s="21">
        <f>IF($A87="","",IF(OR($D87="",$G87="Pet Not Found"),"Review Required",IF($G87="No",IF($K87="Not Needed","No Active Alert","Review Required"),IF(AND($G87="Yes",$K87="Acknowledged",$L87&lt;&gt;"",ISNUMBER($M87)),"Acknowledged","Review Required"))))</f>
        <v/>
      </c>
      <c r="O87" s="18" t="n"/>
    </row>
    <row r="88" ht="42" customHeight="1">
      <c r="A88" s="17" t="n"/>
      <c r="B88" s="30" t="n"/>
      <c r="C88" s="17" t="n"/>
      <c r="D88" s="17" t="n"/>
      <c r="E88" s="7">
        <f>IF($D88="","",IFERROR(VLOOKUP($D88,'Allergy Register'!$B$5:$C$104,2,FALSE),"Pet Not Found"))</f>
        <v/>
      </c>
      <c r="F88" s="17" t="n"/>
      <c r="G88" s="23">
        <f>IF($D88="","",IF(COUNTIF('Allergy Register'!$B$5:$B$104,$D88)=0,"Pet Not Found",IF(COUNTIFS('Allergy Register'!$B$5:$B$104,$D88,'Allergy Register'!$H$5:$H$104,"Active")&gt;0,"Yes","No")))</f>
        <v/>
      </c>
      <c r="H88" s="23">
        <f>IF($D88="","",IF($G88="Yes",IFERROR(VLOOKUP($D88,'Allergy Register'!$B$5:$G$104,6,FALSE),"Check Register"),""))</f>
        <v/>
      </c>
      <c r="I88" s="7">
        <f>IF($D88="","",IF($G88="Yes",IFERROR(VLOOKUP($D88,'Allergy Register'!$B$5:$E$104,4,FALSE),"Check Register"),""))</f>
        <v/>
      </c>
      <c r="J88" s="7">
        <f>IF($D88="","",IF($G88="Yes",IFERROR(VLOOKUP($D88,'Allergy Register'!$B$5:$F$104,5,FALSE),"Check Register"),""))</f>
        <v/>
      </c>
      <c r="K88" s="17" t="n"/>
      <c r="L88" s="18" t="n"/>
      <c r="M88" s="30" t="n"/>
      <c r="N88" s="23">
        <f>IF($A88="","",IF(OR($D88="",$G88="Pet Not Found"),"Review Required",IF($G88="No",IF($K88="Not Needed","No Active Alert","Review Required"),IF(AND($G88="Yes",$K88="Acknowledged",$L88&lt;&gt;"",ISNUMBER($M88)),"Acknowledged","Review Required"))))</f>
        <v/>
      </c>
      <c r="O88" s="18" t="n"/>
    </row>
    <row r="89" ht="42" customHeight="1">
      <c r="A89" s="17" t="n"/>
      <c r="B89" s="30" t="n"/>
      <c r="C89" s="17" t="n"/>
      <c r="D89" s="17" t="n"/>
      <c r="E89" s="5">
        <f>IF($D89="","",IFERROR(VLOOKUP($D89,'Allergy Register'!$B$5:$C$104,2,FALSE),"Pet Not Found"))</f>
        <v/>
      </c>
      <c r="F89" s="17" t="n"/>
      <c r="G89" s="21">
        <f>IF($D89="","",IF(COUNTIF('Allergy Register'!$B$5:$B$104,$D89)=0,"Pet Not Found",IF(COUNTIFS('Allergy Register'!$B$5:$B$104,$D89,'Allergy Register'!$H$5:$H$104,"Active")&gt;0,"Yes","No")))</f>
        <v/>
      </c>
      <c r="H89" s="21">
        <f>IF($D89="","",IF($G89="Yes",IFERROR(VLOOKUP($D89,'Allergy Register'!$B$5:$G$104,6,FALSE),"Check Register"),""))</f>
        <v/>
      </c>
      <c r="I89" s="5">
        <f>IF($D89="","",IF($G89="Yes",IFERROR(VLOOKUP($D89,'Allergy Register'!$B$5:$E$104,4,FALSE),"Check Register"),""))</f>
        <v/>
      </c>
      <c r="J89" s="5">
        <f>IF($D89="","",IF($G89="Yes",IFERROR(VLOOKUP($D89,'Allergy Register'!$B$5:$F$104,5,FALSE),"Check Register"),""))</f>
        <v/>
      </c>
      <c r="K89" s="17" t="n"/>
      <c r="L89" s="18" t="n"/>
      <c r="M89" s="30" t="n"/>
      <c r="N89" s="21">
        <f>IF($A89="","",IF(OR($D89="",$G89="Pet Not Found"),"Review Required",IF($G89="No",IF($K89="Not Needed","No Active Alert","Review Required"),IF(AND($G89="Yes",$K89="Acknowledged",$L89&lt;&gt;"",ISNUMBER($M89)),"Acknowledged","Review Required"))))</f>
        <v/>
      </c>
      <c r="O89" s="18" t="n"/>
    </row>
    <row r="90" ht="42" customHeight="1">
      <c r="A90" s="17" t="n"/>
      <c r="B90" s="30" t="n"/>
      <c r="C90" s="17" t="n"/>
      <c r="D90" s="17" t="n"/>
      <c r="E90" s="7">
        <f>IF($D90="","",IFERROR(VLOOKUP($D90,'Allergy Register'!$B$5:$C$104,2,FALSE),"Pet Not Found"))</f>
        <v/>
      </c>
      <c r="F90" s="17" t="n"/>
      <c r="G90" s="23">
        <f>IF($D90="","",IF(COUNTIF('Allergy Register'!$B$5:$B$104,$D90)=0,"Pet Not Found",IF(COUNTIFS('Allergy Register'!$B$5:$B$104,$D90,'Allergy Register'!$H$5:$H$104,"Active")&gt;0,"Yes","No")))</f>
        <v/>
      </c>
      <c r="H90" s="23">
        <f>IF($D90="","",IF($G90="Yes",IFERROR(VLOOKUP($D90,'Allergy Register'!$B$5:$G$104,6,FALSE),"Check Register"),""))</f>
        <v/>
      </c>
      <c r="I90" s="7">
        <f>IF($D90="","",IF($G90="Yes",IFERROR(VLOOKUP($D90,'Allergy Register'!$B$5:$E$104,4,FALSE),"Check Register"),""))</f>
        <v/>
      </c>
      <c r="J90" s="7">
        <f>IF($D90="","",IF($G90="Yes",IFERROR(VLOOKUP($D90,'Allergy Register'!$B$5:$F$104,5,FALSE),"Check Register"),""))</f>
        <v/>
      </c>
      <c r="K90" s="17" t="n"/>
      <c r="L90" s="18" t="n"/>
      <c r="M90" s="30" t="n"/>
      <c r="N90" s="23">
        <f>IF($A90="","",IF(OR($D90="",$G90="Pet Not Found"),"Review Required",IF($G90="No",IF($K90="Not Needed","No Active Alert","Review Required"),IF(AND($G90="Yes",$K90="Acknowledged",$L90&lt;&gt;"",ISNUMBER($M90)),"Acknowledged","Review Required"))))</f>
        <v/>
      </c>
      <c r="O90" s="18" t="n"/>
    </row>
    <row r="91" ht="42" customHeight="1">
      <c r="A91" s="17" t="n"/>
      <c r="B91" s="30" t="n"/>
      <c r="C91" s="17" t="n"/>
      <c r="D91" s="17" t="n"/>
      <c r="E91" s="5">
        <f>IF($D91="","",IFERROR(VLOOKUP($D91,'Allergy Register'!$B$5:$C$104,2,FALSE),"Pet Not Found"))</f>
        <v/>
      </c>
      <c r="F91" s="17" t="n"/>
      <c r="G91" s="21">
        <f>IF($D91="","",IF(COUNTIF('Allergy Register'!$B$5:$B$104,$D91)=0,"Pet Not Found",IF(COUNTIFS('Allergy Register'!$B$5:$B$104,$D91,'Allergy Register'!$H$5:$H$104,"Active")&gt;0,"Yes","No")))</f>
        <v/>
      </c>
      <c r="H91" s="21">
        <f>IF($D91="","",IF($G91="Yes",IFERROR(VLOOKUP($D91,'Allergy Register'!$B$5:$G$104,6,FALSE),"Check Register"),""))</f>
        <v/>
      </c>
      <c r="I91" s="5">
        <f>IF($D91="","",IF($G91="Yes",IFERROR(VLOOKUP($D91,'Allergy Register'!$B$5:$E$104,4,FALSE),"Check Register"),""))</f>
        <v/>
      </c>
      <c r="J91" s="5">
        <f>IF($D91="","",IF($G91="Yes",IFERROR(VLOOKUP($D91,'Allergy Register'!$B$5:$F$104,5,FALSE),"Check Register"),""))</f>
        <v/>
      </c>
      <c r="K91" s="17" t="n"/>
      <c r="L91" s="18" t="n"/>
      <c r="M91" s="30" t="n"/>
      <c r="N91" s="21">
        <f>IF($A91="","",IF(OR($D91="",$G91="Pet Not Found"),"Review Required",IF($G91="No",IF($K91="Not Needed","No Active Alert","Review Required"),IF(AND($G91="Yes",$K91="Acknowledged",$L91&lt;&gt;"",ISNUMBER($M91)),"Acknowledged","Review Required"))))</f>
        <v/>
      </c>
      <c r="O91" s="18" t="n"/>
    </row>
    <row r="92" ht="42" customHeight="1">
      <c r="A92" s="17" t="n"/>
      <c r="B92" s="30" t="n"/>
      <c r="C92" s="17" t="n"/>
      <c r="D92" s="17" t="n"/>
      <c r="E92" s="7">
        <f>IF($D92="","",IFERROR(VLOOKUP($D92,'Allergy Register'!$B$5:$C$104,2,FALSE),"Pet Not Found"))</f>
        <v/>
      </c>
      <c r="F92" s="17" t="n"/>
      <c r="G92" s="23">
        <f>IF($D92="","",IF(COUNTIF('Allergy Register'!$B$5:$B$104,$D92)=0,"Pet Not Found",IF(COUNTIFS('Allergy Register'!$B$5:$B$104,$D92,'Allergy Register'!$H$5:$H$104,"Active")&gt;0,"Yes","No")))</f>
        <v/>
      </c>
      <c r="H92" s="23">
        <f>IF($D92="","",IF($G92="Yes",IFERROR(VLOOKUP($D92,'Allergy Register'!$B$5:$G$104,6,FALSE),"Check Register"),""))</f>
        <v/>
      </c>
      <c r="I92" s="7">
        <f>IF($D92="","",IF($G92="Yes",IFERROR(VLOOKUP($D92,'Allergy Register'!$B$5:$E$104,4,FALSE),"Check Register"),""))</f>
        <v/>
      </c>
      <c r="J92" s="7">
        <f>IF($D92="","",IF($G92="Yes",IFERROR(VLOOKUP($D92,'Allergy Register'!$B$5:$F$104,5,FALSE),"Check Register"),""))</f>
        <v/>
      </c>
      <c r="K92" s="17" t="n"/>
      <c r="L92" s="18" t="n"/>
      <c r="M92" s="30" t="n"/>
      <c r="N92" s="23">
        <f>IF($A92="","",IF(OR($D92="",$G92="Pet Not Found"),"Review Required",IF($G92="No",IF($K92="Not Needed","No Active Alert","Review Required"),IF(AND($G92="Yes",$K92="Acknowledged",$L92&lt;&gt;"",ISNUMBER($M92)),"Acknowledged","Review Required"))))</f>
        <v/>
      </c>
      <c r="O92" s="18" t="n"/>
    </row>
    <row r="93" ht="42" customHeight="1">
      <c r="A93" s="17" t="n"/>
      <c r="B93" s="30" t="n"/>
      <c r="C93" s="17" t="n"/>
      <c r="D93" s="17" t="n"/>
      <c r="E93" s="5">
        <f>IF($D93="","",IFERROR(VLOOKUP($D93,'Allergy Register'!$B$5:$C$104,2,FALSE),"Pet Not Found"))</f>
        <v/>
      </c>
      <c r="F93" s="17" t="n"/>
      <c r="G93" s="21">
        <f>IF($D93="","",IF(COUNTIF('Allergy Register'!$B$5:$B$104,$D93)=0,"Pet Not Found",IF(COUNTIFS('Allergy Register'!$B$5:$B$104,$D93,'Allergy Register'!$H$5:$H$104,"Active")&gt;0,"Yes","No")))</f>
        <v/>
      </c>
      <c r="H93" s="21">
        <f>IF($D93="","",IF($G93="Yes",IFERROR(VLOOKUP($D93,'Allergy Register'!$B$5:$G$104,6,FALSE),"Check Register"),""))</f>
        <v/>
      </c>
      <c r="I93" s="5">
        <f>IF($D93="","",IF($G93="Yes",IFERROR(VLOOKUP($D93,'Allergy Register'!$B$5:$E$104,4,FALSE),"Check Register"),""))</f>
        <v/>
      </c>
      <c r="J93" s="5">
        <f>IF($D93="","",IF($G93="Yes",IFERROR(VLOOKUP($D93,'Allergy Register'!$B$5:$F$104,5,FALSE),"Check Register"),""))</f>
        <v/>
      </c>
      <c r="K93" s="17" t="n"/>
      <c r="L93" s="18" t="n"/>
      <c r="M93" s="30" t="n"/>
      <c r="N93" s="21">
        <f>IF($A93="","",IF(OR($D93="",$G93="Pet Not Found"),"Review Required",IF($G93="No",IF($K93="Not Needed","No Active Alert","Review Required"),IF(AND($G93="Yes",$K93="Acknowledged",$L93&lt;&gt;"",ISNUMBER($M93)),"Acknowledged","Review Required"))))</f>
        <v/>
      </c>
      <c r="O93" s="18" t="n"/>
    </row>
    <row r="94" ht="42" customHeight="1">
      <c r="A94" s="17" t="n"/>
      <c r="B94" s="30" t="n"/>
      <c r="C94" s="17" t="n"/>
      <c r="D94" s="17" t="n"/>
      <c r="E94" s="7">
        <f>IF($D94="","",IFERROR(VLOOKUP($D94,'Allergy Register'!$B$5:$C$104,2,FALSE),"Pet Not Found"))</f>
        <v/>
      </c>
      <c r="F94" s="17" t="n"/>
      <c r="G94" s="23">
        <f>IF($D94="","",IF(COUNTIF('Allergy Register'!$B$5:$B$104,$D94)=0,"Pet Not Found",IF(COUNTIFS('Allergy Register'!$B$5:$B$104,$D94,'Allergy Register'!$H$5:$H$104,"Active")&gt;0,"Yes","No")))</f>
        <v/>
      </c>
      <c r="H94" s="23">
        <f>IF($D94="","",IF($G94="Yes",IFERROR(VLOOKUP($D94,'Allergy Register'!$B$5:$G$104,6,FALSE),"Check Register"),""))</f>
        <v/>
      </c>
      <c r="I94" s="7">
        <f>IF($D94="","",IF($G94="Yes",IFERROR(VLOOKUP($D94,'Allergy Register'!$B$5:$E$104,4,FALSE),"Check Register"),""))</f>
        <v/>
      </c>
      <c r="J94" s="7">
        <f>IF($D94="","",IF($G94="Yes",IFERROR(VLOOKUP($D94,'Allergy Register'!$B$5:$F$104,5,FALSE),"Check Register"),""))</f>
        <v/>
      </c>
      <c r="K94" s="17" t="n"/>
      <c r="L94" s="18" t="n"/>
      <c r="M94" s="30" t="n"/>
      <c r="N94" s="23">
        <f>IF($A94="","",IF(OR($D94="",$G94="Pet Not Found"),"Review Required",IF($G94="No",IF($K94="Not Needed","No Active Alert","Review Required"),IF(AND($G94="Yes",$K94="Acknowledged",$L94&lt;&gt;"",ISNUMBER($M94)),"Acknowledged","Review Required"))))</f>
        <v/>
      </c>
      <c r="O94" s="18" t="n"/>
    </row>
    <row r="95" ht="42" customHeight="1">
      <c r="A95" s="17" t="n"/>
      <c r="B95" s="30" t="n"/>
      <c r="C95" s="17" t="n"/>
      <c r="D95" s="17" t="n"/>
      <c r="E95" s="5">
        <f>IF($D95="","",IFERROR(VLOOKUP($D95,'Allergy Register'!$B$5:$C$104,2,FALSE),"Pet Not Found"))</f>
        <v/>
      </c>
      <c r="F95" s="17" t="n"/>
      <c r="G95" s="21">
        <f>IF($D95="","",IF(COUNTIF('Allergy Register'!$B$5:$B$104,$D95)=0,"Pet Not Found",IF(COUNTIFS('Allergy Register'!$B$5:$B$104,$D95,'Allergy Register'!$H$5:$H$104,"Active")&gt;0,"Yes","No")))</f>
        <v/>
      </c>
      <c r="H95" s="21">
        <f>IF($D95="","",IF($G95="Yes",IFERROR(VLOOKUP($D95,'Allergy Register'!$B$5:$G$104,6,FALSE),"Check Register"),""))</f>
        <v/>
      </c>
      <c r="I95" s="5">
        <f>IF($D95="","",IF($G95="Yes",IFERROR(VLOOKUP($D95,'Allergy Register'!$B$5:$E$104,4,FALSE),"Check Register"),""))</f>
        <v/>
      </c>
      <c r="J95" s="5">
        <f>IF($D95="","",IF($G95="Yes",IFERROR(VLOOKUP($D95,'Allergy Register'!$B$5:$F$104,5,FALSE),"Check Register"),""))</f>
        <v/>
      </c>
      <c r="K95" s="17" t="n"/>
      <c r="L95" s="18" t="n"/>
      <c r="M95" s="30" t="n"/>
      <c r="N95" s="21">
        <f>IF($A95="","",IF(OR($D95="",$G95="Pet Not Found"),"Review Required",IF($G95="No",IF($K95="Not Needed","No Active Alert","Review Required"),IF(AND($G95="Yes",$K95="Acknowledged",$L95&lt;&gt;"",ISNUMBER($M95)),"Acknowledged","Review Required"))))</f>
        <v/>
      </c>
      <c r="O95" s="18" t="n"/>
    </row>
    <row r="96" ht="42" customHeight="1">
      <c r="A96" s="17" t="n"/>
      <c r="B96" s="30" t="n"/>
      <c r="C96" s="17" t="n"/>
      <c r="D96" s="17" t="n"/>
      <c r="E96" s="7">
        <f>IF($D96="","",IFERROR(VLOOKUP($D96,'Allergy Register'!$B$5:$C$104,2,FALSE),"Pet Not Found"))</f>
        <v/>
      </c>
      <c r="F96" s="17" t="n"/>
      <c r="G96" s="23">
        <f>IF($D96="","",IF(COUNTIF('Allergy Register'!$B$5:$B$104,$D96)=0,"Pet Not Found",IF(COUNTIFS('Allergy Register'!$B$5:$B$104,$D96,'Allergy Register'!$H$5:$H$104,"Active")&gt;0,"Yes","No")))</f>
        <v/>
      </c>
      <c r="H96" s="23">
        <f>IF($D96="","",IF($G96="Yes",IFERROR(VLOOKUP($D96,'Allergy Register'!$B$5:$G$104,6,FALSE),"Check Register"),""))</f>
        <v/>
      </c>
      <c r="I96" s="7">
        <f>IF($D96="","",IF($G96="Yes",IFERROR(VLOOKUP($D96,'Allergy Register'!$B$5:$E$104,4,FALSE),"Check Register"),""))</f>
        <v/>
      </c>
      <c r="J96" s="7">
        <f>IF($D96="","",IF($G96="Yes",IFERROR(VLOOKUP($D96,'Allergy Register'!$B$5:$F$104,5,FALSE),"Check Register"),""))</f>
        <v/>
      </c>
      <c r="K96" s="17" t="n"/>
      <c r="L96" s="18" t="n"/>
      <c r="M96" s="30" t="n"/>
      <c r="N96" s="23">
        <f>IF($A96="","",IF(OR($D96="",$G96="Pet Not Found"),"Review Required",IF($G96="No",IF($K96="Not Needed","No Active Alert","Review Required"),IF(AND($G96="Yes",$K96="Acknowledged",$L96&lt;&gt;"",ISNUMBER($M96)),"Acknowledged","Review Required"))))</f>
        <v/>
      </c>
      <c r="O96" s="18" t="n"/>
    </row>
    <row r="97" ht="42" customHeight="1">
      <c r="A97" s="17" t="n"/>
      <c r="B97" s="30" t="n"/>
      <c r="C97" s="17" t="n"/>
      <c r="D97" s="17" t="n"/>
      <c r="E97" s="5">
        <f>IF($D97="","",IFERROR(VLOOKUP($D97,'Allergy Register'!$B$5:$C$104,2,FALSE),"Pet Not Found"))</f>
        <v/>
      </c>
      <c r="F97" s="17" t="n"/>
      <c r="G97" s="21">
        <f>IF($D97="","",IF(COUNTIF('Allergy Register'!$B$5:$B$104,$D97)=0,"Pet Not Found",IF(COUNTIFS('Allergy Register'!$B$5:$B$104,$D97,'Allergy Register'!$H$5:$H$104,"Active")&gt;0,"Yes","No")))</f>
        <v/>
      </c>
      <c r="H97" s="21">
        <f>IF($D97="","",IF($G97="Yes",IFERROR(VLOOKUP($D97,'Allergy Register'!$B$5:$G$104,6,FALSE),"Check Register"),""))</f>
        <v/>
      </c>
      <c r="I97" s="5">
        <f>IF($D97="","",IF($G97="Yes",IFERROR(VLOOKUP($D97,'Allergy Register'!$B$5:$E$104,4,FALSE),"Check Register"),""))</f>
        <v/>
      </c>
      <c r="J97" s="5">
        <f>IF($D97="","",IF($G97="Yes",IFERROR(VLOOKUP($D97,'Allergy Register'!$B$5:$F$104,5,FALSE),"Check Register"),""))</f>
        <v/>
      </c>
      <c r="K97" s="17" t="n"/>
      <c r="L97" s="18" t="n"/>
      <c r="M97" s="30" t="n"/>
      <c r="N97" s="21">
        <f>IF($A97="","",IF(OR($D97="",$G97="Pet Not Found"),"Review Required",IF($G97="No",IF($K97="Not Needed","No Active Alert","Review Required"),IF(AND($G97="Yes",$K97="Acknowledged",$L97&lt;&gt;"",ISNUMBER($M97)),"Acknowledged","Review Required"))))</f>
        <v/>
      </c>
      <c r="O97" s="18" t="n"/>
    </row>
    <row r="98" ht="42" customHeight="1">
      <c r="A98" s="17" t="n"/>
      <c r="B98" s="30" t="n"/>
      <c r="C98" s="17" t="n"/>
      <c r="D98" s="17" t="n"/>
      <c r="E98" s="7">
        <f>IF($D98="","",IFERROR(VLOOKUP($D98,'Allergy Register'!$B$5:$C$104,2,FALSE),"Pet Not Found"))</f>
        <v/>
      </c>
      <c r="F98" s="17" t="n"/>
      <c r="G98" s="23">
        <f>IF($D98="","",IF(COUNTIF('Allergy Register'!$B$5:$B$104,$D98)=0,"Pet Not Found",IF(COUNTIFS('Allergy Register'!$B$5:$B$104,$D98,'Allergy Register'!$H$5:$H$104,"Active")&gt;0,"Yes","No")))</f>
        <v/>
      </c>
      <c r="H98" s="23">
        <f>IF($D98="","",IF($G98="Yes",IFERROR(VLOOKUP($D98,'Allergy Register'!$B$5:$G$104,6,FALSE),"Check Register"),""))</f>
        <v/>
      </c>
      <c r="I98" s="7">
        <f>IF($D98="","",IF($G98="Yes",IFERROR(VLOOKUP($D98,'Allergy Register'!$B$5:$E$104,4,FALSE),"Check Register"),""))</f>
        <v/>
      </c>
      <c r="J98" s="7">
        <f>IF($D98="","",IF($G98="Yes",IFERROR(VLOOKUP($D98,'Allergy Register'!$B$5:$F$104,5,FALSE),"Check Register"),""))</f>
        <v/>
      </c>
      <c r="K98" s="17" t="n"/>
      <c r="L98" s="18" t="n"/>
      <c r="M98" s="30" t="n"/>
      <c r="N98" s="23">
        <f>IF($A98="","",IF(OR($D98="",$G98="Pet Not Found"),"Review Required",IF($G98="No",IF($K98="Not Needed","No Active Alert","Review Required"),IF(AND($G98="Yes",$K98="Acknowledged",$L98&lt;&gt;"",ISNUMBER($M98)),"Acknowledged","Review Required"))))</f>
        <v/>
      </c>
      <c r="O98" s="18" t="n"/>
    </row>
    <row r="99" ht="42" customHeight="1">
      <c r="A99" s="17" t="n"/>
      <c r="B99" s="30" t="n"/>
      <c r="C99" s="17" t="n"/>
      <c r="D99" s="17" t="n"/>
      <c r="E99" s="5">
        <f>IF($D99="","",IFERROR(VLOOKUP($D99,'Allergy Register'!$B$5:$C$104,2,FALSE),"Pet Not Found"))</f>
        <v/>
      </c>
      <c r="F99" s="17" t="n"/>
      <c r="G99" s="21">
        <f>IF($D99="","",IF(COUNTIF('Allergy Register'!$B$5:$B$104,$D99)=0,"Pet Not Found",IF(COUNTIFS('Allergy Register'!$B$5:$B$104,$D99,'Allergy Register'!$H$5:$H$104,"Active")&gt;0,"Yes","No")))</f>
        <v/>
      </c>
      <c r="H99" s="21">
        <f>IF($D99="","",IF($G99="Yes",IFERROR(VLOOKUP($D99,'Allergy Register'!$B$5:$G$104,6,FALSE),"Check Register"),""))</f>
        <v/>
      </c>
      <c r="I99" s="5">
        <f>IF($D99="","",IF($G99="Yes",IFERROR(VLOOKUP($D99,'Allergy Register'!$B$5:$E$104,4,FALSE),"Check Register"),""))</f>
        <v/>
      </c>
      <c r="J99" s="5">
        <f>IF($D99="","",IF($G99="Yes",IFERROR(VLOOKUP($D99,'Allergy Register'!$B$5:$F$104,5,FALSE),"Check Register"),""))</f>
        <v/>
      </c>
      <c r="K99" s="17" t="n"/>
      <c r="L99" s="18" t="n"/>
      <c r="M99" s="30" t="n"/>
      <c r="N99" s="21">
        <f>IF($A99="","",IF(OR($D99="",$G99="Pet Not Found"),"Review Required",IF($G99="No",IF($K99="Not Needed","No Active Alert","Review Required"),IF(AND($G99="Yes",$K99="Acknowledged",$L99&lt;&gt;"",ISNUMBER($M99)),"Acknowledged","Review Required"))))</f>
        <v/>
      </c>
      <c r="O99" s="18" t="n"/>
    </row>
    <row r="100" ht="42" customHeight="1">
      <c r="A100" s="17" t="n"/>
      <c r="B100" s="30" t="n"/>
      <c r="C100" s="17" t="n"/>
      <c r="D100" s="17" t="n"/>
      <c r="E100" s="7">
        <f>IF($D100="","",IFERROR(VLOOKUP($D100,'Allergy Register'!$B$5:$C$104,2,FALSE),"Pet Not Found"))</f>
        <v/>
      </c>
      <c r="F100" s="17" t="n"/>
      <c r="G100" s="23">
        <f>IF($D100="","",IF(COUNTIF('Allergy Register'!$B$5:$B$104,$D100)=0,"Pet Not Found",IF(COUNTIFS('Allergy Register'!$B$5:$B$104,$D100,'Allergy Register'!$H$5:$H$104,"Active")&gt;0,"Yes","No")))</f>
        <v/>
      </c>
      <c r="H100" s="23">
        <f>IF($D100="","",IF($G100="Yes",IFERROR(VLOOKUP($D100,'Allergy Register'!$B$5:$G$104,6,FALSE),"Check Register"),""))</f>
        <v/>
      </c>
      <c r="I100" s="7">
        <f>IF($D100="","",IF($G100="Yes",IFERROR(VLOOKUP($D100,'Allergy Register'!$B$5:$E$104,4,FALSE),"Check Register"),""))</f>
        <v/>
      </c>
      <c r="J100" s="7">
        <f>IF($D100="","",IF($G100="Yes",IFERROR(VLOOKUP($D100,'Allergy Register'!$B$5:$F$104,5,FALSE),"Check Register"),""))</f>
        <v/>
      </c>
      <c r="K100" s="17" t="n"/>
      <c r="L100" s="18" t="n"/>
      <c r="M100" s="30" t="n"/>
      <c r="N100" s="23">
        <f>IF($A100="","",IF(OR($D100="",$G100="Pet Not Found"),"Review Required",IF($G100="No",IF($K100="Not Needed","No Active Alert","Review Required"),IF(AND($G100="Yes",$K100="Acknowledged",$L100&lt;&gt;"",ISNUMBER($M100)),"Acknowledged","Review Required"))))</f>
        <v/>
      </c>
      <c r="O100" s="18" t="n"/>
    </row>
    <row r="101" ht="42" customHeight="1">
      <c r="A101" s="17" t="n"/>
      <c r="B101" s="30" t="n"/>
      <c r="C101" s="17" t="n"/>
      <c r="D101" s="17" t="n"/>
      <c r="E101" s="5">
        <f>IF($D101="","",IFERROR(VLOOKUP($D101,'Allergy Register'!$B$5:$C$104,2,FALSE),"Pet Not Found"))</f>
        <v/>
      </c>
      <c r="F101" s="17" t="n"/>
      <c r="G101" s="21">
        <f>IF($D101="","",IF(COUNTIF('Allergy Register'!$B$5:$B$104,$D101)=0,"Pet Not Found",IF(COUNTIFS('Allergy Register'!$B$5:$B$104,$D101,'Allergy Register'!$H$5:$H$104,"Active")&gt;0,"Yes","No")))</f>
        <v/>
      </c>
      <c r="H101" s="21">
        <f>IF($D101="","",IF($G101="Yes",IFERROR(VLOOKUP($D101,'Allergy Register'!$B$5:$G$104,6,FALSE),"Check Register"),""))</f>
        <v/>
      </c>
      <c r="I101" s="5">
        <f>IF($D101="","",IF($G101="Yes",IFERROR(VLOOKUP($D101,'Allergy Register'!$B$5:$E$104,4,FALSE),"Check Register"),""))</f>
        <v/>
      </c>
      <c r="J101" s="5">
        <f>IF($D101="","",IF($G101="Yes",IFERROR(VLOOKUP($D101,'Allergy Register'!$B$5:$F$104,5,FALSE),"Check Register"),""))</f>
        <v/>
      </c>
      <c r="K101" s="17" t="n"/>
      <c r="L101" s="18" t="n"/>
      <c r="M101" s="30" t="n"/>
      <c r="N101" s="21">
        <f>IF($A101="","",IF(OR($D101="",$G101="Pet Not Found"),"Review Required",IF($G101="No",IF($K101="Not Needed","No Active Alert","Review Required"),IF(AND($G101="Yes",$K101="Acknowledged",$L101&lt;&gt;"",ISNUMBER($M101)),"Acknowledged","Review Required"))))</f>
        <v/>
      </c>
      <c r="O101" s="18" t="n"/>
    </row>
    <row r="102" ht="42" customHeight="1">
      <c r="A102" s="17" t="n"/>
      <c r="B102" s="30" t="n"/>
      <c r="C102" s="17" t="n"/>
      <c r="D102" s="17" t="n"/>
      <c r="E102" s="7">
        <f>IF($D102="","",IFERROR(VLOOKUP($D102,'Allergy Register'!$B$5:$C$104,2,FALSE),"Pet Not Found"))</f>
        <v/>
      </c>
      <c r="F102" s="17" t="n"/>
      <c r="G102" s="23">
        <f>IF($D102="","",IF(COUNTIF('Allergy Register'!$B$5:$B$104,$D102)=0,"Pet Not Found",IF(COUNTIFS('Allergy Register'!$B$5:$B$104,$D102,'Allergy Register'!$H$5:$H$104,"Active")&gt;0,"Yes","No")))</f>
        <v/>
      </c>
      <c r="H102" s="23">
        <f>IF($D102="","",IF($G102="Yes",IFERROR(VLOOKUP($D102,'Allergy Register'!$B$5:$G$104,6,FALSE),"Check Register"),""))</f>
        <v/>
      </c>
      <c r="I102" s="7">
        <f>IF($D102="","",IF($G102="Yes",IFERROR(VLOOKUP($D102,'Allergy Register'!$B$5:$E$104,4,FALSE),"Check Register"),""))</f>
        <v/>
      </c>
      <c r="J102" s="7">
        <f>IF($D102="","",IF($G102="Yes",IFERROR(VLOOKUP($D102,'Allergy Register'!$B$5:$F$104,5,FALSE),"Check Register"),""))</f>
        <v/>
      </c>
      <c r="K102" s="17" t="n"/>
      <c r="L102" s="18" t="n"/>
      <c r="M102" s="30" t="n"/>
      <c r="N102" s="23">
        <f>IF($A102="","",IF(OR($D102="",$G102="Pet Not Found"),"Review Required",IF($G102="No",IF($K102="Not Needed","No Active Alert","Review Required"),IF(AND($G102="Yes",$K102="Acknowledged",$L102&lt;&gt;"",ISNUMBER($M102)),"Acknowledged","Review Required"))))</f>
        <v/>
      </c>
      <c r="O102" s="18" t="n"/>
    </row>
    <row r="103" ht="42" customHeight="1">
      <c r="A103" s="17" t="n"/>
      <c r="B103" s="30" t="n"/>
      <c r="C103" s="17" t="n"/>
      <c r="D103" s="17" t="n"/>
      <c r="E103" s="5">
        <f>IF($D103="","",IFERROR(VLOOKUP($D103,'Allergy Register'!$B$5:$C$104,2,FALSE),"Pet Not Found"))</f>
        <v/>
      </c>
      <c r="F103" s="17" t="n"/>
      <c r="G103" s="21">
        <f>IF($D103="","",IF(COUNTIF('Allergy Register'!$B$5:$B$104,$D103)=0,"Pet Not Found",IF(COUNTIFS('Allergy Register'!$B$5:$B$104,$D103,'Allergy Register'!$H$5:$H$104,"Active")&gt;0,"Yes","No")))</f>
        <v/>
      </c>
      <c r="H103" s="21">
        <f>IF($D103="","",IF($G103="Yes",IFERROR(VLOOKUP($D103,'Allergy Register'!$B$5:$G$104,6,FALSE),"Check Register"),""))</f>
        <v/>
      </c>
      <c r="I103" s="5">
        <f>IF($D103="","",IF($G103="Yes",IFERROR(VLOOKUP($D103,'Allergy Register'!$B$5:$E$104,4,FALSE),"Check Register"),""))</f>
        <v/>
      </c>
      <c r="J103" s="5">
        <f>IF($D103="","",IF($G103="Yes",IFERROR(VLOOKUP($D103,'Allergy Register'!$B$5:$F$104,5,FALSE),"Check Register"),""))</f>
        <v/>
      </c>
      <c r="K103" s="17" t="n"/>
      <c r="L103" s="18" t="n"/>
      <c r="M103" s="30" t="n"/>
      <c r="N103" s="21">
        <f>IF($A103="","",IF(OR($D103="",$G103="Pet Not Found"),"Review Required",IF($G103="No",IF($K103="Not Needed","No Active Alert","Review Required"),IF(AND($G103="Yes",$K103="Acknowledged",$L103&lt;&gt;"",ISNUMBER($M103)),"Acknowledged","Review Required"))))</f>
        <v/>
      </c>
      <c r="O103" s="18" t="n"/>
    </row>
    <row r="104" ht="42" customHeight="1">
      <c r="A104" s="17" t="n"/>
      <c r="B104" s="30" t="n"/>
      <c r="C104" s="17" t="n"/>
      <c r="D104" s="17" t="n"/>
      <c r="E104" s="7">
        <f>IF($D104="","",IFERROR(VLOOKUP($D104,'Allergy Register'!$B$5:$C$104,2,FALSE),"Pet Not Found"))</f>
        <v/>
      </c>
      <c r="F104" s="17" t="n"/>
      <c r="G104" s="23">
        <f>IF($D104="","",IF(COUNTIF('Allergy Register'!$B$5:$B$104,$D104)=0,"Pet Not Found",IF(COUNTIFS('Allergy Register'!$B$5:$B$104,$D104,'Allergy Register'!$H$5:$H$104,"Active")&gt;0,"Yes","No")))</f>
        <v/>
      </c>
      <c r="H104" s="23">
        <f>IF($D104="","",IF($G104="Yes",IFERROR(VLOOKUP($D104,'Allergy Register'!$B$5:$G$104,6,FALSE),"Check Register"),""))</f>
        <v/>
      </c>
      <c r="I104" s="7">
        <f>IF($D104="","",IF($G104="Yes",IFERROR(VLOOKUP($D104,'Allergy Register'!$B$5:$E$104,4,FALSE),"Check Register"),""))</f>
        <v/>
      </c>
      <c r="J104" s="7">
        <f>IF($D104="","",IF($G104="Yes",IFERROR(VLOOKUP($D104,'Allergy Register'!$B$5:$F$104,5,FALSE),"Check Register"),""))</f>
        <v/>
      </c>
      <c r="K104" s="17" t="n"/>
      <c r="L104" s="18" t="n"/>
      <c r="M104" s="30" t="n"/>
      <c r="N104" s="23">
        <f>IF($A104="","",IF(OR($D104="",$G104="Pet Not Found"),"Review Required",IF($G104="No",IF($K104="Not Needed","No Active Alert","Review Required"),IF(AND($G104="Yes",$K104="Acknowledged",$L104&lt;&gt;"",ISNUMBER($M104)),"Acknowledged","Review Required"))))</f>
        <v/>
      </c>
      <c r="O104" s="18" t="n"/>
    </row>
  </sheetData>
  <autoFilter ref="A4:O104"/>
  <mergeCells count="1">
    <mergeCell ref="A1:O1"/>
  </mergeCells>
  <conditionalFormatting sqref="A5:O104">
    <cfRule type="expression" priority="1" dxfId="0" stopIfTrue="1">
      <formula>$N5="Review Required"</formula>
    </cfRule>
    <cfRule type="expression" priority="2" dxfId="1" stopIfTrue="1">
      <formula>$N5="Acknowledged"</formula>
    </cfRule>
  </conditionalFormatting>
  <dataValidations count="4">
    <dataValidation sqref="C5:C104" showDropDown="0" showInputMessage="0" showErrorMessage="1" allowBlank="0" errorTitle="Service type" error="Select a service type from the list." type="list">
      <formula1>INDIRECT("'Assumptions'!$E$11:$E$15")</formula1>
    </dataValidation>
    <dataValidation sqref="F5:F104" showDropDown="0" showInputMessage="0" showErrorMessage="1" allowBlank="0" errorTitle="Assigned team role" error="Select an assigned team role from the list." type="list">
      <formula1>INDIRECT("'Assumptions'!$C$18:$C$22")</formula1>
    </dataValidation>
    <dataValidation sqref="K5:K104" showDropDown="0" showInputMessage="0" showErrorMessage="1" allowBlank="0" errorTitle="Acknowledgement" error="Select Pending, Acknowledged, or Not Needed." type="list">
      <formula1>INDIRECT("'Assumptions'!$A$18:$A$20")</formula1>
    </dataValidation>
    <dataValidation sqref="B5:B104 M5:M104" showDropDown="0" showInputMessage="0" showErrorMessage="1" allowBlank="0" errorTitle="Date outside limits" error="Enter a date within the editable date limits on the Assumptions sheet." type="date" operator="between">
      <formula1>INDIRECT("'Assumptions'!$B$6")</formula1>
      <formula2>INDIRECT("'Assumptions'!$B$7")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8" customWidth="1" min="3" max="3"/>
    <col width="4" customWidth="1" min="4" max="4"/>
    <col width="25" customWidth="1" min="5" max="5"/>
    <col width="4" customWidth="1" min="6" max="6"/>
  </cols>
  <sheetData>
    <row r="1" ht="28" customHeight="1">
      <c r="A1" s="1" t="inlineStr">
        <is>
          <t>Editable Assumptions and Stable Choices</t>
        </is>
      </c>
      <c r="B1" s="28" t="n"/>
      <c r="C1" s="28" t="n"/>
      <c r="D1" s="28" t="n"/>
      <c r="E1" s="28" t="n"/>
      <c r="F1" s="29" t="n"/>
    </row>
    <row r="2" ht="24" customHeight="1">
      <c r="A2" s="3" t="inlineStr">
        <is>
          <t>Edit review timing, date limits, and stable list choices here. Recheck existing entries after changing a choice.</t>
        </is>
      </c>
    </row>
    <row r="3">
      <c r="A3" s="24" t="inlineStr">
        <is>
          <t>Review interval days</t>
        </is>
      </c>
      <c r="B3" s="18" t="n">
        <v>180</v>
      </c>
      <c r="C3" s="5" t="inlineStr">
        <is>
          <t>Days after Last Confirmed before review becomes overdue.</t>
        </is>
      </c>
    </row>
    <row r="4">
      <c r="A4" s="25" t="inlineStr">
        <is>
          <t>Review-soon window days</t>
        </is>
      </c>
      <c r="B4" s="18" t="n">
        <v>14</v>
      </c>
      <c r="C4" s="7" t="inlineStr">
        <is>
          <t>Days before Next Review Date that display Review Soon.</t>
        </is>
      </c>
    </row>
    <row r="5">
      <c r="A5" s="24" t="inlineStr">
        <is>
          <t>Upcoming service window days</t>
        </is>
      </c>
      <c r="B5" s="18" t="n">
        <v>7</v>
      </c>
      <c r="C5" s="5" t="inlineStr">
        <is>
          <t>Days used by the upcoming-review Summary indicator.</t>
        </is>
      </c>
    </row>
    <row r="6">
      <c r="A6" s="25" t="inlineStr">
        <is>
          <t>Earliest accepted date</t>
        </is>
      </c>
      <c r="B6" s="33" t="n">
        <v>42624</v>
      </c>
      <c r="C6" s="7" t="inlineStr">
        <is>
          <t>Earliest date allowed in working-sheet date inputs.</t>
        </is>
      </c>
    </row>
    <row r="7">
      <c r="A7" s="24" t="inlineStr">
        <is>
          <t>Latest accepted date</t>
        </is>
      </c>
      <c r="B7" s="33" t="n">
        <v>49924</v>
      </c>
      <c r="C7" s="5" t="inlineStr">
        <is>
          <t>Latest date allowed in working-sheet date inputs.</t>
        </is>
      </c>
    </row>
    <row r="8"/>
    <row r="9"/>
    <row r="10">
      <c r="A10" s="4" t="inlineStr">
        <is>
          <t>Alert Level Choices</t>
        </is>
      </c>
      <c r="C10" s="4" t="inlineStr">
        <is>
          <t>Alert Status Choices</t>
        </is>
      </c>
      <c r="E10" s="4" t="inlineStr">
        <is>
          <t>Service Type Choices</t>
        </is>
      </c>
    </row>
    <row r="11">
      <c r="A11" s="27" t="inlineStr">
        <is>
          <t>Routine Note</t>
        </is>
      </c>
      <c r="C11" s="27" t="inlineStr">
        <is>
          <t>Active</t>
        </is>
      </c>
      <c r="E11" s="27" t="inlineStr">
        <is>
          <t>Grooming</t>
        </is>
      </c>
    </row>
    <row r="12">
      <c r="A12" s="27" t="inlineStr">
        <is>
          <t>Caution</t>
        </is>
      </c>
      <c r="C12" s="27" t="inlineStr">
        <is>
          <t>Inactive</t>
        </is>
      </c>
      <c r="E12" s="27" t="inlineStr">
        <is>
          <t>Boarding</t>
        </is>
      </c>
    </row>
    <row r="13">
      <c r="A13" s="27" t="inlineStr">
        <is>
          <t>High Attention</t>
        </is>
      </c>
      <c r="E13" s="27" t="inlineStr">
        <is>
          <t>Daycare</t>
        </is>
      </c>
    </row>
    <row r="14">
      <c r="E14" s="27" t="inlineStr">
        <is>
          <t>Pet Sitting</t>
        </is>
      </c>
    </row>
    <row r="15">
      <c r="E15" s="27" t="inlineStr">
        <is>
          <t>Dog Walking</t>
        </is>
      </c>
    </row>
    <row r="16"/>
    <row r="17">
      <c r="A17" s="4" t="inlineStr">
        <is>
          <t>Acknowledgement Choices</t>
        </is>
      </c>
      <c r="C17" s="4" t="inlineStr">
        <is>
          <t>Assigned Team Role Choices</t>
        </is>
      </c>
    </row>
    <row r="18">
      <c r="A18" s="27" t="inlineStr">
        <is>
          <t>Pending</t>
        </is>
      </c>
      <c r="C18" s="27" t="inlineStr">
        <is>
          <t>Fictional Groomer A</t>
        </is>
      </c>
    </row>
    <row r="19">
      <c r="A19" s="27" t="inlineStr">
        <is>
          <t>Acknowledged</t>
        </is>
      </c>
      <c r="C19" s="27" t="inlineStr">
        <is>
          <t>Fictional Groomer B</t>
        </is>
      </c>
    </row>
    <row r="20">
      <c r="A20" s="27" t="inlineStr">
        <is>
          <t>Not Needed</t>
        </is>
      </c>
      <c r="C20" s="27" t="inlineStr">
        <is>
          <t>Fictional Care Team A</t>
        </is>
      </c>
    </row>
    <row r="21">
      <c r="C21" s="27" t="inlineStr">
        <is>
          <t>Fictional Care Team B</t>
        </is>
      </c>
    </row>
    <row r="22">
      <c r="C22" s="27" t="inlineStr">
        <is>
          <t>Fictional Walker A</t>
        </is>
      </c>
    </row>
  </sheetData>
  <mergeCells count="1">
    <mergeCell ref="A1:F1"/>
  </mergeCells>
  <conditionalFormatting sqref="B6:B7">
    <cfRule type="expression" priority="1" dxfId="0">
      <formula>$B$6&gt;$B$7</formula>
    </cfRule>
  </conditionalFormatting>
  <dataValidations count="2">
    <dataValidation sqref="B3" showDropDown="0" showInputMessage="0" showErrorMessage="1" allowBlank="0" errorTitle="Review interval" error="Enter a whole number from 1 through 730." type="whole" operator="between">
      <formula1>1</formula1>
      <formula2>730</formula2>
    </dataValidation>
    <dataValidation sqref="B4:B5" showDropDown="0" showInputMessage="0" showErrorMessage="1" allowBlank="0" errorTitle="Review window" error="Enter a whole number from 0 through 90." type="whole" operator="between">
      <formula1>0</formula1>
      <formula2>90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Pet Care Workbook</dc:creator>
  <dc:title xmlns:dc="http://purl.org/dc/elements/1.1/">Pet Allergy Alert Register</dc:title>
  <dc:subject xmlns:dc="http://purl.org/dc/elements/1.1/">Owner-reported allergy alerts and service acknowledgement checks</dc:subject>
  <dcterms:created xmlns:dcterms="http://purl.org/dc/terms/" xmlns:xsi="http://www.w3.org/2001/XMLSchema-instance" xsi:type="dcterms:W3CDTF">2026-09-09T04:10:54Z</dcterms:created>
  <dcterms:modified xmlns:dcterms="http://purl.org/dc/terms/" xmlns:xsi="http://www.w3.org/2001/XMLSchema-instance" xsi:type="dcterms:W3CDTF">2026-09-09T04:10:54+00:00Z</dcterms:modified>
</cp:coreProperties>
</file>