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ncellation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'Cancellations'!$A$4:$O$104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%"/>
    <numFmt numFmtId="165" formatCode="$#,##0.00"/>
    <numFmt numFmtId="166" formatCode="0.0 &quot;hours&quot;"/>
    <numFmt numFmtId="167" formatCode="mm/dd/yyyy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FFFFFF"/>
      <sz val="10"/>
    </font>
    <font>
      <name val="Arial"/>
      <color rgb="00243434"/>
      <sz val="10"/>
    </font>
    <font>
      <name val="Arial"/>
      <b val="1"/>
      <color rgb="00243434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0C7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3" fillId="0" borderId="0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top" wrapText="1"/>
    </xf>
    <xf numFmtId="167" fontId="3" fillId="5" borderId="1" applyAlignment="1" pivotButton="0" quotePrefix="0" xfId="0">
      <alignment horizontal="center" vertical="center" wrapText="1"/>
    </xf>
    <xf numFmtId="18" fontId="3" fillId="5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Arial"/>
        <b val="1"/>
        <color rgb="00FFFFFF"/>
        <sz val="10"/>
      </font>
      <fill>
        <patternFill patternType="solid">
          <fgColor rgb="00246B63"/>
        </patternFill>
      </fill>
    </dxf>
    <dxf>
      <font>
        <name val="Arial"/>
        <b val="1"/>
        <color rgb="00FFFFFF"/>
        <sz val="10"/>
      </font>
      <fill>
        <patternFill patternType="solid">
          <fgColor rgb="00A93F2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Cancellations by Reason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A93F2C"/>
            </a:solidFill>
            <a:ln xmlns:a="http://schemas.openxmlformats.org/drawingml/2006/main">
              <a:solidFill>
                <a:srgbClr val="A93F2C"/>
              </a:solidFill>
              <a:prstDash val="solid"/>
            </a:ln>
          </spPr>
          <cat>
            <numRef>
              <f>'Summary'!$D$5:$D$10</f>
            </numRef>
          </cat>
          <val>
            <numRef>
              <f>'Summary'!$E$5:$E$10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4031999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" customWidth="1" min="3" max="3"/>
    <col width="24" customWidth="1" min="4" max="4"/>
    <col width="12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inlineStr">
        <is>
          <t>Pet Appointment Cancellation Tracker —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n"/>
    </row>
    <row r="2" ht="28" customHeight="1">
      <c r="A2" s="4" t="inlineStr">
        <is>
          <t>Indicators are calculated from the Cancellations sheet. All displayed sample records are fictional.</t>
        </is>
      </c>
    </row>
    <row r="3"/>
    <row r="4">
      <c r="A4" s="5" t="inlineStr">
        <is>
          <t>Indicator</t>
        </is>
      </c>
      <c r="B4" s="5" t="inlineStr">
        <is>
          <t>Calculated value</t>
        </is>
      </c>
      <c r="D4" s="5" t="inlineStr">
        <is>
          <t>Reason category</t>
        </is>
      </c>
      <c r="E4" s="5" t="inlineStr">
        <is>
          <t>Records</t>
        </is>
      </c>
    </row>
    <row r="5" ht="25" customHeight="1">
      <c r="A5" s="6" t="inlineStr">
        <is>
          <t>Total cancellation records</t>
        </is>
      </c>
      <c r="B5" s="7">
        <f>COUNTIF(Cancellations!$A$5:$A$104,"&lt;&gt;")</f>
        <v/>
      </c>
      <c r="D5" s="8">
        <f>IF(Assumptions!F4="","",Assumptions!F4)</f>
        <v/>
      </c>
      <c r="E5" s="9">
        <f>IF(D5="","",COUNTIF(Cancellations!$K$5:$K$104,D5))</f>
        <v/>
      </c>
    </row>
    <row r="6" ht="25" customHeight="1">
      <c r="A6" s="10" t="inlineStr">
        <is>
          <t>Canceled appointments</t>
        </is>
      </c>
      <c r="B6" s="11">
        <f>COUNTIF(Cancellations!$J$5:$J$104,"Canceled")</f>
        <v/>
      </c>
      <c r="D6" s="12">
        <f>IF(Assumptions!F5="","",Assumptions!F5)</f>
        <v/>
      </c>
      <c r="E6" s="13">
        <f>IF(D6="","",COUNTIF(Cancellations!$K$5:$K$104,D6))</f>
        <v/>
      </c>
    </row>
    <row r="7" ht="25" customHeight="1">
      <c r="A7" s="6" t="inlineStr">
        <is>
          <t>No-shows</t>
        </is>
      </c>
      <c r="B7" s="7">
        <f>COUNTIF(Cancellations!$J$5:$J$104,"No-show")</f>
        <v/>
      </c>
      <c r="D7" s="8">
        <f>IF(Assumptions!F6="","",Assumptions!F6)</f>
        <v/>
      </c>
      <c r="E7" s="9">
        <f>IF(D7="","",COUNTIF(Cancellations!$K$5:$K$104,D7))</f>
        <v/>
      </c>
    </row>
    <row r="8" ht="25" customHeight="1">
      <c r="A8" s="10" t="inlineStr">
        <is>
          <t>No-show rate</t>
        </is>
      </c>
      <c r="B8" s="27">
        <f>IFERROR(B7/B5,"")</f>
        <v/>
      </c>
      <c r="D8" s="12">
        <f>IF(Assumptions!F7="","",Assumptions!F7)</f>
        <v/>
      </c>
      <c r="E8" s="13">
        <f>IF(D8="","",COUNTIF(Cancellations!$K$5:$K$104,D8))</f>
        <v/>
      </c>
    </row>
    <row r="9" ht="25" customHeight="1">
      <c r="A9" s="6" t="inlineStr">
        <is>
          <t>Short-notice records</t>
        </is>
      </c>
      <c r="B9" s="7">
        <f>COUNTIFS(Cancellations!$A$5:$A$104,"&lt;&gt;",Cancellations!$F$5:$F$104,"&gt;=0",Cancellations!$F$5:$F$104,"&lt;"&amp;Assumptions!$B$3)</f>
        <v/>
      </c>
      <c r="D9" s="8">
        <f>IF(Assumptions!F8="","",Assumptions!F8)</f>
        <v/>
      </c>
      <c r="E9" s="9">
        <f>IF(D9="","",COUNTIF(Cancellations!$K$5:$K$104,D9))</f>
        <v/>
      </c>
    </row>
    <row r="10" ht="25" customHeight="1">
      <c r="A10" s="10" t="inlineStr">
        <is>
          <t>Pending fee decisions</t>
        </is>
      </c>
      <c r="B10" s="11">
        <f>COUNTIF(Cancellations!$L$5:$L$104,"Pending")</f>
        <v/>
      </c>
      <c r="D10" s="12">
        <f>IF(Assumptions!F9="","",Assumptions!F9)</f>
        <v/>
      </c>
      <c r="E10" s="13">
        <f>IF(D10="","",COUNTIF(Cancellations!$K$5:$K$104,D10))</f>
        <v/>
      </c>
    </row>
    <row r="11" ht="25" customHeight="1">
      <c r="A11" s="6" t="inlineStr">
        <is>
          <t>Records flagged for check</t>
        </is>
      </c>
      <c r="B11" s="7">
        <f>COUNTIFS(Cancellations!$A$5:$A$104,"&lt;&gt;",Cancellations!$N$5:$N$104,"&lt;&gt;Recorded")</f>
        <v/>
      </c>
    </row>
    <row r="12" ht="25" customHeight="1">
      <c r="A12" s="10" t="inlineStr">
        <is>
          <t>Fees recorded</t>
        </is>
      </c>
      <c r="B12" s="28">
        <f>IF(B5=0,"",SUM(Cancellations!$M$5:$M$104))</f>
        <v/>
      </c>
    </row>
    <row r="13" ht="25" customHeight="1">
      <c r="A13" s="6" t="inlineStr">
        <is>
          <t>Average valid notice</t>
        </is>
      </c>
      <c r="B13" s="29">
        <f>IFERROR(AVERAGEIF(Cancellations!$F$5:$F$104,"&gt;=0"),"")</f>
        <v/>
      </c>
    </row>
  </sheetData>
  <mergeCells count="1">
    <mergeCell ref="A1:N1"/>
  </mergeCells>
  <conditionalFormatting sqref="B5:B13">
    <cfRule type="expression" priority="1" dxfId="0">
      <formula>AND(ISNUMBER(B5),B5&gt;0)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5" customWidth="1" min="3" max="3"/>
    <col width="16" customWidth="1" min="4" max="4"/>
    <col width="16" customWidth="1" min="5" max="5"/>
    <col width="14" customWidth="1" min="6" max="6"/>
    <col width="22" customWidth="1" min="7" max="7"/>
    <col width="24" customWidth="1" min="8" max="8"/>
    <col width="20" customWidth="1" min="9" max="9"/>
    <col width="18" customWidth="1" min="10" max="10"/>
    <col width="22" customWidth="1" min="11" max="11"/>
    <col width="16" customWidth="1" min="12" max="12"/>
    <col width="14" customWidth="1" min="13" max="13"/>
    <col width="23" customWidth="1" min="14" max="14"/>
    <col width="34" customWidth="1" min="15" max="15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 ht="30" customHeight="1">
      <c r="A1" s="1" t="inlineStr">
        <is>
          <t>Pet Appointment Cancellation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n"/>
    </row>
    <row r="2" ht="32" customHeight="1">
      <c r="A2" s="4" t="inlineStr">
        <is>
          <t>All sample appointments, pets, staff labels, and transactions are fictional. For a no-show, record the administrative entry date and time used by the business.</t>
        </is>
      </c>
    </row>
    <row r="3" ht="24" customHeight="1">
      <c r="A3" s="17" t="inlineStr">
        <is>
          <t>Yellow cells are editable. Red alerts request a human check.</t>
        </is>
      </c>
    </row>
    <row r="4" ht="38" customHeight="1">
      <c r="A4" s="18" t="inlineStr">
        <is>
          <t>Cancellation ID</t>
        </is>
      </c>
      <c r="B4" s="18" t="inlineStr">
        <is>
          <t>Appointment Date</t>
        </is>
      </c>
      <c r="C4" s="18" t="inlineStr">
        <is>
          <t>Appointment Time</t>
        </is>
      </c>
      <c r="D4" s="18" t="inlineStr">
        <is>
          <t>Cancellation Date</t>
        </is>
      </c>
      <c r="E4" s="18" t="inlineStr">
        <is>
          <t>Cancellation Time</t>
        </is>
      </c>
      <c r="F4" s="18" t="inlineStr">
        <is>
          <t>Notice Hours</t>
        </is>
      </c>
      <c r="G4" s="18" t="inlineStr">
        <is>
          <t>Service</t>
        </is>
      </c>
      <c r="H4" s="18" t="inlineStr">
        <is>
          <t>Pet Name</t>
        </is>
      </c>
      <c r="I4" s="18" t="inlineStr">
        <is>
          <t>Assigned To</t>
        </is>
      </c>
      <c r="J4" s="18" t="inlineStr">
        <is>
          <t>Cancellation Type</t>
        </is>
      </c>
      <c r="K4" s="18" t="inlineStr">
        <is>
          <t>Reason Category</t>
        </is>
      </c>
      <c r="L4" s="18" t="inlineStr">
        <is>
          <t>Fee Decision</t>
        </is>
      </c>
      <c r="M4" s="18" t="inlineStr">
        <is>
          <t>Fee Amount</t>
        </is>
      </c>
      <c r="N4" s="18" t="inlineStr">
        <is>
          <t>Review Flag</t>
        </is>
      </c>
      <c r="O4" s="18" t="inlineStr">
        <is>
          <t>Administrative Notes</t>
        </is>
      </c>
    </row>
    <row r="5" ht="32" customHeight="1">
      <c r="A5" s="19" t="inlineStr">
        <is>
          <t>DEMO-CAN-001</t>
        </is>
      </c>
      <c r="B5" s="20" t="n">
        <v>46239</v>
      </c>
      <c r="C5" s="21" t="n">
        <v>0.4166666666666667</v>
      </c>
      <c r="D5" s="20" t="n">
        <v>46238</v>
      </c>
      <c r="E5" s="21" t="n">
        <v>0.3333333333333333</v>
      </c>
      <c r="F5" s="30">
        <f>IF(A5="","",IF(OR(B5="",C5="",D5="",E5=""),"",IFERROR(ROUND(((B5+C5)-(D5+E5))*24,1),"")))</f>
        <v/>
      </c>
      <c r="G5" s="19" t="inlineStr">
        <is>
          <t>Full grooming</t>
        </is>
      </c>
      <c r="H5" s="19" t="inlineStr">
        <is>
          <t>Demo Pet 01 — Comet</t>
        </is>
      </c>
      <c r="I5" s="19" t="inlineStr">
        <is>
          <t>Fictional Staff A</t>
        </is>
      </c>
      <c r="J5" s="23" t="inlineStr">
        <is>
          <t>Canceled</t>
        </is>
      </c>
      <c r="K5" s="19" t="inlineStr">
        <is>
          <t>Schedule conflict</t>
        </is>
      </c>
      <c r="L5" s="23" t="inlineStr">
        <is>
          <t>Waived</t>
        </is>
      </c>
      <c r="M5" s="31" t="n">
        <v>0</v>
      </c>
      <c r="N5" s="9">
        <f>IF(A5="","",IF(OR(B5="",C5="",D5="",E5="",F5="",G5="",H5="",I5="",J5="",K5="",L5=""),"Check missing fields",IF(F5&lt;0,"Check timing",IF(L5="Pending","Fee decision pending",IF(AND(L5="Charged",M5=""),"Enter fee amount",IF(AND(L5="Waived",IFERROR(M5&gt;0,FALSE)),"Check waived fee",IF(F5&lt;Assumptions!$B$3,"Short notice","Recorded")))))))</f>
        <v/>
      </c>
      <c r="O5" s="19" t="inlineStr">
        <is>
          <t>Rescheduling request recorded.</t>
        </is>
      </c>
      <c r="Q5">
        <f>IF(Assumptions!D4="","",Assumptions!D4)</f>
        <v/>
      </c>
      <c r="R5">
        <f>IF(Assumptions!F4="","",Assumptions!F4)</f>
        <v/>
      </c>
      <c r="S5">
        <f>IF(Assumptions!H4="","",Assumptions!H4)</f>
        <v/>
      </c>
      <c r="T5">
        <f>IF(Assumptions!J4="","",Assumptions!J4)</f>
        <v/>
      </c>
      <c r="U5">
        <f>IF(Assumptions!L4="","",Assumptions!L4)</f>
        <v/>
      </c>
      <c r="V5">
        <f>Assumptions!B5</f>
        <v/>
      </c>
      <c r="W5">
        <f>Assumptions!B4</f>
        <v/>
      </c>
    </row>
    <row r="6" ht="32" customHeight="1">
      <c r="A6" s="19" t="inlineStr">
        <is>
          <t>DEMO-CAN-002</t>
        </is>
      </c>
      <c r="B6" s="20" t="n">
        <v>46242</v>
      </c>
      <c r="C6" s="21" t="n">
        <v>0.5833333333333334</v>
      </c>
      <c r="D6" s="20" t="n">
        <v>46242</v>
      </c>
      <c r="E6" s="21" t="n">
        <v>0.3333333333333333</v>
      </c>
      <c r="F6" s="32">
        <f>IF(A6="","",IF(OR(B6="",C6="",D6="",E6=""),"",IFERROR(ROUND(((B6+C6)-(D6+E6))*24,1),"")))</f>
        <v/>
      </c>
      <c r="G6" s="19" t="inlineStr">
        <is>
          <t>Bath and brush</t>
        </is>
      </c>
      <c r="H6" s="19" t="inlineStr">
        <is>
          <t>Demo Pet 02 — Juniper</t>
        </is>
      </c>
      <c r="I6" s="19" t="inlineStr">
        <is>
          <t>Fictional Staff B</t>
        </is>
      </c>
      <c r="J6" s="23" t="inlineStr">
        <is>
          <t>Canceled</t>
        </is>
      </c>
      <c r="K6" s="19" t="inlineStr">
        <is>
          <t>Client illness</t>
        </is>
      </c>
      <c r="L6" s="23" t="inlineStr">
        <is>
          <t>Waived</t>
        </is>
      </c>
      <c r="M6" s="31" t="n">
        <v>0</v>
      </c>
      <c r="N6" s="13">
        <f>IF(A6="","",IF(OR(B6="",C6="",D6="",E6="",F6="",G6="",H6="",I6="",J6="",K6="",L6=""),"Check missing fields",IF(F6&lt;0,"Check timing",IF(L6="Pending","Fee decision pending",IF(AND(L6="Charged",M6=""),"Enter fee amount",IF(AND(L6="Waived",IFERROR(M6&gt;0,FALSE)),"Check waived fee",IF(F6&lt;Assumptions!$B$3,"Short notice","Recorded")))))))</f>
        <v/>
      </c>
      <c r="O6" s="19" t="inlineStr">
        <is>
          <t>Late cancellation noted for review.</t>
        </is>
      </c>
      <c r="Q6">
        <f>IF(Assumptions!D5="","",Assumptions!D5)</f>
        <v/>
      </c>
      <c r="R6">
        <f>IF(Assumptions!F5="","",Assumptions!F5)</f>
        <v/>
      </c>
      <c r="S6">
        <f>IF(Assumptions!H5="","",Assumptions!H5)</f>
        <v/>
      </c>
      <c r="T6">
        <f>IF(Assumptions!J5="","",Assumptions!J5)</f>
        <v/>
      </c>
      <c r="U6">
        <f>IF(Assumptions!L5="","",Assumptions!L5)</f>
        <v/>
      </c>
      <c r="V6">
        <f>Assumptions!B6</f>
        <v/>
      </c>
    </row>
    <row r="7" ht="32" customHeight="1">
      <c r="A7" s="19" t="inlineStr">
        <is>
          <t>DEMO-CAN-003</t>
        </is>
      </c>
      <c r="B7" s="20" t="n">
        <v>46246</v>
      </c>
      <c r="C7" s="21" t="n">
        <v>0.375</v>
      </c>
      <c r="D7" s="20" t="n">
        <v>46246</v>
      </c>
      <c r="E7" s="21" t="n">
        <v>0.375</v>
      </c>
      <c r="F7" s="30">
        <f>IF(A7="","",IF(OR(B7="",C7="",D7="",E7=""),"",IFERROR(ROUND(((B7+C7)-(D7+E7))*24,1),"")))</f>
        <v/>
      </c>
      <c r="G7" s="19" t="inlineStr">
        <is>
          <t>Nail trim</t>
        </is>
      </c>
      <c r="H7" s="19" t="inlineStr">
        <is>
          <t>Demo Pet 03 — Waffles</t>
        </is>
      </c>
      <c r="I7" s="19" t="inlineStr">
        <is>
          <t>Fictional Staff C</t>
        </is>
      </c>
      <c r="J7" s="23" t="inlineStr">
        <is>
          <t>No-show</t>
        </is>
      </c>
      <c r="K7" s="19" t="inlineStr">
        <is>
          <t>Other</t>
        </is>
      </c>
      <c r="L7" s="23" t="inlineStr">
        <is>
          <t>Charged</t>
        </is>
      </c>
      <c r="M7" s="31" t="n">
        <v>30</v>
      </c>
      <c r="N7" s="9">
        <f>IF(A7="","",IF(OR(B7="",C7="",D7="",E7="",F7="",G7="",H7="",I7="",J7="",K7="",L7=""),"Check missing fields",IF(F7&lt;0,"Check timing",IF(L7="Pending","Fee decision pending",IF(AND(L7="Charged",M7=""),"Enter fee amount",IF(AND(L7="Waived",IFERROR(M7&gt;0,FALSE)),"Check waived fee",IF(F7&lt;Assumptions!$B$3,"Short notice","Recorded")))))))</f>
        <v/>
      </c>
      <c r="O7" s="19" t="inlineStr">
        <is>
          <t>No-show entered at the appointment time.</t>
        </is>
      </c>
      <c r="Q7">
        <f>IF(Assumptions!D6="","",Assumptions!D6)</f>
        <v/>
      </c>
      <c r="R7">
        <f>IF(Assumptions!F6="","",Assumptions!F6)</f>
        <v/>
      </c>
      <c r="T7">
        <f>IF(Assumptions!J6="","",Assumptions!J6)</f>
        <v/>
      </c>
      <c r="U7">
        <f>IF(Assumptions!L6="","",Assumptions!L6)</f>
        <v/>
      </c>
    </row>
    <row r="8" ht="32" customHeight="1">
      <c r="A8" s="19" t="inlineStr">
        <is>
          <t>DEMO-CAN-004</t>
        </is>
      </c>
      <c r="B8" s="20" t="n">
        <v>46250</v>
      </c>
      <c r="C8" s="21" t="n">
        <v>0.6458333333333334</v>
      </c>
      <c r="D8" s="20" t="n">
        <v>46248</v>
      </c>
      <c r="E8" s="21" t="n">
        <v>0.6458333333333334</v>
      </c>
      <c r="F8" s="32">
        <f>IF(A8="","",IF(OR(B8="",C8="",D8="",E8=""),"",IFERROR(ROUND(((B8+C8)-(D8+E8))*24,1),"")))</f>
        <v/>
      </c>
      <c r="G8" s="19" t="inlineStr">
        <is>
          <t>Daycare evaluation</t>
        </is>
      </c>
      <c r="H8" s="19" t="inlineStr">
        <is>
          <t>Demo Pet 04 — Clover</t>
        </is>
      </c>
      <c r="I8" s="19" t="inlineStr">
        <is>
          <t>Fictional Staff D</t>
        </is>
      </c>
      <c r="J8" s="23" t="inlineStr">
        <is>
          <t>Canceled</t>
        </is>
      </c>
      <c r="K8" s="19" t="inlineStr">
        <is>
          <t>Duplicate booking</t>
        </is>
      </c>
      <c r="L8" s="23" t="inlineStr">
        <is>
          <t>Waived</t>
        </is>
      </c>
      <c r="M8" s="31" t="n">
        <v>0</v>
      </c>
      <c r="N8" s="13">
        <f>IF(A8="","",IF(OR(B8="",C8="",D8="",E8="",F8="",G8="",H8="",I8="",J8="",K8="",L8=""),"Check missing fields",IF(F8&lt;0,"Check timing",IF(L8="Pending","Fee decision pending",IF(AND(L8="Charged",M8=""),"Enter fee amount",IF(AND(L8="Waived",IFERROR(M8&gt;0,FALSE)),"Check waived fee",IF(F8&lt;Assumptions!$B$3,"Short notice","Recorded")))))))</f>
        <v/>
      </c>
      <c r="O8" s="19" t="inlineStr">
        <is>
          <t>Duplicate appointment removed.</t>
        </is>
      </c>
      <c r="Q8">
        <f>IF(Assumptions!D7="","",Assumptions!D7)</f>
        <v/>
      </c>
      <c r="R8">
        <f>IF(Assumptions!F7="","",Assumptions!F7)</f>
        <v/>
      </c>
      <c r="T8">
        <f>IF(Assumptions!J7="","",Assumptions!J7)</f>
        <v/>
      </c>
      <c r="U8">
        <f>IF(Assumptions!L7="","",Assumptions!L7)</f>
        <v/>
      </c>
    </row>
    <row r="9" ht="32" customHeight="1">
      <c r="A9" s="19" t="inlineStr">
        <is>
          <t>DEMO-CAN-005</t>
        </is>
      </c>
      <c r="B9" s="20" t="n">
        <v>46254</v>
      </c>
      <c r="C9" s="21" t="n">
        <v>0.4583333333333333</v>
      </c>
      <c r="D9" s="20" t="n">
        <v>46253</v>
      </c>
      <c r="E9" s="21" t="n">
        <v>0.7083333333333334</v>
      </c>
      <c r="F9" s="30">
        <f>IF(A9="","",IF(OR(B9="",C9="",D9="",E9=""),"",IFERROR(ROUND(((B9+C9)-(D9+E9))*24,1),"")))</f>
        <v/>
      </c>
      <c r="G9" s="19" t="inlineStr">
        <is>
          <t>Boarding check-in</t>
        </is>
      </c>
      <c r="H9" s="19" t="inlineStr">
        <is>
          <t>Demo Pet 05 — Orbit</t>
        </is>
      </c>
      <c r="I9" s="19" t="inlineStr">
        <is>
          <t>Fictional Staff A</t>
        </is>
      </c>
      <c r="J9" s="23" t="inlineStr">
        <is>
          <t>Canceled</t>
        </is>
      </c>
      <c r="K9" s="19" t="inlineStr">
        <is>
          <t>Weather or transport</t>
        </is>
      </c>
      <c r="L9" s="23" t="inlineStr">
        <is>
          <t>Pending</t>
        </is>
      </c>
      <c r="M9" s="31" t="n"/>
      <c r="N9" s="9">
        <f>IF(A9="","",IF(OR(B9="",C9="",D9="",E9="",F9="",G9="",H9="",I9="",J9="",K9="",L9=""),"Check missing fields",IF(F9&lt;0,"Check timing",IF(L9="Pending","Fee decision pending",IF(AND(L9="Charged",M9=""),"Enter fee amount",IF(AND(L9="Waived",IFERROR(M9&gt;0,FALSE)),"Check waived fee",IF(F9&lt;Assumptions!$B$3,"Short notice","Recorded")))))))</f>
        <v/>
      </c>
      <c r="O9" s="19" t="inlineStr">
        <is>
          <t>Fee decision remains open.</t>
        </is>
      </c>
      <c r="Q9">
        <f>IF(Assumptions!D8="","",Assumptions!D8)</f>
        <v/>
      </c>
      <c r="R9">
        <f>IF(Assumptions!F8="","",Assumptions!F8)</f>
        <v/>
      </c>
      <c r="T9">
        <f>IF(Assumptions!J8="","",Assumptions!J8)</f>
        <v/>
      </c>
      <c r="U9">
        <f>IF(Assumptions!L8="","",Assumptions!L8)</f>
        <v/>
      </c>
    </row>
    <row r="10" ht="32" customHeight="1">
      <c r="A10" s="19" t="inlineStr">
        <is>
          <t>DEMO-CAN-006</t>
        </is>
      </c>
      <c r="B10" s="20" t="n">
        <v>46258</v>
      </c>
      <c r="C10" s="21" t="n">
        <v>0.3541666666666667</v>
      </c>
      <c r="D10" s="20" t="n">
        <v>46255</v>
      </c>
      <c r="E10" s="21" t="n">
        <v>0.3541666666666667</v>
      </c>
      <c r="F10" s="32">
        <f>IF(A10="","",IF(OR(B10="",C10="",D10="",E10=""),"",IFERROR(ROUND(((B10+C10)-(D10+E10))*24,1),"")))</f>
        <v/>
      </c>
      <c r="G10" s="19" t="inlineStr">
        <is>
          <t>Pet sitting visit</t>
        </is>
      </c>
      <c r="H10" s="19" t="inlineStr">
        <is>
          <t>Demo Pet 06 — Pippin</t>
        </is>
      </c>
      <c r="I10" s="19" t="inlineStr">
        <is>
          <t>Fictional Staff B</t>
        </is>
      </c>
      <c r="J10" s="23" t="inlineStr">
        <is>
          <t>Canceled</t>
        </is>
      </c>
      <c r="K10" s="19" t="inlineStr">
        <is>
          <t>Pet unavailable</t>
        </is>
      </c>
      <c r="L10" s="23" t="inlineStr">
        <is>
          <t>Waived</t>
        </is>
      </c>
      <c r="M10" s="31" t="n">
        <v>0</v>
      </c>
      <c r="N10" s="13">
        <f>IF(A10="","",IF(OR(B10="",C10="",D10="",E10="",F10="",G10="",H10="",I10="",J10="",K10="",L10=""),"Check missing fields",IF(F10&lt;0,"Check timing",IF(L10="Pending","Fee decision pending",IF(AND(L10="Charged",M10=""),"Enter fee amount",IF(AND(L10="Waived",IFERROR(M10&gt;0,FALSE)),"Check waived fee",IF(F10&lt;Assumptions!$B$3,"Short notice","Recorded")))))))</f>
        <v/>
      </c>
      <c r="O10" s="19" t="inlineStr">
        <is>
          <t>Advance notice recorded.</t>
        </is>
      </c>
      <c r="Q10">
        <f>IF(Assumptions!D9="","",Assumptions!D9)</f>
        <v/>
      </c>
      <c r="R10">
        <f>IF(Assumptions!F9="","",Assumptions!F9)</f>
        <v/>
      </c>
      <c r="T10">
        <f>IF(Assumptions!J9="","",Assumptions!J9)</f>
        <v/>
      </c>
      <c r="U10">
        <f>IF(Assumptions!L9="","",Assumptions!L9)</f>
        <v/>
      </c>
    </row>
    <row r="11" ht="32" customHeight="1">
      <c r="A11" s="19" t="inlineStr">
        <is>
          <t>DEMO-CAN-007</t>
        </is>
      </c>
      <c r="B11" s="20" t="n">
        <v>46262</v>
      </c>
      <c r="C11" s="21" t="n">
        <v>0.5416666666666666</v>
      </c>
      <c r="D11" s="20" t="n">
        <v>46262</v>
      </c>
      <c r="E11" s="21" t="n">
        <v>0.5833333333333334</v>
      </c>
      <c r="F11" s="30">
        <f>IF(A11="","",IF(OR(B11="",C11="",D11="",E11=""),"",IFERROR(ROUND(((B11+C11)-(D11+E11))*24,1),"")))</f>
        <v/>
      </c>
      <c r="G11" s="19" t="inlineStr">
        <is>
          <t>Full grooming</t>
        </is>
      </c>
      <c r="H11" s="19" t="inlineStr">
        <is>
          <t>Demo Pet 07 — Maple</t>
        </is>
      </c>
      <c r="I11" s="19" t="inlineStr">
        <is>
          <t>Fictional Staff C</t>
        </is>
      </c>
      <c r="J11" s="23" t="inlineStr">
        <is>
          <t>Canceled</t>
        </is>
      </c>
      <c r="K11" s="19" t="inlineStr">
        <is>
          <t>Other</t>
        </is>
      </c>
      <c r="L11" s="23" t="inlineStr">
        <is>
          <t>Waived</t>
        </is>
      </c>
      <c r="M11" s="31" t="n">
        <v>0</v>
      </c>
      <c r="N11" s="9">
        <f>IF(A11="","",IF(OR(B11="",C11="",D11="",E11="",F11="",G11="",H11="",I11="",J11="",K11="",L11=""),"Check missing fields",IF(F11&lt;0,"Check timing",IF(L11="Pending","Fee decision pending",IF(AND(L11="Charged",M11=""),"Enter fee amount",IF(AND(L11="Waived",IFERROR(M11&gt;0,FALSE)),"Check waived fee",IF(F11&lt;Assumptions!$B$3,"Short notice","Recorded")))))))</f>
        <v/>
      </c>
      <c r="O11" s="19" t="inlineStr">
        <is>
          <t>Entry time needs verification.</t>
        </is>
      </c>
      <c r="Q11">
        <f>IF(Assumptions!D10="","",Assumptions!D10)</f>
        <v/>
      </c>
      <c r="R11">
        <f>IF(Assumptions!F10="","",Assumptions!F10)</f>
        <v/>
      </c>
      <c r="T11">
        <f>IF(Assumptions!J10="","",Assumptions!J10)</f>
        <v/>
      </c>
      <c r="U11">
        <f>IF(Assumptions!L10="","",Assumptions!L10)</f>
        <v/>
      </c>
    </row>
    <row r="12" ht="32" customHeight="1">
      <c r="A12" s="19" t="inlineStr">
        <is>
          <t>DEMO-CAN-008</t>
        </is>
      </c>
      <c r="B12" s="20" t="n">
        <v>46266</v>
      </c>
      <c r="C12" s="21" t="n">
        <v>0.6666666666666666</v>
      </c>
      <c r="D12" s="20" t="n">
        <v>46265</v>
      </c>
      <c r="E12" s="21" t="n">
        <v>0.6666666666666666</v>
      </c>
      <c r="F12" s="32">
        <f>IF(A12="","",IF(OR(B12="",C12="",D12="",E12=""),"",IFERROR(ROUND(((B12+C12)-(D12+E12))*24,1),"")))</f>
        <v/>
      </c>
      <c r="G12" s="19" t="inlineStr">
        <is>
          <t>Bath and brush</t>
        </is>
      </c>
      <c r="H12" s="19" t="inlineStr">
        <is>
          <t>Demo Pet 08 — Button</t>
        </is>
      </c>
      <c r="I12" s="19" t="inlineStr">
        <is>
          <t>Fictional Staff D</t>
        </is>
      </c>
      <c r="J12" s="23" t="inlineStr">
        <is>
          <t>Canceled</t>
        </is>
      </c>
      <c r="K12" s="19" t="inlineStr">
        <is>
          <t>Schedule conflict</t>
        </is>
      </c>
      <c r="L12" s="23" t="inlineStr">
        <is>
          <t>Charged</t>
        </is>
      </c>
      <c r="M12" s="31" t="n">
        <v>20</v>
      </c>
      <c r="N12" s="13">
        <f>IF(A12="","",IF(OR(B12="",C12="",D12="",E12="",F12="",G12="",H12="",I12="",J12="",K12="",L12=""),"Check missing fields",IF(F12&lt;0,"Check timing",IF(L12="Pending","Fee decision pending",IF(AND(L12="Charged",M12=""),"Enter fee amount",IF(AND(L12="Waived",IFERROR(M12&gt;0,FALSE)),"Check waived fee",IF(F12&lt;Assumptions!$B$3,"Short notice","Recorded")))))))</f>
        <v/>
      </c>
      <c r="O12" s="19" t="inlineStr">
        <is>
          <t>Exactly at the editable notice threshold.</t>
        </is>
      </c>
      <c r="Q12">
        <f>IF(Assumptions!D11="","",Assumptions!D11)</f>
        <v/>
      </c>
      <c r="R12">
        <f>IF(Assumptions!F11="","",Assumptions!F11)</f>
        <v/>
      </c>
      <c r="T12">
        <f>IF(Assumptions!J11="","",Assumptions!J11)</f>
        <v/>
      </c>
      <c r="U12">
        <f>IF(Assumptions!L11="","",Assumptions!L11)</f>
        <v/>
      </c>
    </row>
    <row r="13" ht="32" customHeight="1">
      <c r="A13" s="19" t="inlineStr">
        <is>
          <t>DEMO-CAN-009</t>
        </is>
      </c>
      <c r="B13" s="20" t="n">
        <v>46269</v>
      </c>
      <c r="C13" s="21" t="n">
        <v>0.5208333333333334</v>
      </c>
      <c r="D13" s="20" t="n">
        <v>46269</v>
      </c>
      <c r="E13" s="21" t="n">
        <v>0.3958333333333333</v>
      </c>
      <c r="F13" s="30">
        <f>IF(A13="","",IF(OR(B13="",C13="",D13="",E13=""),"",IFERROR(ROUND(((B13+C13)-(D13+E13))*24,1),"")))</f>
        <v/>
      </c>
      <c r="G13" s="19" t="inlineStr">
        <is>
          <t>Nail trim</t>
        </is>
      </c>
      <c r="H13" s="19" t="inlineStr">
        <is>
          <t>Demo Pet 09 — Cricket</t>
        </is>
      </c>
      <c r="I13" s="19" t="inlineStr">
        <is>
          <t>Fictional Staff A</t>
        </is>
      </c>
      <c r="J13" s="23" t="inlineStr">
        <is>
          <t>Canceled</t>
        </is>
      </c>
      <c r="K13" s="19" t="inlineStr">
        <is>
          <t>Client illness</t>
        </is>
      </c>
      <c r="L13" s="23" t="inlineStr">
        <is>
          <t>Charged</t>
        </is>
      </c>
      <c r="M13" s="31" t="n">
        <v>18</v>
      </c>
      <c r="N13" s="9">
        <f>IF(A13="","",IF(OR(B13="",C13="",D13="",E13="",F13="",G13="",H13="",I13="",J13="",K13="",L13=""),"Check missing fields",IF(F13&lt;0,"Check timing",IF(L13="Pending","Fee decision pending",IF(AND(L13="Charged",M13=""),"Enter fee amount",IF(AND(L13="Waived",IFERROR(M13&gt;0,FALSE)),"Check waived fee",IF(F13&lt;Assumptions!$B$3,"Short notice","Recorded")))))))</f>
        <v/>
      </c>
      <c r="O13" s="19" t="inlineStr">
        <is>
          <t>Short-notice fee entry recorded.</t>
        </is>
      </c>
      <c r="Q13">
        <f>IF(Assumptions!D12="","",Assumptions!D12)</f>
        <v/>
      </c>
      <c r="R13">
        <f>IF(Assumptions!F12="","",Assumptions!F12)</f>
        <v/>
      </c>
      <c r="T13">
        <f>IF(Assumptions!J12="","",Assumptions!J12)</f>
        <v/>
      </c>
      <c r="U13">
        <f>IF(Assumptions!L12="","",Assumptions!L12)</f>
        <v/>
      </c>
    </row>
    <row r="14" ht="32" customHeight="1">
      <c r="A14" s="19" t="inlineStr">
        <is>
          <t>DEMO-CAN-010</t>
        </is>
      </c>
      <c r="B14" s="20" t="n">
        <v>46272</v>
      </c>
      <c r="C14" s="21" t="n">
        <v>0.3958333333333333</v>
      </c>
      <c r="D14" s="20" t="n">
        <v>46272</v>
      </c>
      <c r="E14" s="21" t="n">
        <v>0.3958333333333333</v>
      </c>
      <c r="F14" s="32">
        <f>IF(A14="","",IF(OR(B14="",C14="",D14="",E14=""),"",IFERROR(ROUND(((B14+C14)-(D14+E14))*24,1),"")))</f>
        <v/>
      </c>
      <c r="G14" s="19" t="inlineStr">
        <is>
          <t>Daycare evaluation</t>
        </is>
      </c>
      <c r="H14" s="19" t="inlineStr">
        <is>
          <t>Demo Pet 10 — Pebble</t>
        </is>
      </c>
      <c r="I14" s="19" t="inlineStr">
        <is>
          <t>Fictional Staff B</t>
        </is>
      </c>
      <c r="J14" s="23" t="inlineStr">
        <is>
          <t>No-show</t>
        </is>
      </c>
      <c r="K14" s="19" t="inlineStr">
        <is>
          <t>Other</t>
        </is>
      </c>
      <c r="L14" s="23" t="inlineStr">
        <is>
          <t>Pending</t>
        </is>
      </c>
      <c r="M14" s="31" t="n"/>
      <c r="N14" s="13">
        <f>IF(A14="","",IF(OR(B14="",C14="",D14="",E14="",F14="",G14="",H14="",I14="",J14="",K14="",L14=""),"Check missing fields",IF(F14&lt;0,"Check timing",IF(L14="Pending","Fee decision pending",IF(AND(L14="Charged",M14=""),"Enter fee amount",IF(AND(L14="Waived",IFERROR(M14&gt;0,FALSE)),"Check waived fee",IF(F14&lt;Assumptions!$B$3,"Short notice","Recorded")))))))</f>
        <v/>
      </c>
      <c r="O14" s="19" t="inlineStr">
        <is>
          <t>No-show fee decision remains open.</t>
        </is>
      </c>
      <c r="Q14">
        <f>IF(Assumptions!D13="","",Assumptions!D13)</f>
        <v/>
      </c>
      <c r="R14">
        <f>IF(Assumptions!F13="","",Assumptions!F13)</f>
        <v/>
      </c>
      <c r="T14">
        <f>IF(Assumptions!J13="","",Assumptions!J13)</f>
        <v/>
      </c>
      <c r="U14">
        <f>IF(Assumptions!L13="","",Assumptions!L13)</f>
        <v/>
      </c>
    </row>
    <row r="15" ht="32" customHeight="1">
      <c r="A15" s="19" t="n"/>
      <c r="B15" s="20" t="n"/>
      <c r="C15" s="21" t="n"/>
      <c r="D15" s="20" t="n"/>
      <c r="E15" s="21" t="n"/>
      <c r="F15" s="30">
        <f>IF(A15="","",IF(OR(B15="",C15="",D15="",E15=""),"",IFERROR(ROUND(((B15+C15)-(D15+E15))*24,1),"")))</f>
        <v/>
      </c>
      <c r="G15" s="19" t="n"/>
      <c r="H15" s="19" t="n"/>
      <c r="I15" s="19" t="n"/>
      <c r="J15" s="23" t="n"/>
      <c r="K15" s="19" t="n"/>
      <c r="L15" s="23" t="n"/>
      <c r="M15" s="31" t="n"/>
      <c r="N15" s="9">
        <f>IF(A15="","",IF(OR(B15="",C15="",D15="",E15="",F15="",G15="",H15="",I15="",J15="",K15="",L15=""),"Check missing fields",IF(F15&lt;0,"Check timing",IF(L15="Pending","Fee decision pending",IF(AND(L15="Charged",M15=""),"Enter fee amount",IF(AND(L15="Waived",IFERROR(M15&gt;0,FALSE)),"Check waived fee",IF(F15&lt;Assumptions!$B$3,"Short notice","Recorded")))))))</f>
        <v/>
      </c>
      <c r="O15" s="19" t="n"/>
      <c r="Q15">
        <f>IF(Assumptions!D14="","",Assumptions!D14)</f>
        <v/>
      </c>
      <c r="R15">
        <f>IF(Assumptions!F14="","",Assumptions!F14)</f>
        <v/>
      </c>
      <c r="T15">
        <f>IF(Assumptions!J14="","",Assumptions!J14)</f>
        <v/>
      </c>
      <c r="U15">
        <f>IF(Assumptions!L14="","",Assumptions!L14)</f>
        <v/>
      </c>
    </row>
    <row r="16" ht="32" customHeight="1">
      <c r="A16" s="19" t="n"/>
      <c r="B16" s="20" t="n"/>
      <c r="C16" s="21" t="n"/>
      <c r="D16" s="20" t="n"/>
      <c r="E16" s="21" t="n"/>
      <c r="F16" s="32">
        <f>IF(A16="","",IF(OR(B16="",C16="",D16="",E16=""),"",IFERROR(ROUND(((B16+C16)-(D16+E16))*24,1),"")))</f>
        <v/>
      </c>
      <c r="G16" s="19" t="n"/>
      <c r="H16" s="19" t="n"/>
      <c r="I16" s="19" t="n"/>
      <c r="J16" s="23" t="n"/>
      <c r="K16" s="19" t="n"/>
      <c r="L16" s="23" t="n"/>
      <c r="M16" s="31" t="n"/>
      <c r="N16" s="13">
        <f>IF(A16="","",IF(OR(B16="",C16="",D16="",E16="",F16="",G16="",H16="",I16="",J16="",K16="",L16=""),"Check missing fields",IF(F16&lt;0,"Check timing",IF(L16="Pending","Fee decision pending",IF(AND(L16="Charged",M16=""),"Enter fee amount",IF(AND(L16="Waived",IFERROR(M16&gt;0,FALSE)),"Check waived fee",IF(F16&lt;Assumptions!$B$3,"Short notice","Recorded")))))))</f>
        <v/>
      </c>
      <c r="O16" s="19" t="n"/>
      <c r="Q16">
        <f>IF(Assumptions!D15="","",Assumptions!D15)</f>
        <v/>
      </c>
      <c r="R16">
        <f>IF(Assumptions!F15="","",Assumptions!F15)</f>
        <v/>
      </c>
      <c r="T16">
        <f>IF(Assumptions!J15="","",Assumptions!J15)</f>
        <v/>
      </c>
      <c r="U16">
        <f>IF(Assumptions!L15="","",Assumptions!L15)</f>
        <v/>
      </c>
    </row>
    <row r="17" ht="32" customHeight="1">
      <c r="A17" s="19" t="n"/>
      <c r="B17" s="20" t="n"/>
      <c r="C17" s="21" t="n"/>
      <c r="D17" s="20" t="n"/>
      <c r="E17" s="21" t="n"/>
      <c r="F17" s="30">
        <f>IF(A17="","",IF(OR(B17="",C17="",D17="",E17=""),"",IFERROR(ROUND(((B17+C17)-(D17+E17))*24,1),"")))</f>
        <v/>
      </c>
      <c r="G17" s="19" t="n"/>
      <c r="H17" s="19" t="n"/>
      <c r="I17" s="19" t="n"/>
      <c r="J17" s="23" t="n"/>
      <c r="K17" s="19" t="n"/>
      <c r="L17" s="23" t="n"/>
      <c r="M17" s="31" t="n"/>
      <c r="N17" s="9">
        <f>IF(A17="","",IF(OR(B17="",C17="",D17="",E17="",F17="",G17="",H17="",I17="",J17="",K17="",L17=""),"Check missing fields",IF(F17&lt;0,"Check timing",IF(L17="Pending","Fee decision pending",IF(AND(L17="Charged",M17=""),"Enter fee amount",IF(AND(L17="Waived",IFERROR(M17&gt;0,FALSE)),"Check waived fee",IF(F17&lt;Assumptions!$B$3,"Short notice","Recorded")))))))</f>
        <v/>
      </c>
      <c r="O17" s="19" t="n"/>
      <c r="Q17">
        <f>IF(Assumptions!D16="","",Assumptions!D16)</f>
        <v/>
      </c>
      <c r="R17">
        <f>IF(Assumptions!F16="","",Assumptions!F16)</f>
        <v/>
      </c>
      <c r="T17">
        <f>IF(Assumptions!J16="","",Assumptions!J16)</f>
        <v/>
      </c>
      <c r="U17">
        <f>IF(Assumptions!L16="","",Assumptions!L16)</f>
        <v/>
      </c>
    </row>
    <row r="18" ht="32" customHeight="1">
      <c r="A18" s="19" t="n"/>
      <c r="B18" s="20" t="n"/>
      <c r="C18" s="21" t="n"/>
      <c r="D18" s="20" t="n"/>
      <c r="E18" s="21" t="n"/>
      <c r="F18" s="32">
        <f>IF(A18="","",IF(OR(B18="",C18="",D18="",E18=""),"",IFERROR(ROUND(((B18+C18)-(D18+E18))*24,1),"")))</f>
        <v/>
      </c>
      <c r="G18" s="19" t="n"/>
      <c r="H18" s="19" t="n"/>
      <c r="I18" s="19" t="n"/>
      <c r="J18" s="23" t="n"/>
      <c r="K18" s="19" t="n"/>
      <c r="L18" s="23" t="n"/>
      <c r="M18" s="31" t="n"/>
      <c r="N18" s="13">
        <f>IF(A18="","",IF(OR(B18="",C18="",D18="",E18="",F18="",G18="",H18="",I18="",J18="",K18="",L18=""),"Check missing fields",IF(F18&lt;0,"Check timing",IF(L18="Pending","Fee decision pending",IF(AND(L18="Charged",M18=""),"Enter fee amount",IF(AND(L18="Waived",IFERROR(M18&gt;0,FALSE)),"Check waived fee",IF(F18&lt;Assumptions!$B$3,"Short notice","Recorded")))))))</f>
        <v/>
      </c>
      <c r="O18" s="19" t="n"/>
      <c r="Q18">
        <f>IF(Assumptions!D17="","",Assumptions!D17)</f>
        <v/>
      </c>
      <c r="R18">
        <f>IF(Assumptions!F17="","",Assumptions!F17)</f>
        <v/>
      </c>
      <c r="T18">
        <f>IF(Assumptions!J17="","",Assumptions!J17)</f>
        <v/>
      </c>
      <c r="U18">
        <f>IF(Assumptions!L17="","",Assumptions!L17)</f>
        <v/>
      </c>
    </row>
    <row r="19" ht="32" customHeight="1">
      <c r="A19" s="19" t="n"/>
      <c r="B19" s="20" t="n"/>
      <c r="C19" s="21" t="n"/>
      <c r="D19" s="20" t="n"/>
      <c r="E19" s="21" t="n"/>
      <c r="F19" s="30">
        <f>IF(A19="","",IF(OR(B19="",C19="",D19="",E19=""),"",IFERROR(ROUND(((B19+C19)-(D19+E19))*24,1),"")))</f>
        <v/>
      </c>
      <c r="G19" s="19" t="n"/>
      <c r="H19" s="19" t="n"/>
      <c r="I19" s="19" t="n"/>
      <c r="J19" s="23" t="n"/>
      <c r="K19" s="19" t="n"/>
      <c r="L19" s="23" t="n"/>
      <c r="M19" s="31" t="n"/>
      <c r="N19" s="9">
        <f>IF(A19="","",IF(OR(B19="",C19="",D19="",E19="",F19="",G19="",H19="",I19="",J19="",K19="",L19=""),"Check missing fields",IF(F19&lt;0,"Check timing",IF(L19="Pending","Fee decision pending",IF(AND(L19="Charged",M19=""),"Enter fee amount",IF(AND(L19="Waived",IFERROR(M19&gt;0,FALSE)),"Check waived fee",IF(F19&lt;Assumptions!$B$3,"Short notice","Recorded")))))))</f>
        <v/>
      </c>
      <c r="O19" s="19" t="n"/>
      <c r="Q19">
        <f>IF(Assumptions!D18="","",Assumptions!D18)</f>
        <v/>
      </c>
      <c r="R19">
        <f>IF(Assumptions!F18="","",Assumptions!F18)</f>
        <v/>
      </c>
      <c r="T19">
        <f>IF(Assumptions!J18="","",Assumptions!J18)</f>
        <v/>
      </c>
      <c r="U19">
        <f>IF(Assumptions!L18="","",Assumptions!L18)</f>
        <v/>
      </c>
    </row>
    <row r="20" ht="32" customHeight="1">
      <c r="A20" s="19" t="n"/>
      <c r="B20" s="20" t="n"/>
      <c r="C20" s="21" t="n"/>
      <c r="D20" s="20" t="n"/>
      <c r="E20" s="21" t="n"/>
      <c r="F20" s="32">
        <f>IF(A20="","",IF(OR(B20="",C20="",D20="",E20=""),"",IFERROR(ROUND(((B20+C20)-(D20+E20))*24,1),"")))</f>
        <v/>
      </c>
      <c r="G20" s="19" t="n"/>
      <c r="H20" s="19" t="n"/>
      <c r="I20" s="19" t="n"/>
      <c r="J20" s="23" t="n"/>
      <c r="K20" s="19" t="n"/>
      <c r="L20" s="23" t="n"/>
      <c r="M20" s="31" t="n"/>
      <c r="N20" s="13">
        <f>IF(A20="","",IF(OR(B20="",C20="",D20="",E20="",F20="",G20="",H20="",I20="",J20="",K20="",L20=""),"Check missing fields",IF(F20&lt;0,"Check timing",IF(L20="Pending","Fee decision pending",IF(AND(L20="Charged",M20=""),"Enter fee amount",IF(AND(L20="Waived",IFERROR(M20&gt;0,FALSE)),"Check waived fee",IF(F20&lt;Assumptions!$B$3,"Short notice","Recorded")))))))</f>
        <v/>
      </c>
      <c r="O20" s="19" t="n"/>
      <c r="Q20">
        <f>IF(Assumptions!D19="","",Assumptions!D19)</f>
        <v/>
      </c>
      <c r="R20">
        <f>IF(Assumptions!F19="","",Assumptions!F19)</f>
        <v/>
      </c>
      <c r="T20">
        <f>IF(Assumptions!J19="","",Assumptions!J19)</f>
        <v/>
      </c>
      <c r="U20">
        <f>IF(Assumptions!L19="","",Assumptions!L19)</f>
        <v/>
      </c>
    </row>
    <row r="21" ht="32" customHeight="1">
      <c r="A21" s="19" t="n"/>
      <c r="B21" s="20" t="n"/>
      <c r="C21" s="21" t="n"/>
      <c r="D21" s="20" t="n"/>
      <c r="E21" s="21" t="n"/>
      <c r="F21" s="30">
        <f>IF(A21="","",IF(OR(B21="",C21="",D21="",E21=""),"",IFERROR(ROUND(((B21+C21)-(D21+E21))*24,1),"")))</f>
        <v/>
      </c>
      <c r="G21" s="19" t="n"/>
      <c r="H21" s="19" t="n"/>
      <c r="I21" s="19" t="n"/>
      <c r="J21" s="23" t="n"/>
      <c r="K21" s="19" t="n"/>
      <c r="L21" s="23" t="n"/>
      <c r="M21" s="31" t="n"/>
      <c r="N21" s="9">
        <f>IF(A21="","",IF(OR(B21="",C21="",D21="",E21="",F21="",G21="",H21="",I21="",J21="",K21="",L21=""),"Check missing fields",IF(F21&lt;0,"Check timing",IF(L21="Pending","Fee decision pending",IF(AND(L21="Charged",M21=""),"Enter fee amount",IF(AND(L21="Waived",IFERROR(M21&gt;0,FALSE)),"Check waived fee",IF(F21&lt;Assumptions!$B$3,"Short notice","Recorded")))))))</f>
        <v/>
      </c>
      <c r="O21" s="19" t="n"/>
      <c r="Q21">
        <f>IF(Assumptions!D20="","",Assumptions!D20)</f>
        <v/>
      </c>
      <c r="R21">
        <f>IF(Assumptions!F20="","",Assumptions!F20)</f>
        <v/>
      </c>
      <c r="T21">
        <f>IF(Assumptions!J20="","",Assumptions!J20)</f>
        <v/>
      </c>
      <c r="U21">
        <f>IF(Assumptions!L20="","",Assumptions!L20)</f>
        <v/>
      </c>
    </row>
    <row r="22" ht="32" customHeight="1">
      <c r="A22" s="19" t="n"/>
      <c r="B22" s="20" t="n"/>
      <c r="C22" s="21" t="n"/>
      <c r="D22" s="20" t="n"/>
      <c r="E22" s="21" t="n"/>
      <c r="F22" s="32">
        <f>IF(A22="","",IF(OR(B22="",C22="",D22="",E22=""),"",IFERROR(ROUND(((B22+C22)-(D22+E22))*24,1),"")))</f>
        <v/>
      </c>
      <c r="G22" s="19" t="n"/>
      <c r="H22" s="19" t="n"/>
      <c r="I22" s="19" t="n"/>
      <c r="J22" s="23" t="n"/>
      <c r="K22" s="19" t="n"/>
      <c r="L22" s="23" t="n"/>
      <c r="M22" s="31" t="n"/>
      <c r="N22" s="13">
        <f>IF(A22="","",IF(OR(B22="",C22="",D22="",E22="",F22="",G22="",H22="",I22="",J22="",K22="",L22=""),"Check missing fields",IF(F22&lt;0,"Check timing",IF(L22="Pending","Fee decision pending",IF(AND(L22="Charged",M22=""),"Enter fee amount",IF(AND(L22="Waived",IFERROR(M22&gt;0,FALSE)),"Check waived fee",IF(F22&lt;Assumptions!$B$3,"Short notice","Recorded")))))))</f>
        <v/>
      </c>
      <c r="O22" s="19" t="n"/>
      <c r="Q22">
        <f>IF(Assumptions!D21="","",Assumptions!D21)</f>
        <v/>
      </c>
      <c r="R22">
        <f>IF(Assumptions!F21="","",Assumptions!F21)</f>
        <v/>
      </c>
      <c r="T22">
        <f>IF(Assumptions!J21="","",Assumptions!J21)</f>
        <v/>
      </c>
      <c r="U22">
        <f>IF(Assumptions!L21="","",Assumptions!L21)</f>
        <v/>
      </c>
    </row>
    <row r="23" ht="32" customHeight="1">
      <c r="A23" s="19" t="n"/>
      <c r="B23" s="20" t="n"/>
      <c r="C23" s="21" t="n"/>
      <c r="D23" s="20" t="n"/>
      <c r="E23" s="21" t="n"/>
      <c r="F23" s="30">
        <f>IF(A23="","",IF(OR(B23="",C23="",D23="",E23=""),"",IFERROR(ROUND(((B23+C23)-(D23+E23))*24,1),"")))</f>
        <v/>
      </c>
      <c r="G23" s="19" t="n"/>
      <c r="H23" s="19" t="n"/>
      <c r="I23" s="19" t="n"/>
      <c r="J23" s="23" t="n"/>
      <c r="K23" s="19" t="n"/>
      <c r="L23" s="23" t="n"/>
      <c r="M23" s="31" t="n"/>
      <c r="N23" s="9">
        <f>IF(A23="","",IF(OR(B23="",C23="",D23="",E23="",F23="",G23="",H23="",I23="",J23="",K23="",L23=""),"Check missing fields",IF(F23&lt;0,"Check timing",IF(L23="Pending","Fee decision pending",IF(AND(L23="Charged",M23=""),"Enter fee amount",IF(AND(L23="Waived",IFERROR(M23&gt;0,FALSE)),"Check waived fee",IF(F23&lt;Assumptions!$B$3,"Short notice","Recorded")))))))</f>
        <v/>
      </c>
      <c r="O23" s="19" t="n"/>
      <c r="Q23">
        <f>IF(Assumptions!D22="","",Assumptions!D22)</f>
        <v/>
      </c>
      <c r="R23">
        <f>IF(Assumptions!F22="","",Assumptions!F22)</f>
        <v/>
      </c>
      <c r="T23">
        <f>IF(Assumptions!J22="","",Assumptions!J22)</f>
        <v/>
      </c>
      <c r="U23">
        <f>IF(Assumptions!L22="","",Assumptions!L22)</f>
        <v/>
      </c>
    </row>
    <row r="24" ht="32" customHeight="1">
      <c r="A24" s="19" t="n"/>
      <c r="B24" s="20" t="n"/>
      <c r="C24" s="21" t="n"/>
      <c r="D24" s="20" t="n"/>
      <c r="E24" s="21" t="n"/>
      <c r="F24" s="32">
        <f>IF(A24="","",IF(OR(B24="",C24="",D24="",E24=""),"",IFERROR(ROUND(((B24+C24)-(D24+E24))*24,1),"")))</f>
        <v/>
      </c>
      <c r="G24" s="19" t="n"/>
      <c r="H24" s="19" t="n"/>
      <c r="I24" s="19" t="n"/>
      <c r="J24" s="23" t="n"/>
      <c r="K24" s="19" t="n"/>
      <c r="L24" s="23" t="n"/>
      <c r="M24" s="31" t="n"/>
      <c r="N24" s="13">
        <f>IF(A24="","",IF(OR(B24="",C24="",D24="",E24="",F24="",G24="",H24="",I24="",J24="",K24="",L24=""),"Check missing fields",IF(F24&lt;0,"Check timing",IF(L24="Pending","Fee decision pending",IF(AND(L24="Charged",M24=""),"Enter fee amount",IF(AND(L24="Waived",IFERROR(M24&gt;0,FALSE)),"Check waived fee",IF(F24&lt;Assumptions!$B$3,"Short notice","Recorded")))))))</f>
        <v/>
      </c>
      <c r="O24" s="19" t="n"/>
      <c r="Q24">
        <f>IF(Assumptions!D23="","",Assumptions!D23)</f>
        <v/>
      </c>
      <c r="R24">
        <f>IF(Assumptions!F23="","",Assumptions!F23)</f>
        <v/>
      </c>
      <c r="T24">
        <f>IF(Assumptions!J23="","",Assumptions!J23)</f>
        <v/>
      </c>
      <c r="U24">
        <f>IF(Assumptions!L23="","",Assumptions!L23)</f>
        <v/>
      </c>
    </row>
    <row r="25" ht="32" customHeight="1">
      <c r="A25" s="19" t="n"/>
      <c r="B25" s="20" t="n"/>
      <c r="C25" s="21" t="n"/>
      <c r="D25" s="20" t="n"/>
      <c r="E25" s="21" t="n"/>
      <c r="F25" s="30">
        <f>IF(A25="","",IF(OR(B25="",C25="",D25="",E25=""),"",IFERROR(ROUND(((B25+C25)-(D25+E25))*24,1),"")))</f>
        <v/>
      </c>
      <c r="G25" s="19" t="n"/>
      <c r="H25" s="19" t="n"/>
      <c r="I25" s="19" t="n"/>
      <c r="J25" s="23" t="n"/>
      <c r="K25" s="19" t="n"/>
      <c r="L25" s="23" t="n"/>
      <c r="M25" s="31" t="n"/>
      <c r="N25" s="9">
        <f>IF(A25="","",IF(OR(B25="",C25="",D25="",E25="",F25="",G25="",H25="",I25="",J25="",K25="",L25=""),"Check missing fields",IF(F25&lt;0,"Check timing",IF(L25="Pending","Fee decision pending",IF(AND(L25="Charged",M25=""),"Enter fee amount",IF(AND(L25="Waived",IFERROR(M25&gt;0,FALSE)),"Check waived fee",IF(F25&lt;Assumptions!$B$3,"Short notice","Recorded")))))))</f>
        <v/>
      </c>
      <c r="O25" s="19" t="n"/>
      <c r="Q25">
        <f>IF(Assumptions!D24="","",Assumptions!D24)</f>
        <v/>
      </c>
      <c r="R25">
        <f>IF(Assumptions!F24="","",Assumptions!F24)</f>
        <v/>
      </c>
      <c r="T25">
        <f>IF(Assumptions!J24="","",Assumptions!J24)</f>
        <v/>
      </c>
      <c r="U25">
        <f>IF(Assumptions!L24="","",Assumptions!L24)</f>
        <v/>
      </c>
    </row>
    <row r="26" ht="32" customHeight="1">
      <c r="A26" s="19" t="n"/>
      <c r="B26" s="20" t="n"/>
      <c r="C26" s="21" t="n"/>
      <c r="D26" s="20" t="n"/>
      <c r="E26" s="21" t="n"/>
      <c r="F26" s="32">
        <f>IF(A26="","",IF(OR(B26="",C26="",D26="",E26=""),"",IFERROR(ROUND(((B26+C26)-(D26+E26))*24,1),"")))</f>
        <v/>
      </c>
      <c r="G26" s="19" t="n"/>
      <c r="H26" s="19" t="n"/>
      <c r="I26" s="19" t="n"/>
      <c r="J26" s="23" t="n"/>
      <c r="K26" s="19" t="n"/>
      <c r="L26" s="23" t="n"/>
      <c r="M26" s="31" t="n"/>
      <c r="N26" s="13">
        <f>IF(A26="","",IF(OR(B26="",C26="",D26="",E26="",F26="",G26="",H26="",I26="",J26="",K26="",L26=""),"Check missing fields",IF(F26&lt;0,"Check timing",IF(L26="Pending","Fee decision pending",IF(AND(L26="Charged",M26=""),"Enter fee amount",IF(AND(L26="Waived",IFERROR(M26&gt;0,FALSE)),"Check waived fee",IF(F26&lt;Assumptions!$B$3,"Short notice","Recorded")))))))</f>
        <v/>
      </c>
      <c r="O26" s="19" t="n"/>
      <c r="Q26">
        <f>IF(Assumptions!D25="","",Assumptions!D25)</f>
        <v/>
      </c>
      <c r="R26">
        <f>IF(Assumptions!F25="","",Assumptions!F25)</f>
        <v/>
      </c>
      <c r="T26">
        <f>IF(Assumptions!J25="","",Assumptions!J25)</f>
        <v/>
      </c>
      <c r="U26">
        <f>IF(Assumptions!L25="","",Assumptions!L25)</f>
        <v/>
      </c>
    </row>
    <row r="27" ht="32" customHeight="1">
      <c r="A27" s="19" t="n"/>
      <c r="B27" s="20" t="n"/>
      <c r="C27" s="21" t="n"/>
      <c r="D27" s="20" t="n"/>
      <c r="E27" s="21" t="n"/>
      <c r="F27" s="30">
        <f>IF(A27="","",IF(OR(B27="",C27="",D27="",E27=""),"",IFERROR(ROUND(((B27+C27)-(D27+E27))*24,1),"")))</f>
        <v/>
      </c>
      <c r="G27" s="19" t="n"/>
      <c r="H27" s="19" t="n"/>
      <c r="I27" s="19" t="n"/>
      <c r="J27" s="23" t="n"/>
      <c r="K27" s="19" t="n"/>
      <c r="L27" s="23" t="n"/>
      <c r="M27" s="31" t="n"/>
      <c r="N27" s="9">
        <f>IF(A27="","",IF(OR(B27="",C27="",D27="",E27="",F27="",G27="",H27="",I27="",J27="",K27="",L27=""),"Check missing fields",IF(F27&lt;0,"Check timing",IF(L27="Pending","Fee decision pending",IF(AND(L27="Charged",M27=""),"Enter fee amount",IF(AND(L27="Waived",IFERROR(M27&gt;0,FALSE)),"Check waived fee",IF(F27&lt;Assumptions!$B$3,"Short notice","Recorded")))))))</f>
        <v/>
      </c>
      <c r="O27" s="19" t="n"/>
      <c r="Q27">
        <f>IF(Assumptions!D26="","",Assumptions!D26)</f>
        <v/>
      </c>
      <c r="R27">
        <f>IF(Assumptions!F26="","",Assumptions!F26)</f>
        <v/>
      </c>
      <c r="T27">
        <f>IF(Assumptions!J26="","",Assumptions!J26)</f>
        <v/>
      </c>
      <c r="U27">
        <f>IF(Assumptions!L26="","",Assumptions!L26)</f>
        <v/>
      </c>
    </row>
    <row r="28" ht="32" customHeight="1">
      <c r="A28" s="19" t="n"/>
      <c r="B28" s="20" t="n"/>
      <c r="C28" s="21" t="n"/>
      <c r="D28" s="20" t="n"/>
      <c r="E28" s="21" t="n"/>
      <c r="F28" s="32">
        <f>IF(A28="","",IF(OR(B28="",C28="",D28="",E28=""),"",IFERROR(ROUND(((B28+C28)-(D28+E28))*24,1),"")))</f>
        <v/>
      </c>
      <c r="G28" s="19" t="n"/>
      <c r="H28" s="19" t="n"/>
      <c r="I28" s="19" t="n"/>
      <c r="J28" s="23" t="n"/>
      <c r="K28" s="19" t="n"/>
      <c r="L28" s="23" t="n"/>
      <c r="M28" s="31" t="n"/>
      <c r="N28" s="13">
        <f>IF(A28="","",IF(OR(B28="",C28="",D28="",E28="",F28="",G28="",H28="",I28="",J28="",K28="",L28=""),"Check missing fields",IF(F28&lt;0,"Check timing",IF(L28="Pending","Fee decision pending",IF(AND(L28="Charged",M28=""),"Enter fee amount",IF(AND(L28="Waived",IFERROR(M28&gt;0,FALSE)),"Check waived fee",IF(F28&lt;Assumptions!$B$3,"Short notice","Recorded")))))))</f>
        <v/>
      </c>
      <c r="O28" s="19" t="n"/>
      <c r="Q28">
        <f>IF(Assumptions!D27="","",Assumptions!D27)</f>
        <v/>
      </c>
      <c r="R28">
        <f>IF(Assumptions!F27="","",Assumptions!F27)</f>
        <v/>
      </c>
      <c r="T28">
        <f>IF(Assumptions!J27="","",Assumptions!J27)</f>
        <v/>
      </c>
      <c r="U28">
        <f>IF(Assumptions!L27="","",Assumptions!L27)</f>
        <v/>
      </c>
    </row>
    <row r="29" ht="32" customHeight="1">
      <c r="A29" s="19" t="n"/>
      <c r="B29" s="20" t="n"/>
      <c r="C29" s="21" t="n"/>
      <c r="D29" s="20" t="n"/>
      <c r="E29" s="21" t="n"/>
      <c r="F29" s="30">
        <f>IF(A29="","",IF(OR(B29="",C29="",D29="",E29=""),"",IFERROR(ROUND(((B29+C29)-(D29+E29))*24,1),"")))</f>
        <v/>
      </c>
      <c r="G29" s="19" t="n"/>
      <c r="H29" s="19" t="n"/>
      <c r="I29" s="19" t="n"/>
      <c r="J29" s="23" t="n"/>
      <c r="K29" s="19" t="n"/>
      <c r="L29" s="23" t="n"/>
      <c r="M29" s="31" t="n"/>
      <c r="N29" s="9">
        <f>IF(A29="","",IF(OR(B29="",C29="",D29="",E29="",F29="",G29="",H29="",I29="",J29="",K29="",L29=""),"Check missing fields",IF(F29&lt;0,"Check timing",IF(L29="Pending","Fee decision pending",IF(AND(L29="Charged",M29=""),"Enter fee amount",IF(AND(L29="Waived",IFERROR(M29&gt;0,FALSE)),"Check waived fee",IF(F29&lt;Assumptions!$B$3,"Short notice","Recorded")))))))</f>
        <v/>
      </c>
      <c r="O29" s="19" t="n"/>
      <c r="Q29">
        <f>IF(Assumptions!D28="","",Assumptions!D28)</f>
        <v/>
      </c>
      <c r="R29">
        <f>IF(Assumptions!F28="","",Assumptions!F28)</f>
        <v/>
      </c>
      <c r="T29">
        <f>IF(Assumptions!J28="","",Assumptions!J28)</f>
        <v/>
      </c>
      <c r="U29">
        <f>IF(Assumptions!L28="","",Assumptions!L28)</f>
        <v/>
      </c>
    </row>
    <row r="30" ht="32" customHeight="1">
      <c r="A30" s="19" t="n"/>
      <c r="B30" s="20" t="n"/>
      <c r="C30" s="21" t="n"/>
      <c r="D30" s="20" t="n"/>
      <c r="E30" s="21" t="n"/>
      <c r="F30" s="32">
        <f>IF(A30="","",IF(OR(B30="",C30="",D30="",E30=""),"",IFERROR(ROUND(((B30+C30)-(D30+E30))*24,1),"")))</f>
        <v/>
      </c>
      <c r="G30" s="19" t="n"/>
      <c r="H30" s="19" t="n"/>
      <c r="I30" s="19" t="n"/>
      <c r="J30" s="23" t="n"/>
      <c r="K30" s="19" t="n"/>
      <c r="L30" s="23" t="n"/>
      <c r="M30" s="31" t="n"/>
      <c r="N30" s="13">
        <f>IF(A30="","",IF(OR(B30="",C30="",D30="",E30="",F30="",G30="",H30="",I30="",J30="",K30="",L30=""),"Check missing fields",IF(F30&lt;0,"Check timing",IF(L30="Pending","Fee decision pending",IF(AND(L30="Charged",M30=""),"Enter fee amount",IF(AND(L30="Waived",IFERROR(M30&gt;0,FALSE)),"Check waived fee",IF(F30&lt;Assumptions!$B$3,"Short notice","Recorded")))))))</f>
        <v/>
      </c>
      <c r="O30" s="19" t="n"/>
      <c r="Q30">
        <f>IF(Assumptions!D29="","",Assumptions!D29)</f>
        <v/>
      </c>
      <c r="R30">
        <f>IF(Assumptions!F29="","",Assumptions!F29)</f>
        <v/>
      </c>
      <c r="T30">
        <f>IF(Assumptions!J29="","",Assumptions!J29)</f>
        <v/>
      </c>
      <c r="U30">
        <f>IF(Assumptions!L29="","",Assumptions!L29)</f>
        <v/>
      </c>
    </row>
    <row r="31" ht="32" customHeight="1">
      <c r="A31" s="19" t="n"/>
      <c r="B31" s="20" t="n"/>
      <c r="C31" s="21" t="n"/>
      <c r="D31" s="20" t="n"/>
      <c r="E31" s="21" t="n"/>
      <c r="F31" s="30">
        <f>IF(A31="","",IF(OR(B31="",C31="",D31="",E31=""),"",IFERROR(ROUND(((B31+C31)-(D31+E31))*24,1),"")))</f>
        <v/>
      </c>
      <c r="G31" s="19" t="n"/>
      <c r="H31" s="19" t="n"/>
      <c r="I31" s="19" t="n"/>
      <c r="J31" s="23" t="n"/>
      <c r="K31" s="19" t="n"/>
      <c r="L31" s="23" t="n"/>
      <c r="M31" s="31" t="n"/>
      <c r="N31" s="9">
        <f>IF(A31="","",IF(OR(B31="",C31="",D31="",E31="",F31="",G31="",H31="",I31="",J31="",K31="",L31=""),"Check missing fields",IF(F31&lt;0,"Check timing",IF(L31="Pending","Fee decision pending",IF(AND(L31="Charged",M31=""),"Enter fee amount",IF(AND(L31="Waived",IFERROR(M31&gt;0,FALSE)),"Check waived fee",IF(F31&lt;Assumptions!$B$3,"Short notice","Recorded")))))))</f>
        <v/>
      </c>
      <c r="O31" s="19" t="n"/>
      <c r="Q31">
        <f>IF(Assumptions!D30="","",Assumptions!D30)</f>
        <v/>
      </c>
      <c r="R31">
        <f>IF(Assumptions!F30="","",Assumptions!F30)</f>
        <v/>
      </c>
      <c r="T31">
        <f>IF(Assumptions!J30="","",Assumptions!J30)</f>
        <v/>
      </c>
      <c r="U31">
        <f>IF(Assumptions!L30="","",Assumptions!L30)</f>
        <v/>
      </c>
    </row>
    <row r="32" ht="32" customHeight="1">
      <c r="A32" s="19" t="n"/>
      <c r="B32" s="20" t="n"/>
      <c r="C32" s="21" t="n"/>
      <c r="D32" s="20" t="n"/>
      <c r="E32" s="21" t="n"/>
      <c r="F32" s="32">
        <f>IF(A32="","",IF(OR(B32="",C32="",D32="",E32=""),"",IFERROR(ROUND(((B32+C32)-(D32+E32))*24,1),"")))</f>
        <v/>
      </c>
      <c r="G32" s="19" t="n"/>
      <c r="H32" s="19" t="n"/>
      <c r="I32" s="19" t="n"/>
      <c r="J32" s="23" t="n"/>
      <c r="K32" s="19" t="n"/>
      <c r="L32" s="23" t="n"/>
      <c r="M32" s="31" t="n"/>
      <c r="N32" s="13">
        <f>IF(A32="","",IF(OR(B32="",C32="",D32="",E32="",F32="",G32="",H32="",I32="",J32="",K32="",L32=""),"Check missing fields",IF(F32&lt;0,"Check timing",IF(L32="Pending","Fee decision pending",IF(AND(L32="Charged",M32=""),"Enter fee amount",IF(AND(L32="Waived",IFERROR(M32&gt;0,FALSE)),"Check waived fee",IF(F32&lt;Assumptions!$B$3,"Short notice","Recorded")))))))</f>
        <v/>
      </c>
      <c r="O32" s="19" t="n"/>
      <c r="Q32">
        <f>IF(Assumptions!D31="","",Assumptions!D31)</f>
        <v/>
      </c>
      <c r="R32">
        <f>IF(Assumptions!F31="","",Assumptions!F31)</f>
        <v/>
      </c>
      <c r="T32">
        <f>IF(Assumptions!J31="","",Assumptions!J31)</f>
        <v/>
      </c>
      <c r="U32">
        <f>IF(Assumptions!L31="","",Assumptions!L31)</f>
        <v/>
      </c>
    </row>
    <row r="33" ht="32" customHeight="1">
      <c r="A33" s="19" t="n"/>
      <c r="B33" s="20" t="n"/>
      <c r="C33" s="21" t="n"/>
      <c r="D33" s="20" t="n"/>
      <c r="E33" s="21" t="n"/>
      <c r="F33" s="30">
        <f>IF(A33="","",IF(OR(B33="",C33="",D33="",E33=""),"",IFERROR(ROUND(((B33+C33)-(D33+E33))*24,1),"")))</f>
        <v/>
      </c>
      <c r="G33" s="19" t="n"/>
      <c r="H33" s="19" t="n"/>
      <c r="I33" s="19" t="n"/>
      <c r="J33" s="23" t="n"/>
      <c r="K33" s="19" t="n"/>
      <c r="L33" s="23" t="n"/>
      <c r="M33" s="31" t="n"/>
      <c r="N33" s="9">
        <f>IF(A33="","",IF(OR(B33="",C33="",D33="",E33="",F33="",G33="",H33="",I33="",J33="",K33="",L33=""),"Check missing fields",IF(F33&lt;0,"Check timing",IF(L33="Pending","Fee decision pending",IF(AND(L33="Charged",M33=""),"Enter fee amount",IF(AND(L33="Waived",IFERROR(M33&gt;0,FALSE)),"Check waived fee",IF(F33&lt;Assumptions!$B$3,"Short notice","Recorded")))))))</f>
        <v/>
      </c>
      <c r="O33" s="19" t="n"/>
      <c r="Q33">
        <f>IF(Assumptions!D32="","",Assumptions!D32)</f>
        <v/>
      </c>
      <c r="R33">
        <f>IF(Assumptions!F32="","",Assumptions!F32)</f>
        <v/>
      </c>
      <c r="T33">
        <f>IF(Assumptions!J32="","",Assumptions!J32)</f>
        <v/>
      </c>
      <c r="U33">
        <f>IF(Assumptions!L32="","",Assumptions!L32)</f>
        <v/>
      </c>
    </row>
    <row r="34" ht="32" customHeight="1">
      <c r="A34" s="19" t="n"/>
      <c r="B34" s="20" t="n"/>
      <c r="C34" s="21" t="n"/>
      <c r="D34" s="20" t="n"/>
      <c r="E34" s="21" t="n"/>
      <c r="F34" s="32">
        <f>IF(A34="","",IF(OR(B34="",C34="",D34="",E34=""),"",IFERROR(ROUND(((B34+C34)-(D34+E34))*24,1),"")))</f>
        <v/>
      </c>
      <c r="G34" s="19" t="n"/>
      <c r="H34" s="19" t="n"/>
      <c r="I34" s="19" t="n"/>
      <c r="J34" s="23" t="n"/>
      <c r="K34" s="19" t="n"/>
      <c r="L34" s="23" t="n"/>
      <c r="M34" s="31" t="n"/>
      <c r="N34" s="13">
        <f>IF(A34="","",IF(OR(B34="",C34="",D34="",E34="",F34="",G34="",H34="",I34="",J34="",K34="",L34=""),"Check missing fields",IF(F34&lt;0,"Check timing",IF(L34="Pending","Fee decision pending",IF(AND(L34="Charged",M34=""),"Enter fee amount",IF(AND(L34="Waived",IFERROR(M34&gt;0,FALSE)),"Check waived fee",IF(F34&lt;Assumptions!$B$3,"Short notice","Recorded")))))))</f>
        <v/>
      </c>
      <c r="O34" s="19" t="n"/>
      <c r="Q34">
        <f>IF(Assumptions!D33="","",Assumptions!D33)</f>
        <v/>
      </c>
      <c r="R34">
        <f>IF(Assumptions!F33="","",Assumptions!F33)</f>
        <v/>
      </c>
      <c r="T34">
        <f>IF(Assumptions!J33="","",Assumptions!J33)</f>
        <v/>
      </c>
      <c r="U34">
        <f>IF(Assumptions!L33="","",Assumptions!L33)</f>
        <v/>
      </c>
    </row>
    <row r="35" ht="32" customHeight="1">
      <c r="A35" s="19" t="n"/>
      <c r="B35" s="20" t="n"/>
      <c r="C35" s="21" t="n"/>
      <c r="D35" s="20" t="n"/>
      <c r="E35" s="21" t="n"/>
      <c r="F35" s="30">
        <f>IF(A35="","",IF(OR(B35="",C35="",D35="",E35=""),"",IFERROR(ROUND(((B35+C35)-(D35+E35))*24,1),"")))</f>
        <v/>
      </c>
      <c r="G35" s="19" t="n"/>
      <c r="H35" s="19" t="n"/>
      <c r="I35" s="19" t="n"/>
      <c r="J35" s="23" t="n"/>
      <c r="K35" s="19" t="n"/>
      <c r="L35" s="23" t="n"/>
      <c r="M35" s="31" t="n"/>
      <c r="N35" s="9">
        <f>IF(A35="","",IF(OR(B35="",C35="",D35="",E35="",F35="",G35="",H35="",I35="",J35="",K35="",L35=""),"Check missing fields",IF(F35&lt;0,"Check timing",IF(L35="Pending","Fee decision pending",IF(AND(L35="Charged",M35=""),"Enter fee amount",IF(AND(L35="Waived",IFERROR(M35&gt;0,FALSE)),"Check waived fee",IF(F35&lt;Assumptions!$B$3,"Short notice","Recorded")))))))</f>
        <v/>
      </c>
      <c r="O35" s="19" t="n"/>
      <c r="Q35">
        <f>IF(Assumptions!D34="","",Assumptions!D34)</f>
        <v/>
      </c>
      <c r="R35">
        <f>IF(Assumptions!F34="","",Assumptions!F34)</f>
        <v/>
      </c>
      <c r="T35">
        <f>IF(Assumptions!J34="","",Assumptions!J34)</f>
        <v/>
      </c>
      <c r="U35">
        <f>IF(Assumptions!L34="","",Assumptions!L34)</f>
        <v/>
      </c>
    </row>
    <row r="36" ht="32" customHeight="1">
      <c r="A36" s="19" t="n"/>
      <c r="B36" s="20" t="n"/>
      <c r="C36" s="21" t="n"/>
      <c r="D36" s="20" t="n"/>
      <c r="E36" s="21" t="n"/>
      <c r="F36" s="32">
        <f>IF(A36="","",IF(OR(B36="",C36="",D36="",E36=""),"",IFERROR(ROUND(((B36+C36)-(D36+E36))*24,1),"")))</f>
        <v/>
      </c>
      <c r="G36" s="19" t="n"/>
      <c r="H36" s="19" t="n"/>
      <c r="I36" s="19" t="n"/>
      <c r="J36" s="23" t="n"/>
      <c r="K36" s="19" t="n"/>
      <c r="L36" s="23" t="n"/>
      <c r="M36" s="31" t="n"/>
      <c r="N36" s="13">
        <f>IF(A36="","",IF(OR(B36="",C36="",D36="",E36="",F36="",G36="",H36="",I36="",J36="",K36="",L36=""),"Check missing fields",IF(F36&lt;0,"Check timing",IF(L36="Pending","Fee decision pending",IF(AND(L36="Charged",M36=""),"Enter fee amount",IF(AND(L36="Waived",IFERROR(M36&gt;0,FALSE)),"Check waived fee",IF(F36&lt;Assumptions!$B$3,"Short notice","Recorded")))))))</f>
        <v/>
      </c>
      <c r="O36" s="19" t="n"/>
      <c r="Q36">
        <f>IF(Assumptions!D35="","",Assumptions!D35)</f>
        <v/>
      </c>
      <c r="R36">
        <f>IF(Assumptions!F35="","",Assumptions!F35)</f>
        <v/>
      </c>
      <c r="T36">
        <f>IF(Assumptions!J35="","",Assumptions!J35)</f>
        <v/>
      </c>
      <c r="U36">
        <f>IF(Assumptions!L35="","",Assumptions!L35)</f>
        <v/>
      </c>
    </row>
    <row r="37" ht="32" customHeight="1">
      <c r="A37" s="19" t="n"/>
      <c r="B37" s="20" t="n"/>
      <c r="C37" s="21" t="n"/>
      <c r="D37" s="20" t="n"/>
      <c r="E37" s="21" t="n"/>
      <c r="F37" s="30">
        <f>IF(A37="","",IF(OR(B37="",C37="",D37="",E37=""),"",IFERROR(ROUND(((B37+C37)-(D37+E37))*24,1),"")))</f>
        <v/>
      </c>
      <c r="G37" s="19" t="n"/>
      <c r="H37" s="19" t="n"/>
      <c r="I37" s="19" t="n"/>
      <c r="J37" s="23" t="n"/>
      <c r="K37" s="19" t="n"/>
      <c r="L37" s="23" t="n"/>
      <c r="M37" s="31" t="n"/>
      <c r="N37" s="9">
        <f>IF(A37="","",IF(OR(B37="",C37="",D37="",E37="",F37="",G37="",H37="",I37="",J37="",K37="",L37=""),"Check missing fields",IF(F37&lt;0,"Check timing",IF(L37="Pending","Fee decision pending",IF(AND(L37="Charged",M37=""),"Enter fee amount",IF(AND(L37="Waived",IFERROR(M37&gt;0,FALSE)),"Check waived fee",IF(F37&lt;Assumptions!$B$3,"Short notice","Recorded")))))))</f>
        <v/>
      </c>
      <c r="O37" s="19" t="n"/>
      <c r="Q37">
        <f>IF(Assumptions!D36="","",Assumptions!D36)</f>
        <v/>
      </c>
      <c r="R37">
        <f>IF(Assumptions!F36="","",Assumptions!F36)</f>
        <v/>
      </c>
      <c r="T37">
        <f>IF(Assumptions!J36="","",Assumptions!J36)</f>
        <v/>
      </c>
      <c r="U37">
        <f>IF(Assumptions!L36="","",Assumptions!L36)</f>
        <v/>
      </c>
    </row>
    <row r="38" ht="32" customHeight="1">
      <c r="A38" s="19" t="n"/>
      <c r="B38" s="20" t="n"/>
      <c r="C38" s="21" t="n"/>
      <c r="D38" s="20" t="n"/>
      <c r="E38" s="21" t="n"/>
      <c r="F38" s="32">
        <f>IF(A38="","",IF(OR(B38="",C38="",D38="",E38=""),"",IFERROR(ROUND(((B38+C38)-(D38+E38))*24,1),"")))</f>
        <v/>
      </c>
      <c r="G38" s="19" t="n"/>
      <c r="H38" s="19" t="n"/>
      <c r="I38" s="19" t="n"/>
      <c r="J38" s="23" t="n"/>
      <c r="K38" s="19" t="n"/>
      <c r="L38" s="23" t="n"/>
      <c r="M38" s="31" t="n"/>
      <c r="N38" s="13">
        <f>IF(A38="","",IF(OR(B38="",C38="",D38="",E38="",F38="",G38="",H38="",I38="",J38="",K38="",L38=""),"Check missing fields",IF(F38&lt;0,"Check timing",IF(L38="Pending","Fee decision pending",IF(AND(L38="Charged",M38=""),"Enter fee amount",IF(AND(L38="Waived",IFERROR(M38&gt;0,FALSE)),"Check waived fee",IF(F38&lt;Assumptions!$B$3,"Short notice","Recorded")))))))</f>
        <v/>
      </c>
      <c r="O38" s="19" t="n"/>
      <c r="Q38">
        <f>IF(Assumptions!D37="","",Assumptions!D37)</f>
        <v/>
      </c>
      <c r="R38">
        <f>IF(Assumptions!F37="","",Assumptions!F37)</f>
        <v/>
      </c>
      <c r="T38">
        <f>IF(Assumptions!J37="","",Assumptions!J37)</f>
        <v/>
      </c>
      <c r="U38">
        <f>IF(Assumptions!L37="","",Assumptions!L37)</f>
        <v/>
      </c>
    </row>
    <row r="39" ht="32" customHeight="1">
      <c r="A39" s="19" t="n"/>
      <c r="B39" s="20" t="n"/>
      <c r="C39" s="21" t="n"/>
      <c r="D39" s="20" t="n"/>
      <c r="E39" s="21" t="n"/>
      <c r="F39" s="30">
        <f>IF(A39="","",IF(OR(B39="",C39="",D39="",E39=""),"",IFERROR(ROUND(((B39+C39)-(D39+E39))*24,1),"")))</f>
        <v/>
      </c>
      <c r="G39" s="19" t="n"/>
      <c r="H39" s="19" t="n"/>
      <c r="I39" s="19" t="n"/>
      <c r="J39" s="23" t="n"/>
      <c r="K39" s="19" t="n"/>
      <c r="L39" s="23" t="n"/>
      <c r="M39" s="31" t="n"/>
      <c r="N39" s="9">
        <f>IF(A39="","",IF(OR(B39="",C39="",D39="",E39="",F39="",G39="",H39="",I39="",J39="",K39="",L39=""),"Check missing fields",IF(F39&lt;0,"Check timing",IF(L39="Pending","Fee decision pending",IF(AND(L39="Charged",M39=""),"Enter fee amount",IF(AND(L39="Waived",IFERROR(M39&gt;0,FALSE)),"Check waived fee",IF(F39&lt;Assumptions!$B$3,"Short notice","Recorded")))))))</f>
        <v/>
      </c>
      <c r="O39" s="19" t="n"/>
      <c r="Q39">
        <f>IF(Assumptions!D38="","",Assumptions!D38)</f>
        <v/>
      </c>
      <c r="R39">
        <f>IF(Assumptions!F38="","",Assumptions!F38)</f>
        <v/>
      </c>
      <c r="T39">
        <f>IF(Assumptions!J38="","",Assumptions!J38)</f>
        <v/>
      </c>
      <c r="U39">
        <f>IF(Assumptions!L38="","",Assumptions!L38)</f>
        <v/>
      </c>
    </row>
    <row r="40" ht="32" customHeight="1">
      <c r="A40" s="19" t="n"/>
      <c r="B40" s="20" t="n"/>
      <c r="C40" s="21" t="n"/>
      <c r="D40" s="20" t="n"/>
      <c r="E40" s="21" t="n"/>
      <c r="F40" s="32">
        <f>IF(A40="","",IF(OR(B40="",C40="",D40="",E40=""),"",IFERROR(ROUND(((B40+C40)-(D40+E40))*24,1),"")))</f>
        <v/>
      </c>
      <c r="G40" s="19" t="n"/>
      <c r="H40" s="19" t="n"/>
      <c r="I40" s="19" t="n"/>
      <c r="J40" s="23" t="n"/>
      <c r="K40" s="19" t="n"/>
      <c r="L40" s="23" t="n"/>
      <c r="M40" s="31" t="n"/>
      <c r="N40" s="13">
        <f>IF(A40="","",IF(OR(B40="",C40="",D40="",E40="",F40="",G40="",H40="",I40="",J40="",K40="",L40=""),"Check missing fields",IF(F40&lt;0,"Check timing",IF(L40="Pending","Fee decision pending",IF(AND(L40="Charged",M40=""),"Enter fee amount",IF(AND(L40="Waived",IFERROR(M40&gt;0,FALSE)),"Check waived fee",IF(F40&lt;Assumptions!$B$3,"Short notice","Recorded")))))))</f>
        <v/>
      </c>
      <c r="O40" s="19" t="n"/>
      <c r="Q40">
        <f>IF(Assumptions!D39="","",Assumptions!D39)</f>
        <v/>
      </c>
      <c r="R40">
        <f>IF(Assumptions!F39="","",Assumptions!F39)</f>
        <v/>
      </c>
      <c r="T40">
        <f>IF(Assumptions!J39="","",Assumptions!J39)</f>
        <v/>
      </c>
      <c r="U40">
        <f>IF(Assumptions!L39="","",Assumptions!L39)</f>
        <v/>
      </c>
    </row>
    <row r="41" ht="32" customHeight="1">
      <c r="A41" s="19" t="n"/>
      <c r="B41" s="20" t="n"/>
      <c r="C41" s="21" t="n"/>
      <c r="D41" s="20" t="n"/>
      <c r="E41" s="21" t="n"/>
      <c r="F41" s="30">
        <f>IF(A41="","",IF(OR(B41="",C41="",D41="",E41=""),"",IFERROR(ROUND(((B41+C41)-(D41+E41))*24,1),"")))</f>
        <v/>
      </c>
      <c r="G41" s="19" t="n"/>
      <c r="H41" s="19" t="n"/>
      <c r="I41" s="19" t="n"/>
      <c r="J41" s="23" t="n"/>
      <c r="K41" s="19" t="n"/>
      <c r="L41" s="23" t="n"/>
      <c r="M41" s="31" t="n"/>
      <c r="N41" s="9">
        <f>IF(A41="","",IF(OR(B41="",C41="",D41="",E41="",F41="",G41="",H41="",I41="",J41="",K41="",L41=""),"Check missing fields",IF(F41&lt;0,"Check timing",IF(L41="Pending","Fee decision pending",IF(AND(L41="Charged",M41=""),"Enter fee amount",IF(AND(L41="Waived",IFERROR(M41&gt;0,FALSE)),"Check waived fee",IF(F41&lt;Assumptions!$B$3,"Short notice","Recorded")))))))</f>
        <v/>
      </c>
      <c r="O41" s="19" t="n"/>
      <c r="Q41">
        <f>IF(Assumptions!D40="","",Assumptions!D40)</f>
        <v/>
      </c>
      <c r="R41">
        <f>IF(Assumptions!F40="","",Assumptions!F40)</f>
        <v/>
      </c>
      <c r="T41">
        <f>IF(Assumptions!J40="","",Assumptions!J40)</f>
        <v/>
      </c>
      <c r="U41">
        <f>IF(Assumptions!L40="","",Assumptions!L40)</f>
        <v/>
      </c>
    </row>
    <row r="42" ht="32" customHeight="1">
      <c r="A42" s="19" t="n"/>
      <c r="B42" s="20" t="n"/>
      <c r="C42" s="21" t="n"/>
      <c r="D42" s="20" t="n"/>
      <c r="E42" s="21" t="n"/>
      <c r="F42" s="32">
        <f>IF(A42="","",IF(OR(B42="",C42="",D42="",E42=""),"",IFERROR(ROUND(((B42+C42)-(D42+E42))*24,1),"")))</f>
        <v/>
      </c>
      <c r="G42" s="19" t="n"/>
      <c r="H42" s="19" t="n"/>
      <c r="I42" s="19" t="n"/>
      <c r="J42" s="23" t="n"/>
      <c r="K42" s="19" t="n"/>
      <c r="L42" s="23" t="n"/>
      <c r="M42" s="31" t="n"/>
      <c r="N42" s="13">
        <f>IF(A42="","",IF(OR(B42="",C42="",D42="",E42="",F42="",G42="",H42="",I42="",J42="",K42="",L42=""),"Check missing fields",IF(F42&lt;0,"Check timing",IF(L42="Pending","Fee decision pending",IF(AND(L42="Charged",M42=""),"Enter fee amount",IF(AND(L42="Waived",IFERROR(M42&gt;0,FALSE)),"Check waived fee",IF(F42&lt;Assumptions!$B$3,"Short notice","Recorded")))))))</f>
        <v/>
      </c>
      <c r="O42" s="19" t="n"/>
      <c r="Q42">
        <f>IF(Assumptions!D41="","",Assumptions!D41)</f>
        <v/>
      </c>
      <c r="R42">
        <f>IF(Assumptions!F41="","",Assumptions!F41)</f>
        <v/>
      </c>
      <c r="T42">
        <f>IF(Assumptions!J41="","",Assumptions!J41)</f>
        <v/>
      </c>
      <c r="U42">
        <f>IF(Assumptions!L41="","",Assumptions!L41)</f>
        <v/>
      </c>
    </row>
    <row r="43" ht="32" customHeight="1">
      <c r="A43" s="19" t="n"/>
      <c r="B43" s="20" t="n"/>
      <c r="C43" s="21" t="n"/>
      <c r="D43" s="20" t="n"/>
      <c r="E43" s="21" t="n"/>
      <c r="F43" s="30">
        <f>IF(A43="","",IF(OR(B43="",C43="",D43="",E43=""),"",IFERROR(ROUND(((B43+C43)-(D43+E43))*24,1),"")))</f>
        <v/>
      </c>
      <c r="G43" s="19" t="n"/>
      <c r="H43" s="19" t="n"/>
      <c r="I43" s="19" t="n"/>
      <c r="J43" s="23" t="n"/>
      <c r="K43" s="19" t="n"/>
      <c r="L43" s="23" t="n"/>
      <c r="M43" s="31" t="n"/>
      <c r="N43" s="9">
        <f>IF(A43="","",IF(OR(B43="",C43="",D43="",E43="",F43="",G43="",H43="",I43="",J43="",K43="",L43=""),"Check missing fields",IF(F43&lt;0,"Check timing",IF(L43="Pending","Fee decision pending",IF(AND(L43="Charged",M43=""),"Enter fee amount",IF(AND(L43="Waived",IFERROR(M43&gt;0,FALSE)),"Check waived fee",IF(F43&lt;Assumptions!$B$3,"Short notice","Recorded")))))))</f>
        <v/>
      </c>
      <c r="O43" s="19" t="n"/>
      <c r="Q43">
        <f>IF(Assumptions!D42="","",Assumptions!D42)</f>
        <v/>
      </c>
      <c r="R43">
        <f>IF(Assumptions!F42="","",Assumptions!F42)</f>
        <v/>
      </c>
      <c r="T43">
        <f>IF(Assumptions!J42="","",Assumptions!J42)</f>
        <v/>
      </c>
      <c r="U43">
        <f>IF(Assumptions!L42="","",Assumptions!L42)</f>
        <v/>
      </c>
    </row>
    <row r="44" ht="32" customHeight="1">
      <c r="A44" s="19" t="n"/>
      <c r="B44" s="20" t="n"/>
      <c r="C44" s="21" t="n"/>
      <c r="D44" s="20" t="n"/>
      <c r="E44" s="21" t="n"/>
      <c r="F44" s="32">
        <f>IF(A44="","",IF(OR(B44="",C44="",D44="",E44=""),"",IFERROR(ROUND(((B44+C44)-(D44+E44))*24,1),"")))</f>
        <v/>
      </c>
      <c r="G44" s="19" t="n"/>
      <c r="H44" s="19" t="n"/>
      <c r="I44" s="19" t="n"/>
      <c r="J44" s="23" t="n"/>
      <c r="K44" s="19" t="n"/>
      <c r="L44" s="23" t="n"/>
      <c r="M44" s="31" t="n"/>
      <c r="N44" s="13">
        <f>IF(A44="","",IF(OR(B44="",C44="",D44="",E44="",F44="",G44="",H44="",I44="",J44="",K44="",L44=""),"Check missing fields",IF(F44&lt;0,"Check timing",IF(L44="Pending","Fee decision pending",IF(AND(L44="Charged",M44=""),"Enter fee amount",IF(AND(L44="Waived",IFERROR(M44&gt;0,FALSE)),"Check waived fee",IF(F44&lt;Assumptions!$B$3,"Short notice","Recorded")))))))</f>
        <v/>
      </c>
      <c r="O44" s="19" t="n"/>
      <c r="Q44">
        <f>IF(Assumptions!D43="","",Assumptions!D43)</f>
        <v/>
      </c>
      <c r="R44">
        <f>IF(Assumptions!F43="","",Assumptions!F43)</f>
        <v/>
      </c>
      <c r="T44">
        <f>IF(Assumptions!J43="","",Assumptions!J43)</f>
        <v/>
      </c>
      <c r="U44">
        <f>IF(Assumptions!L43="","",Assumptions!L43)</f>
        <v/>
      </c>
    </row>
    <row r="45" ht="32" customHeight="1">
      <c r="A45" s="19" t="n"/>
      <c r="B45" s="20" t="n"/>
      <c r="C45" s="21" t="n"/>
      <c r="D45" s="20" t="n"/>
      <c r="E45" s="21" t="n"/>
      <c r="F45" s="30">
        <f>IF(A45="","",IF(OR(B45="",C45="",D45="",E45=""),"",IFERROR(ROUND(((B45+C45)-(D45+E45))*24,1),"")))</f>
        <v/>
      </c>
      <c r="G45" s="19" t="n"/>
      <c r="H45" s="19" t="n"/>
      <c r="I45" s="19" t="n"/>
      <c r="J45" s="23" t="n"/>
      <c r="K45" s="19" t="n"/>
      <c r="L45" s="23" t="n"/>
      <c r="M45" s="31" t="n"/>
      <c r="N45" s="9">
        <f>IF(A45="","",IF(OR(B45="",C45="",D45="",E45="",F45="",G45="",H45="",I45="",J45="",K45="",L45=""),"Check missing fields",IF(F45&lt;0,"Check timing",IF(L45="Pending","Fee decision pending",IF(AND(L45="Charged",M45=""),"Enter fee amount",IF(AND(L45="Waived",IFERROR(M45&gt;0,FALSE)),"Check waived fee",IF(F45&lt;Assumptions!$B$3,"Short notice","Recorded")))))))</f>
        <v/>
      </c>
      <c r="O45" s="19" t="n"/>
      <c r="Q45">
        <f>IF(Assumptions!D44="","",Assumptions!D44)</f>
        <v/>
      </c>
      <c r="R45">
        <f>IF(Assumptions!F44="","",Assumptions!F44)</f>
        <v/>
      </c>
      <c r="T45">
        <f>IF(Assumptions!J44="","",Assumptions!J44)</f>
        <v/>
      </c>
      <c r="U45">
        <f>IF(Assumptions!L44="","",Assumptions!L44)</f>
        <v/>
      </c>
    </row>
    <row r="46" ht="32" customHeight="1">
      <c r="A46" s="19" t="n"/>
      <c r="B46" s="20" t="n"/>
      <c r="C46" s="21" t="n"/>
      <c r="D46" s="20" t="n"/>
      <c r="E46" s="21" t="n"/>
      <c r="F46" s="32">
        <f>IF(A46="","",IF(OR(B46="",C46="",D46="",E46=""),"",IFERROR(ROUND(((B46+C46)-(D46+E46))*24,1),"")))</f>
        <v/>
      </c>
      <c r="G46" s="19" t="n"/>
      <c r="H46" s="19" t="n"/>
      <c r="I46" s="19" t="n"/>
      <c r="J46" s="23" t="n"/>
      <c r="K46" s="19" t="n"/>
      <c r="L46" s="23" t="n"/>
      <c r="M46" s="31" t="n"/>
      <c r="N46" s="13">
        <f>IF(A46="","",IF(OR(B46="",C46="",D46="",E46="",F46="",G46="",H46="",I46="",J46="",K46="",L46=""),"Check missing fields",IF(F46&lt;0,"Check timing",IF(L46="Pending","Fee decision pending",IF(AND(L46="Charged",M46=""),"Enter fee amount",IF(AND(L46="Waived",IFERROR(M46&gt;0,FALSE)),"Check waived fee",IF(F46&lt;Assumptions!$B$3,"Short notice","Recorded")))))))</f>
        <v/>
      </c>
      <c r="O46" s="19" t="n"/>
      <c r="Q46">
        <f>IF(Assumptions!D45="","",Assumptions!D45)</f>
        <v/>
      </c>
      <c r="R46">
        <f>IF(Assumptions!F45="","",Assumptions!F45)</f>
        <v/>
      </c>
      <c r="T46">
        <f>IF(Assumptions!J45="","",Assumptions!J45)</f>
        <v/>
      </c>
      <c r="U46">
        <f>IF(Assumptions!L45="","",Assumptions!L45)</f>
        <v/>
      </c>
    </row>
    <row r="47" ht="32" customHeight="1">
      <c r="A47" s="19" t="n"/>
      <c r="B47" s="20" t="n"/>
      <c r="C47" s="21" t="n"/>
      <c r="D47" s="20" t="n"/>
      <c r="E47" s="21" t="n"/>
      <c r="F47" s="30">
        <f>IF(A47="","",IF(OR(B47="",C47="",D47="",E47=""),"",IFERROR(ROUND(((B47+C47)-(D47+E47))*24,1),"")))</f>
        <v/>
      </c>
      <c r="G47" s="19" t="n"/>
      <c r="H47" s="19" t="n"/>
      <c r="I47" s="19" t="n"/>
      <c r="J47" s="23" t="n"/>
      <c r="K47" s="19" t="n"/>
      <c r="L47" s="23" t="n"/>
      <c r="M47" s="31" t="n"/>
      <c r="N47" s="9">
        <f>IF(A47="","",IF(OR(B47="",C47="",D47="",E47="",F47="",G47="",H47="",I47="",J47="",K47="",L47=""),"Check missing fields",IF(F47&lt;0,"Check timing",IF(L47="Pending","Fee decision pending",IF(AND(L47="Charged",M47=""),"Enter fee amount",IF(AND(L47="Waived",IFERROR(M47&gt;0,FALSE)),"Check waived fee",IF(F47&lt;Assumptions!$B$3,"Short notice","Recorded")))))))</f>
        <v/>
      </c>
      <c r="O47" s="19" t="n"/>
      <c r="Q47">
        <f>IF(Assumptions!D46="","",Assumptions!D46)</f>
        <v/>
      </c>
      <c r="R47">
        <f>IF(Assumptions!F46="","",Assumptions!F46)</f>
        <v/>
      </c>
      <c r="T47">
        <f>IF(Assumptions!J46="","",Assumptions!J46)</f>
        <v/>
      </c>
      <c r="U47">
        <f>IF(Assumptions!L46="","",Assumptions!L46)</f>
        <v/>
      </c>
    </row>
    <row r="48" ht="32" customHeight="1">
      <c r="A48" s="19" t="n"/>
      <c r="B48" s="20" t="n"/>
      <c r="C48" s="21" t="n"/>
      <c r="D48" s="20" t="n"/>
      <c r="E48" s="21" t="n"/>
      <c r="F48" s="32">
        <f>IF(A48="","",IF(OR(B48="",C48="",D48="",E48=""),"",IFERROR(ROUND(((B48+C48)-(D48+E48))*24,1),"")))</f>
        <v/>
      </c>
      <c r="G48" s="19" t="n"/>
      <c r="H48" s="19" t="n"/>
      <c r="I48" s="19" t="n"/>
      <c r="J48" s="23" t="n"/>
      <c r="K48" s="19" t="n"/>
      <c r="L48" s="23" t="n"/>
      <c r="M48" s="31" t="n"/>
      <c r="N48" s="13">
        <f>IF(A48="","",IF(OR(B48="",C48="",D48="",E48="",F48="",G48="",H48="",I48="",J48="",K48="",L48=""),"Check missing fields",IF(F48&lt;0,"Check timing",IF(L48="Pending","Fee decision pending",IF(AND(L48="Charged",M48=""),"Enter fee amount",IF(AND(L48="Waived",IFERROR(M48&gt;0,FALSE)),"Check waived fee",IF(F48&lt;Assumptions!$B$3,"Short notice","Recorded")))))))</f>
        <v/>
      </c>
      <c r="O48" s="19" t="n"/>
      <c r="Q48">
        <f>IF(Assumptions!D47="","",Assumptions!D47)</f>
        <v/>
      </c>
      <c r="R48">
        <f>IF(Assumptions!F47="","",Assumptions!F47)</f>
        <v/>
      </c>
      <c r="T48">
        <f>IF(Assumptions!J47="","",Assumptions!J47)</f>
        <v/>
      </c>
      <c r="U48">
        <f>IF(Assumptions!L47="","",Assumptions!L47)</f>
        <v/>
      </c>
    </row>
    <row r="49" ht="32" customHeight="1">
      <c r="A49" s="19" t="n"/>
      <c r="B49" s="20" t="n"/>
      <c r="C49" s="21" t="n"/>
      <c r="D49" s="20" t="n"/>
      <c r="E49" s="21" t="n"/>
      <c r="F49" s="30">
        <f>IF(A49="","",IF(OR(B49="",C49="",D49="",E49=""),"",IFERROR(ROUND(((B49+C49)-(D49+E49))*24,1),"")))</f>
        <v/>
      </c>
      <c r="G49" s="19" t="n"/>
      <c r="H49" s="19" t="n"/>
      <c r="I49" s="19" t="n"/>
      <c r="J49" s="23" t="n"/>
      <c r="K49" s="19" t="n"/>
      <c r="L49" s="23" t="n"/>
      <c r="M49" s="31" t="n"/>
      <c r="N49" s="9">
        <f>IF(A49="","",IF(OR(B49="",C49="",D49="",E49="",F49="",G49="",H49="",I49="",J49="",K49="",L49=""),"Check missing fields",IF(F49&lt;0,"Check timing",IF(L49="Pending","Fee decision pending",IF(AND(L49="Charged",M49=""),"Enter fee amount",IF(AND(L49="Waived",IFERROR(M49&gt;0,FALSE)),"Check waived fee",IF(F49&lt;Assumptions!$B$3,"Short notice","Recorded")))))))</f>
        <v/>
      </c>
      <c r="O49" s="19" t="n"/>
      <c r="Q49">
        <f>IF(Assumptions!D48="","",Assumptions!D48)</f>
        <v/>
      </c>
      <c r="R49">
        <f>IF(Assumptions!F48="","",Assumptions!F48)</f>
        <v/>
      </c>
      <c r="T49">
        <f>IF(Assumptions!J48="","",Assumptions!J48)</f>
        <v/>
      </c>
      <c r="U49">
        <f>IF(Assumptions!L48="","",Assumptions!L48)</f>
        <v/>
      </c>
    </row>
    <row r="50" ht="32" customHeight="1">
      <c r="A50" s="19" t="n"/>
      <c r="B50" s="20" t="n"/>
      <c r="C50" s="21" t="n"/>
      <c r="D50" s="20" t="n"/>
      <c r="E50" s="21" t="n"/>
      <c r="F50" s="32">
        <f>IF(A50="","",IF(OR(B50="",C50="",D50="",E50=""),"",IFERROR(ROUND(((B50+C50)-(D50+E50))*24,1),"")))</f>
        <v/>
      </c>
      <c r="G50" s="19" t="n"/>
      <c r="H50" s="19" t="n"/>
      <c r="I50" s="19" t="n"/>
      <c r="J50" s="23" t="n"/>
      <c r="K50" s="19" t="n"/>
      <c r="L50" s="23" t="n"/>
      <c r="M50" s="31" t="n"/>
      <c r="N50" s="13">
        <f>IF(A50="","",IF(OR(B50="",C50="",D50="",E50="",F50="",G50="",H50="",I50="",J50="",K50="",L50=""),"Check missing fields",IF(F50&lt;0,"Check timing",IF(L50="Pending","Fee decision pending",IF(AND(L50="Charged",M50=""),"Enter fee amount",IF(AND(L50="Waived",IFERROR(M50&gt;0,FALSE)),"Check waived fee",IF(F50&lt;Assumptions!$B$3,"Short notice","Recorded")))))))</f>
        <v/>
      </c>
      <c r="O50" s="19" t="n"/>
      <c r="Q50">
        <f>IF(Assumptions!D49="","",Assumptions!D49)</f>
        <v/>
      </c>
      <c r="R50">
        <f>IF(Assumptions!F49="","",Assumptions!F49)</f>
        <v/>
      </c>
      <c r="T50">
        <f>IF(Assumptions!J49="","",Assumptions!J49)</f>
        <v/>
      </c>
      <c r="U50">
        <f>IF(Assumptions!L49="","",Assumptions!L49)</f>
        <v/>
      </c>
    </row>
    <row r="51" ht="32" customHeight="1">
      <c r="A51" s="19" t="n"/>
      <c r="B51" s="20" t="n"/>
      <c r="C51" s="21" t="n"/>
      <c r="D51" s="20" t="n"/>
      <c r="E51" s="21" t="n"/>
      <c r="F51" s="30">
        <f>IF(A51="","",IF(OR(B51="",C51="",D51="",E51=""),"",IFERROR(ROUND(((B51+C51)-(D51+E51))*24,1),"")))</f>
        <v/>
      </c>
      <c r="G51" s="19" t="n"/>
      <c r="H51" s="19" t="n"/>
      <c r="I51" s="19" t="n"/>
      <c r="J51" s="23" t="n"/>
      <c r="K51" s="19" t="n"/>
      <c r="L51" s="23" t="n"/>
      <c r="M51" s="31" t="n"/>
      <c r="N51" s="9">
        <f>IF(A51="","",IF(OR(B51="",C51="",D51="",E51="",F51="",G51="",H51="",I51="",J51="",K51="",L51=""),"Check missing fields",IF(F51&lt;0,"Check timing",IF(L51="Pending","Fee decision pending",IF(AND(L51="Charged",M51=""),"Enter fee amount",IF(AND(L51="Waived",IFERROR(M51&gt;0,FALSE)),"Check waived fee",IF(F51&lt;Assumptions!$B$3,"Short notice","Recorded")))))))</f>
        <v/>
      </c>
      <c r="O51" s="19" t="n"/>
      <c r="Q51">
        <f>IF(Assumptions!D50="","",Assumptions!D50)</f>
        <v/>
      </c>
      <c r="R51">
        <f>IF(Assumptions!F50="","",Assumptions!F50)</f>
        <v/>
      </c>
      <c r="T51">
        <f>IF(Assumptions!J50="","",Assumptions!J50)</f>
        <v/>
      </c>
      <c r="U51">
        <f>IF(Assumptions!L50="","",Assumptions!L50)</f>
        <v/>
      </c>
    </row>
    <row r="52" ht="32" customHeight="1">
      <c r="A52" s="19" t="n"/>
      <c r="B52" s="20" t="n"/>
      <c r="C52" s="21" t="n"/>
      <c r="D52" s="20" t="n"/>
      <c r="E52" s="21" t="n"/>
      <c r="F52" s="32">
        <f>IF(A52="","",IF(OR(B52="",C52="",D52="",E52=""),"",IFERROR(ROUND(((B52+C52)-(D52+E52))*24,1),"")))</f>
        <v/>
      </c>
      <c r="G52" s="19" t="n"/>
      <c r="H52" s="19" t="n"/>
      <c r="I52" s="19" t="n"/>
      <c r="J52" s="23" t="n"/>
      <c r="K52" s="19" t="n"/>
      <c r="L52" s="23" t="n"/>
      <c r="M52" s="31" t="n"/>
      <c r="N52" s="13">
        <f>IF(A52="","",IF(OR(B52="",C52="",D52="",E52="",F52="",G52="",H52="",I52="",J52="",K52="",L52=""),"Check missing fields",IF(F52&lt;0,"Check timing",IF(L52="Pending","Fee decision pending",IF(AND(L52="Charged",M52=""),"Enter fee amount",IF(AND(L52="Waived",IFERROR(M52&gt;0,FALSE)),"Check waived fee",IF(F52&lt;Assumptions!$B$3,"Short notice","Recorded")))))))</f>
        <v/>
      </c>
      <c r="O52" s="19" t="n"/>
      <c r="Q52">
        <f>IF(Assumptions!D51="","",Assumptions!D51)</f>
        <v/>
      </c>
      <c r="R52">
        <f>IF(Assumptions!F51="","",Assumptions!F51)</f>
        <v/>
      </c>
      <c r="T52">
        <f>IF(Assumptions!J51="","",Assumptions!J51)</f>
        <v/>
      </c>
      <c r="U52">
        <f>IF(Assumptions!L51="","",Assumptions!L51)</f>
        <v/>
      </c>
    </row>
    <row r="53" ht="32" customHeight="1">
      <c r="A53" s="19" t="n"/>
      <c r="B53" s="20" t="n"/>
      <c r="C53" s="21" t="n"/>
      <c r="D53" s="20" t="n"/>
      <c r="E53" s="21" t="n"/>
      <c r="F53" s="30">
        <f>IF(A53="","",IF(OR(B53="",C53="",D53="",E53=""),"",IFERROR(ROUND(((B53+C53)-(D53+E53))*24,1),"")))</f>
        <v/>
      </c>
      <c r="G53" s="19" t="n"/>
      <c r="H53" s="19" t="n"/>
      <c r="I53" s="19" t="n"/>
      <c r="J53" s="23" t="n"/>
      <c r="K53" s="19" t="n"/>
      <c r="L53" s="23" t="n"/>
      <c r="M53" s="31" t="n"/>
      <c r="N53" s="9">
        <f>IF(A53="","",IF(OR(B53="",C53="",D53="",E53="",F53="",G53="",H53="",I53="",J53="",K53="",L53=""),"Check missing fields",IF(F53&lt;0,"Check timing",IF(L53="Pending","Fee decision pending",IF(AND(L53="Charged",M53=""),"Enter fee amount",IF(AND(L53="Waived",IFERROR(M53&gt;0,FALSE)),"Check waived fee",IF(F53&lt;Assumptions!$B$3,"Short notice","Recorded")))))))</f>
        <v/>
      </c>
      <c r="O53" s="19" t="n"/>
      <c r="Q53">
        <f>IF(Assumptions!D52="","",Assumptions!D52)</f>
        <v/>
      </c>
      <c r="R53">
        <f>IF(Assumptions!F52="","",Assumptions!F52)</f>
        <v/>
      </c>
      <c r="T53">
        <f>IF(Assumptions!J52="","",Assumptions!J52)</f>
        <v/>
      </c>
      <c r="U53">
        <f>IF(Assumptions!L52="","",Assumptions!L52)</f>
        <v/>
      </c>
    </row>
    <row r="54" ht="32" customHeight="1">
      <c r="A54" s="19" t="n"/>
      <c r="B54" s="20" t="n"/>
      <c r="C54" s="21" t="n"/>
      <c r="D54" s="20" t="n"/>
      <c r="E54" s="21" t="n"/>
      <c r="F54" s="32">
        <f>IF(A54="","",IF(OR(B54="",C54="",D54="",E54=""),"",IFERROR(ROUND(((B54+C54)-(D54+E54))*24,1),"")))</f>
        <v/>
      </c>
      <c r="G54" s="19" t="n"/>
      <c r="H54" s="19" t="n"/>
      <c r="I54" s="19" t="n"/>
      <c r="J54" s="23" t="n"/>
      <c r="K54" s="19" t="n"/>
      <c r="L54" s="23" t="n"/>
      <c r="M54" s="31" t="n"/>
      <c r="N54" s="13">
        <f>IF(A54="","",IF(OR(B54="",C54="",D54="",E54="",F54="",G54="",H54="",I54="",J54="",K54="",L54=""),"Check missing fields",IF(F54&lt;0,"Check timing",IF(L54="Pending","Fee decision pending",IF(AND(L54="Charged",M54=""),"Enter fee amount",IF(AND(L54="Waived",IFERROR(M54&gt;0,FALSE)),"Check waived fee",IF(F54&lt;Assumptions!$B$3,"Short notice","Recorded")))))))</f>
        <v/>
      </c>
      <c r="O54" s="19" t="n"/>
      <c r="Q54">
        <f>IF(Assumptions!D53="","",Assumptions!D53)</f>
        <v/>
      </c>
      <c r="R54">
        <f>IF(Assumptions!F53="","",Assumptions!F53)</f>
        <v/>
      </c>
      <c r="T54">
        <f>IF(Assumptions!J53="","",Assumptions!J53)</f>
        <v/>
      </c>
      <c r="U54">
        <f>IF(Assumptions!L53="","",Assumptions!L53)</f>
        <v/>
      </c>
    </row>
    <row r="55" ht="32" customHeight="1">
      <c r="A55" s="19" t="n"/>
      <c r="B55" s="20" t="n"/>
      <c r="C55" s="21" t="n"/>
      <c r="D55" s="20" t="n"/>
      <c r="E55" s="21" t="n"/>
      <c r="F55" s="30">
        <f>IF(A55="","",IF(OR(B55="",C55="",D55="",E55=""),"",IFERROR(ROUND(((B55+C55)-(D55+E55))*24,1),"")))</f>
        <v/>
      </c>
      <c r="G55" s="19" t="n"/>
      <c r="H55" s="19" t="n"/>
      <c r="I55" s="19" t="n"/>
      <c r="J55" s="23" t="n"/>
      <c r="K55" s="19" t="n"/>
      <c r="L55" s="23" t="n"/>
      <c r="M55" s="31" t="n"/>
      <c r="N55" s="9">
        <f>IF(A55="","",IF(OR(B55="",C55="",D55="",E55="",F55="",G55="",H55="",I55="",J55="",K55="",L55=""),"Check missing fields",IF(F55&lt;0,"Check timing",IF(L55="Pending","Fee decision pending",IF(AND(L55="Charged",M55=""),"Enter fee amount",IF(AND(L55="Waived",IFERROR(M55&gt;0,FALSE)),"Check waived fee",IF(F55&lt;Assumptions!$B$3,"Short notice","Recorded")))))))</f>
        <v/>
      </c>
      <c r="O55" s="19" t="n"/>
      <c r="Q55">
        <f>IF(Assumptions!D54="","",Assumptions!D54)</f>
        <v/>
      </c>
      <c r="R55">
        <f>IF(Assumptions!F54="","",Assumptions!F54)</f>
        <v/>
      </c>
      <c r="T55">
        <f>IF(Assumptions!J54="","",Assumptions!J54)</f>
        <v/>
      </c>
      <c r="U55">
        <f>IF(Assumptions!L54="","",Assumptions!L54)</f>
        <v/>
      </c>
    </row>
    <row r="56" ht="32" customHeight="1">
      <c r="A56" s="19" t="n"/>
      <c r="B56" s="20" t="n"/>
      <c r="C56" s="21" t="n"/>
      <c r="D56" s="20" t="n"/>
      <c r="E56" s="21" t="n"/>
      <c r="F56" s="32">
        <f>IF(A56="","",IF(OR(B56="",C56="",D56="",E56=""),"",IFERROR(ROUND(((B56+C56)-(D56+E56))*24,1),"")))</f>
        <v/>
      </c>
      <c r="G56" s="19" t="n"/>
      <c r="H56" s="19" t="n"/>
      <c r="I56" s="19" t="n"/>
      <c r="J56" s="23" t="n"/>
      <c r="K56" s="19" t="n"/>
      <c r="L56" s="23" t="n"/>
      <c r="M56" s="31" t="n"/>
      <c r="N56" s="13">
        <f>IF(A56="","",IF(OR(B56="",C56="",D56="",E56="",F56="",G56="",H56="",I56="",J56="",K56="",L56=""),"Check missing fields",IF(F56&lt;0,"Check timing",IF(L56="Pending","Fee decision pending",IF(AND(L56="Charged",M56=""),"Enter fee amount",IF(AND(L56="Waived",IFERROR(M56&gt;0,FALSE)),"Check waived fee",IF(F56&lt;Assumptions!$B$3,"Short notice","Recorded")))))))</f>
        <v/>
      </c>
      <c r="O56" s="19" t="n"/>
      <c r="Q56">
        <f>IF(Assumptions!D55="","",Assumptions!D55)</f>
        <v/>
      </c>
      <c r="R56">
        <f>IF(Assumptions!F55="","",Assumptions!F55)</f>
        <v/>
      </c>
      <c r="T56">
        <f>IF(Assumptions!J55="","",Assumptions!J55)</f>
        <v/>
      </c>
      <c r="U56">
        <f>IF(Assumptions!L55="","",Assumptions!L55)</f>
        <v/>
      </c>
    </row>
    <row r="57" ht="32" customHeight="1">
      <c r="A57" s="19" t="n"/>
      <c r="B57" s="20" t="n"/>
      <c r="C57" s="21" t="n"/>
      <c r="D57" s="20" t="n"/>
      <c r="E57" s="21" t="n"/>
      <c r="F57" s="30">
        <f>IF(A57="","",IF(OR(B57="",C57="",D57="",E57=""),"",IFERROR(ROUND(((B57+C57)-(D57+E57))*24,1),"")))</f>
        <v/>
      </c>
      <c r="G57" s="19" t="n"/>
      <c r="H57" s="19" t="n"/>
      <c r="I57" s="19" t="n"/>
      <c r="J57" s="23" t="n"/>
      <c r="K57" s="19" t="n"/>
      <c r="L57" s="23" t="n"/>
      <c r="M57" s="31" t="n"/>
      <c r="N57" s="9">
        <f>IF(A57="","",IF(OR(B57="",C57="",D57="",E57="",F57="",G57="",H57="",I57="",J57="",K57="",L57=""),"Check missing fields",IF(F57&lt;0,"Check timing",IF(L57="Pending","Fee decision pending",IF(AND(L57="Charged",M57=""),"Enter fee amount",IF(AND(L57="Waived",IFERROR(M57&gt;0,FALSE)),"Check waived fee",IF(F57&lt;Assumptions!$B$3,"Short notice","Recorded")))))))</f>
        <v/>
      </c>
      <c r="O57" s="19" t="n"/>
      <c r="Q57">
        <f>IF(Assumptions!D56="","",Assumptions!D56)</f>
        <v/>
      </c>
      <c r="R57">
        <f>IF(Assumptions!F56="","",Assumptions!F56)</f>
        <v/>
      </c>
      <c r="T57">
        <f>IF(Assumptions!J56="","",Assumptions!J56)</f>
        <v/>
      </c>
      <c r="U57">
        <f>IF(Assumptions!L56="","",Assumptions!L56)</f>
        <v/>
      </c>
    </row>
    <row r="58" ht="32" customHeight="1">
      <c r="A58" s="19" t="n"/>
      <c r="B58" s="20" t="n"/>
      <c r="C58" s="21" t="n"/>
      <c r="D58" s="20" t="n"/>
      <c r="E58" s="21" t="n"/>
      <c r="F58" s="32">
        <f>IF(A58="","",IF(OR(B58="",C58="",D58="",E58=""),"",IFERROR(ROUND(((B58+C58)-(D58+E58))*24,1),"")))</f>
        <v/>
      </c>
      <c r="G58" s="19" t="n"/>
      <c r="H58" s="19" t="n"/>
      <c r="I58" s="19" t="n"/>
      <c r="J58" s="23" t="n"/>
      <c r="K58" s="19" t="n"/>
      <c r="L58" s="23" t="n"/>
      <c r="M58" s="31" t="n"/>
      <c r="N58" s="13">
        <f>IF(A58="","",IF(OR(B58="",C58="",D58="",E58="",F58="",G58="",H58="",I58="",J58="",K58="",L58=""),"Check missing fields",IF(F58&lt;0,"Check timing",IF(L58="Pending","Fee decision pending",IF(AND(L58="Charged",M58=""),"Enter fee amount",IF(AND(L58="Waived",IFERROR(M58&gt;0,FALSE)),"Check waived fee",IF(F58&lt;Assumptions!$B$3,"Short notice","Recorded")))))))</f>
        <v/>
      </c>
      <c r="O58" s="19" t="n"/>
      <c r="Q58">
        <f>IF(Assumptions!D57="","",Assumptions!D57)</f>
        <v/>
      </c>
      <c r="R58">
        <f>IF(Assumptions!F57="","",Assumptions!F57)</f>
        <v/>
      </c>
      <c r="T58">
        <f>IF(Assumptions!J57="","",Assumptions!J57)</f>
        <v/>
      </c>
      <c r="U58">
        <f>IF(Assumptions!L57="","",Assumptions!L57)</f>
        <v/>
      </c>
    </row>
    <row r="59" ht="32" customHeight="1">
      <c r="A59" s="19" t="n"/>
      <c r="B59" s="20" t="n"/>
      <c r="C59" s="21" t="n"/>
      <c r="D59" s="20" t="n"/>
      <c r="E59" s="21" t="n"/>
      <c r="F59" s="30">
        <f>IF(A59="","",IF(OR(B59="",C59="",D59="",E59=""),"",IFERROR(ROUND(((B59+C59)-(D59+E59))*24,1),"")))</f>
        <v/>
      </c>
      <c r="G59" s="19" t="n"/>
      <c r="H59" s="19" t="n"/>
      <c r="I59" s="19" t="n"/>
      <c r="J59" s="23" t="n"/>
      <c r="K59" s="19" t="n"/>
      <c r="L59" s="23" t="n"/>
      <c r="M59" s="31" t="n"/>
      <c r="N59" s="9">
        <f>IF(A59="","",IF(OR(B59="",C59="",D59="",E59="",F59="",G59="",H59="",I59="",J59="",K59="",L59=""),"Check missing fields",IF(F59&lt;0,"Check timing",IF(L59="Pending","Fee decision pending",IF(AND(L59="Charged",M59=""),"Enter fee amount",IF(AND(L59="Waived",IFERROR(M59&gt;0,FALSE)),"Check waived fee",IF(F59&lt;Assumptions!$B$3,"Short notice","Recorded")))))))</f>
        <v/>
      </c>
      <c r="O59" s="19" t="n"/>
      <c r="Q59">
        <f>IF(Assumptions!D58="","",Assumptions!D58)</f>
        <v/>
      </c>
      <c r="R59">
        <f>IF(Assumptions!F58="","",Assumptions!F58)</f>
        <v/>
      </c>
      <c r="T59">
        <f>IF(Assumptions!J58="","",Assumptions!J58)</f>
        <v/>
      </c>
      <c r="U59">
        <f>IF(Assumptions!L58="","",Assumptions!L58)</f>
        <v/>
      </c>
    </row>
    <row r="60" ht="32" customHeight="1">
      <c r="A60" s="19" t="n"/>
      <c r="B60" s="20" t="n"/>
      <c r="C60" s="21" t="n"/>
      <c r="D60" s="20" t="n"/>
      <c r="E60" s="21" t="n"/>
      <c r="F60" s="32">
        <f>IF(A60="","",IF(OR(B60="",C60="",D60="",E60=""),"",IFERROR(ROUND(((B60+C60)-(D60+E60))*24,1),"")))</f>
        <v/>
      </c>
      <c r="G60" s="19" t="n"/>
      <c r="H60" s="19" t="n"/>
      <c r="I60" s="19" t="n"/>
      <c r="J60" s="23" t="n"/>
      <c r="K60" s="19" t="n"/>
      <c r="L60" s="23" t="n"/>
      <c r="M60" s="31" t="n"/>
      <c r="N60" s="13">
        <f>IF(A60="","",IF(OR(B60="",C60="",D60="",E60="",F60="",G60="",H60="",I60="",J60="",K60="",L60=""),"Check missing fields",IF(F60&lt;0,"Check timing",IF(L60="Pending","Fee decision pending",IF(AND(L60="Charged",M60=""),"Enter fee amount",IF(AND(L60="Waived",IFERROR(M60&gt;0,FALSE)),"Check waived fee",IF(F60&lt;Assumptions!$B$3,"Short notice","Recorded")))))))</f>
        <v/>
      </c>
      <c r="O60" s="19" t="n"/>
      <c r="Q60">
        <f>IF(Assumptions!D59="","",Assumptions!D59)</f>
        <v/>
      </c>
      <c r="R60">
        <f>IF(Assumptions!F59="","",Assumptions!F59)</f>
        <v/>
      </c>
      <c r="T60">
        <f>IF(Assumptions!J59="","",Assumptions!J59)</f>
        <v/>
      </c>
      <c r="U60">
        <f>IF(Assumptions!L59="","",Assumptions!L59)</f>
        <v/>
      </c>
    </row>
    <row r="61" ht="32" customHeight="1">
      <c r="A61" s="19" t="n"/>
      <c r="B61" s="20" t="n"/>
      <c r="C61" s="21" t="n"/>
      <c r="D61" s="20" t="n"/>
      <c r="E61" s="21" t="n"/>
      <c r="F61" s="30">
        <f>IF(A61="","",IF(OR(B61="",C61="",D61="",E61=""),"",IFERROR(ROUND(((B61+C61)-(D61+E61))*24,1),"")))</f>
        <v/>
      </c>
      <c r="G61" s="19" t="n"/>
      <c r="H61" s="19" t="n"/>
      <c r="I61" s="19" t="n"/>
      <c r="J61" s="23" t="n"/>
      <c r="K61" s="19" t="n"/>
      <c r="L61" s="23" t="n"/>
      <c r="M61" s="31" t="n"/>
      <c r="N61" s="9">
        <f>IF(A61="","",IF(OR(B61="",C61="",D61="",E61="",F61="",G61="",H61="",I61="",J61="",K61="",L61=""),"Check missing fields",IF(F61&lt;0,"Check timing",IF(L61="Pending","Fee decision pending",IF(AND(L61="Charged",M61=""),"Enter fee amount",IF(AND(L61="Waived",IFERROR(M61&gt;0,FALSE)),"Check waived fee",IF(F61&lt;Assumptions!$B$3,"Short notice","Recorded")))))))</f>
        <v/>
      </c>
      <c r="O61" s="19" t="n"/>
      <c r="Q61">
        <f>IF(Assumptions!D60="","",Assumptions!D60)</f>
        <v/>
      </c>
      <c r="R61">
        <f>IF(Assumptions!F60="","",Assumptions!F60)</f>
        <v/>
      </c>
      <c r="T61">
        <f>IF(Assumptions!J60="","",Assumptions!J60)</f>
        <v/>
      </c>
      <c r="U61">
        <f>IF(Assumptions!L60="","",Assumptions!L60)</f>
        <v/>
      </c>
    </row>
    <row r="62" ht="32" customHeight="1">
      <c r="A62" s="19" t="n"/>
      <c r="B62" s="20" t="n"/>
      <c r="C62" s="21" t="n"/>
      <c r="D62" s="20" t="n"/>
      <c r="E62" s="21" t="n"/>
      <c r="F62" s="32">
        <f>IF(A62="","",IF(OR(B62="",C62="",D62="",E62=""),"",IFERROR(ROUND(((B62+C62)-(D62+E62))*24,1),"")))</f>
        <v/>
      </c>
      <c r="G62" s="19" t="n"/>
      <c r="H62" s="19" t="n"/>
      <c r="I62" s="19" t="n"/>
      <c r="J62" s="23" t="n"/>
      <c r="K62" s="19" t="n"/>
      <c r="L62" s="23" t="n"/>
      <c r="M62" s="31" t="n"/>
      <c r="N62" s="13">
        <f>IF(A62="","",IF(OR(B62="",C62="",D62="",E62="",F62="",G62="",H62="",I62="",J62="",K62="",L62=""),"Check missing fields",IF(F62&lt;0,"Check timing",IF(L62="Pending","Fee decision pending",IF(AND(L62="Charged",M62=""),"Enter fee amount",IF(AND(L62="Waived",IFERROR(M62&gt;0,FALSE)),"Check waived fee",IF(F62&lt;Assumptions!$B$3,"Short notice","Recorded")))))))</f>
        <v/>
      </c>
      <c r="O62" s="19" t="n"/>
      <c r="Q62">
        <f>IF(Assumptions!D61="","",Assumptions!D61)</f>
        <v/>
      </c>
      <c r="R62">
        <f>IF(Assumptions!F61="","",Assumptions!F61)</f>
        <v/>
      </c>
      <c r="T62">
        <f>IF(Assumptions!J61="","",Assumptions!J61)</f>
        <v/>
      </c>
      <c r="U62">
        <f>IF(Assumptions!L61="","",Assumptions!L61)</f>
        <v/>
      </c>
    </row>
    <row r="63" ht="32" customHeight="1">
      <c r="A63" s="19" t="n"/>
      <c r="B63" s="20" t="n"/>
      <c r="C63" s="21" t="n"/>
      <c r="D63" s="20" t="n"/>
      <c r="E63" s="21" t="n"/>
      <c r="F63" s="30">
        <f>IF(A63="","",IF(OR(B63="",C63="",D63="",E63=""),"",IFERROR(ROUND(((B63+C63)-(D63+E63))*24,1),"")))</f>
        <v/>
      </c>
      <c r="G63" s="19" t="n"/>
      <c r="H63" s="19" t="n"/>
      <c r="I63" s="19" t="n"/>
      <c r="J63" s="23" t="n"/>
      <c r="K63" s="19" t="n"/>
      <c r="L63" s="23" t="n"/>
      <c r="M63" s="31" t="n"/>
      <c r="N63" s="9">
        <f>IF(A63="","",IF(OR(B63="",C63="",D63="",E63="",F63="",G63="",H63="",I63="",J63="",K63="",L63=""),"Check missing fields",IF(F63&lt;0,"Check timing",IF(L63="Pending","Fee decision pending",IF(AND(L63="Charged",M63=""),"Enter fee amount",IF(AND(L63="Waived",IFERROR(M63&gt;0,FALSE)),"Check waived fee",IF(F63&lt;Assumptions!$B$3,"Short notice","Recorded")))))))</f>
        <v/>
      </c>
      <c r="O63" s="19" t="n"/>
      <c r="Q63">
        <f>IF(Assumptions!D62="","",Assumptions!D62)</f>
        <v/>
      </c>
      <c r="R63">
        <f>IF(Assumptions!F62="","",Assumptions!F62)</f>
        <v/>
      </c>
      <c r="T63">
        <f>IF(Assumptions!J62="","",Assumptions!J62)</f>
        <v/>
      </c>
      <c r="U63">
        <f>IF(Assumptions!L62="","",Assumptions!L62)</f>
        <v/>
      </c>
    </row>
    <row r="64" ht="32" customHeight="1">
      <c r="A64" s="19" t="n"/>
      <c r="B64" s="20" t="n"/>
      <c r="C64" s="21" t="n"/>
      <c r="D64" s="20" t="n"/>
      <c r="E64" s="21" t="n"/>
      <c r="F64" s="32">
        <f>IF(A64="","",IF(OR(B64="",C64="",D64="",E64=""),"",IFERROR(ROUND(((B64+C64)-(D64+E64))*24,1),"")))</f>
        <v/>
      </c>
      <c r="G64" s="19" t="n"/>
      <c r="H64" s="19" t="n"/>
      <c r="I64" s="19" t="n"/>
      <c r="J64" s="23" t="n"/>
      <c r="K64" s="19" t="n"/>
      <c r="L64" s="23" t="n"/>
      <c r="M64" s="31" t="n"/>
      <c r="N64" s="13">
        <f>IF(A64="","",IF(OR(B64="",C64="",D64="",E64="",F64="",G64="",H64="",I64="",J64="",K64="",L64=""),"Check missing fields",IF(F64&lt;0,"Check timing",IF(L64="Pending","Fee decision pending",IF(AND(L64="Charged",M64=""),"Enter fee amount",IF(AND(L64="Waived",IFERROR(M64&gt;0,FALSE)),"Check waived fee",IF(F64&lt;Assumptions!$B$3,"Short notice","Recorded")))))))</f>
        <v/>
      </c>
      <c r="O64" s="19" t="n"/>
      <c r="Q64">
        <f>IF(Assumptions!D63="","",Assumptions!D63)</f>
        <v/>
      </c>
      <c r="R64">
        <f>IF(Assumptions!F63="","",Assumptions!F63)</f>
        <v/>
      </c>
      <c r="T64">
        <f>IF(Assumptions!J63="","",Assumptions!J63)</f>
        <v/>
      </c>
      <c r="U64">
        <f>IF(Assumptions!L63="","",Assumptions!L63)</f>
        <v/>
      </c>
    </row>
    <row r="65" ht="32" customHeight="1">
      <c r="A65" s="19" t="n"/>
      <c r="B65" s="20" t="n"/>
      <c r="C65" s="21" t="n"/>
      <c r="D65" s="20" t="n"/>
      <c r="E65" s="21" t="n"/>
      <c r="F65" s="30">
        <f>IF(A65="","",IF(OR(B65="",C65="",D65="",E65=""),"",IFERROR(ROUND(((B65+C65)-(D65+E65))*24,1),"")))</f>
        <v/>
      </c>
      <c r="G65" s="19" t="n"/>
      <c r="H65" s="19" t="n"/>
      <c r="I65" s="19" t="n"/>
      <c r="J65" s="23" t="n"/>
      <c r="K65" s="19" t="n"/>
      <c r="L65" s="23" t="n"/>
      <c r="M65" s="31" t="n"/>
      <c r="N65" s="9">
        <f>IF(A65="","",IF(OR(B65="",C65="",D65="",E65="",F65="",G65="",H65="",I65="",J65="",K65="",L65=""),"Check missing fields",IF(F65&lt;0,"Check timing",IF(L65="Pending","Fee decision pending",IF(AND(L65="Charged",M65=""),"Enter fee amount",IF(AND(L65="Waived",IFERROR(M65&gt;0,FALSE)),"Check waived fee",IF(F65&lt;Assumptions!$B$3,"Short notice","Recorded")))))))</f>
        <v/>
      </c>
      <c r="O65" s="19" t="n"/>
      <c r="Q65">
        <f>IF(Assumptions!D64="","",Assumptions!D64)</f>
        <v/>
      </c>
      <c r="R65">
        <f>IF(Assumptions!F64="","",Assumptions!F64)</f>
        <v/>
      </c>
      <c r="T65">
        <f>IF(Assumptions!J64="","",Assumptions!J64)</f>
        <v/>
      </c>
      <c r="U65">
        <f>IF(Assumptions!L64="","",Assumptions!L64)</f>
        <v/>
      </c>
    </row>
    <row r="66" ht="32" customHeight="1">
      <c r="A66" s="19" t="n"/>
      <c r="B66" s="20" t="n"/>
      <c r="C66" s="21" t="n"/>
      <c r="D66" s="20" t="n"/>
      <c r="E66" s="21" t="n"/>
      <c r="F66" s="32">
        <f>IF(A66="","",IF(OR(B66="",C66="",D66="",E66=""),"",IFERROR(ROUND(((B66+C66)-(D66+E66))*24,1),"")))</f>
        <v/>
      </c>
      <c r="G66" s="19" t="n"/>
      <c r="H66" s="19" t="n"/>
      <c r="I66" s="19" t="n"/>
      <c r="J66" s="23" t="n"/>
      <c r="K66" s="19" t="n"/>
      <c r="L66" s="23" t="n"/>
      <c r="M66" s="31" t="n"/>
      <c r="N66" s="13">
        <f>IF(A66="","",IF(OR(B66="",C66="",D66="",E66="",F66="",G66="",H66="",I66="",J66="",K66="",L66=""),"Check missing fields",IF(F66&lt;0,"Check timing",IF(L66="Pending","Fee decision pending",IF(AND(L66="Charged",M66=""),"Enter fee amount",IF(AND(L66="Waived",IFERROR(M66&gt;0,FALSE)),"Check waived fee",IF(F66&lt;Assumptions!$B$3,"Short notice","Recorded")))))))</f>
        <v/>
      </c>
      <c r="O66" s="19" t="n"/>
      <c r="Q66">
        <f>IF(Assumptions!D65="","",Assumptions!D65)</f>
        <v/>
      </c>
      <c r="R66">
        <f>IF(Assumptions!F65="","",Assumptions!F65)</f>
        <v/>
      </c>
      <c r="T66">
        <f>IF(Assumptions!J65="","",Assumptions!J65)</f>
        <v/>
      </c>
      <c r="U66">
        <f>IF(Assumptions!L65="","",Assumptions!L65)</f>
        <v/>
      </c>
    </row>
    <row r="67" ht="32" customHeight="1">
      <c r="A67" s="19" t="n"/>
      <c r="B67" s="20" t="n"/>
      <c r="C67" s="21" t="n"/>
      <c r="D67" s="20" t="n"/>
      <c r="E67" s="21" t="n"/>
      <c r="F67" s="30">
        <f>IF(A67="","",IF(OR(B67="",C67="",D67="",E67=""),"",IFERROR(ROUND(((B67+C67)-(D67+E67))*24,1),"")))</f>
        <v/>
      </c>
      <c r="G67" s="19" t="n"/>
      <c r="H67" s="19" t="n"/>
      <c r="I67" s="19" t="n"/>
      <c r="J67" s="23" t="n"/>
      <c r="K67" s="19" t="n"/>
      <c r="L67" s="23" t="n"/>
      <c r="M67" s="31" t="n"/>
      <c r="N67" s="9">
        <f>IF(A67="","",IF(OR(B67="",C67="",D67="",E67="",F67="",G67="",H67="",I67="",J67="",K67="",L67=""),"Check missing fields",IF(F67&lt;0,"Check timing",IF(L67="Pending","Fee decision pending",IF(AND(L67="Charged",M67=""),"Enter fee amount",IF(AND(L67="Waived",IFERROR(M67&gt;0,FALSE)),"Check waived fee",IF(F67&lt;Assumptions!$B$3,"Short notice","Recorded")))))))</f>
        <v/>
      </c>
      <c r="O67" s="19" t="n"/>
      <c r="Q67">
        <f>IF(Assumptions!D66="","",Assumptions!D66)</f>
        <v/>
      </c>
      <c r="R67">
        <f>IF(Assumptions!F66="","",Assumptions!F66)</f>
        <v/>
      </c>
      <c r="T67">
        <f>IF(Assumptions!J66="","",Assumptions!J66)</f>
        <v/>
      </c>
      <c r="U67">
        <f>IF(Assumptions!L66="","",Assumptions!L66)</f>
        <v/>
      </c>
    </row>
    <row r="68" ht="32" customHeight="1">
      <c r="A68" s="19" t="n"/>
      <c r="B68" s="20" t="n"/>
      <c r="C68" s="21" t="n"/>
      <c r="D68" s="20" t="n"/>
      <c r="E68" s="21" t="n"/>
      <c r="F68" s="32">
        <f>IF(A68="","",IF(OR(B68="",C68="",D68="",E68=""),"",IFERROR(ROUND(((B68+C68)-(D68+E68))*24,1),"")))</f>
        <v/>
      </c>
      <c r="G68" s="19" t="n"/>
      <c r="H68" s="19" t="n"/>
      <c r="I68" s="19" t="n"/>
      <c r="J68" s="23" t="n"/>
      <c r="K68" s="19" t="n"/>
      <c r="L68" s="23" t="n"/>
      <c r="M68" s="31" t="n"/>
      <c r="N68" s="13">
        <f>IF(A68="","",IF(OR(B68="",C68="",D68="",E68="",F68="",G68="",H68="",I68="",J68="",K68="",L68=""),"Check missing fields",IF(F68&lt;0,"Check timing",IF(L68="Pending","Fee decision pending",IF(AND(L68="Charged",M68=""),"Enter fee amount",IF(AND(L68="Waived",IFERROR(M68&gt;0,FALSE)),"Check waived fee",IF(F68&lt;Assumptions!$B$3,"Short notice","Recorded")))))))</f>
        <v/>
      </c>
      <c r="O68" s="19" t="n"/>
      <c r="Q68">
        <f>IF(Assumptions!D67="","",Assumptions!D67)</f>
        <v/>
      </c>
      <c r="R68">
        <f>IF(Assumptions!F67="","",Assumptions!F67)</f>
        <v/>
      </c>
      <c r="T68">
        <f>IF(Assumptions!J67="","",Assumptions!J67)</f>
        <v/>
      </c>
      <c r="U68">
        <f>IF(Assumptions!L67="","",Assumptions!L67)</f>
        <v/>
      </c>
    </row>
    <row r="69" ht="32" customHeight="1">
      <c r="A69" s="19" t="n"/>
      <c r="B69" s="20" t="n"/>
      <c r="C69" s="21" t="n"/>
      <c r="D69" s="20" t="n"/>
      <c r="E69" s="21" t="n"/>
      <c r="F69" s="30">
        <f>IF(A69="","",IF(OR(B69="",C69="",D69="",E69=""),"",IFERROR(ROUND(((B69+C69)-(D69+E69))*24,1),"")))</f>
        <v/>
      </c>
      <c r="G69" s="19" t="n"/>
      <c r="H69" s="19" t="n"/>
      <c r="I69" s="19" t="n"/>
      <c r="J69" s="23" t="n"/>
      <c r="K69" s="19" t="n"/>
      <c r="L69" s="23" t="n"/>
      <c r="M69" s="31" t="n"/>
      <c r="N69" s="9">
        <f>IF(A69="","",IF(OR(B69="",C69="",D69="",E69="",F69="",G69="",H69="",I69="",J69="",K69="",L69=""),"Check missing fields",IF(F69&lt;0,"Check timing",IF(L69="Pending","Fee decision pending",IF(AND(L69="Charged",M69=""),"Enter fee amount",IF(AND(L69="Waived",IFERROR(M69&gt;0,FALSE)),"Check waived fee",IF(F69&lt;Assumptions!$B$3,"Short notice","Recorded")))))))</f>
        <v/>
      </c>
      <c r="O69" s="19" t="n"/>
      <c r="Q69">
        <f>IF(Assumptions!D68="","",Assumptions!D68)</f>
        <v/>
      </c>
      <c r="R69">
        <f>IF(Assumptions!F68="","",Assumptions!F68)</f>
        <v/>
      </c>
      <c r="T69">
        <f>IF(Assumptions!J68="","",Assumptions!J68)</f>
        <v/>
      </c>
      <c r="U69">
        <f>IF(Assumptions!L68="","",Assumptions!L68)</f>
        <v/>
      </c>
    </row>
    <row r="70" ht="32" customHeight="1">
      <c r="A70" s="19" t="n"/>
      <c r="B70" s="20" t="n"/>
      <c r="C70" s="21" t="n"/>
      <c r="D70" s="20" t="n"/>
      <c r="E70" s="21" t="n"/>
      <c r="F70" s="32">
        <f>IF(A70="","",IF(OR(B70="",C70="",D70="",E70=""),"",IFERROR(ROUND(((B70+C70)-(D70+E70))*24,1),"")))</f>
        <v/>
      </c>
      <c r="G70" s="19" t="n"/>
      <c r="H70" s="19" t="n"/>
      <c r="I70" s="19" t="n"/>
      <c r="J70" s="23" t="n"/>
      <c r="K70" s="19" t="n"/>
      <c r="L70" s="23" t="n"/>
      <c r="M70" s="31" t="n"/>
      <c r="N70" s="13">
        <f>IF(A70="","",IF(OR(B70="",C70="",D70="",E70="",F70="",G70="",H70="",I70="",J70="",K70="",L70=""),"Check missing fields",IF(F70&lt;0,"Check timing",IF(L70="Pending","Fee decision pending",IF(AND(L70="Charged",M70=""),"Enter fee amount",IF(AND(L70="Waived",IFERROR(M70&gt;0,FALSE)),"Check waived fee",IF(F70&lt;Assumptions!$B$3,"Short notice","Recorded")))))))</f>
        <v/>
      </c>
      <c r="O70" s="19" t="n"/>
      <c r="Q70">
        <f>IF(Assumptions!D69="","",Assumptions!D69)</f>
        <v/>
      </c>
      <c r="R70">
        <f>IF(Assumptions!F69="","",Assumptions!F69)</f>
        <v/>
      </c>
      <c r="T70">
        <f>IF(Assumptions!J69="","",Assumptions!J69)</f>
        <v/>
      </c>
      <c r="U70">
        <f>IF(Assumptions!L69="","",Assumptions!L69)</f>
        <v/>
      </c>
    </row>
    <row r="71" ht="32" customHeight="1">
      <c r="A71" s="19" t="n"/>
      <c r="B71" s="20" t="n"/>
      <c r="C71" s="21" t="n"/>
      <c r="D71" s="20" t="n"/>
      <c r="E71" s="21" t="n"/>
      <c r="F71" s="30">
        <f>IF(A71="","",IF(OR(B71="",C71="",D71="",E71=""),"",IFERROR(ROUND(((B71+C71)-(D71+E71))*24,1),"")))</f>
        <v/>
      </c>
      <c r="G71" s="19" t="n"/>
      <c r="H71" s="19" t="n"/>
      <c r="I71" s="19" t="n"/>
      <c r="J71" s="23" t="n"/>
      <c r="K71" s="19" t="n"/>
      <c r="L71" s="23" t="n"/>
      <c r="M71" s="31" t="n"/>
      <c r="N71" s="9">
        <f>IF(A71="","",IF(OR(B71="",C71="",D71="",E71="",F71="",G71="",H71="",I71="",J71="",K71="",L71=""),"Check missing fields",IF(F71&lt;0,"Check timing",IF(L71="Pending","Fee decision pending",IF(AND(L71="Charged",M71=""),"Enter fee amount",IF(AND(L71="Waived",IFERROR(M71&gt;0,FALSE)),"Check waived fee",IF(F71&lt;Assumptions!$B$3,"Short notice","Recorded")))))))</f>
        <v/>
      </c>
      <c r="O71" s="19" t="n"/>
      <c r="Q71">
        <f>IF(Assumptions!D70="","",Assumptions!D70)</f>
        <v/>
      </c>
      <c r="R71">
        <f>IF(Assumptions!F70="","",Assumptions!F70)</f>
        <v/>
      </c>
      <c r="T71">
        <f>IF(Assumptions!J70="","",Assumptions!J70)</f>
        <v/>
      </c>
      <c r="U71">
        <f>IF(Assumptions!L70="","",Assumptions!L70)</f>
        <v/>
      </c>
    </row>
    <row r="72" ht="32" customHeight="1">
      <c r="A72" s="19" t="n"/>
      <c r="B72" s="20" t="n"/>
      <c r="C72" s="21" t="n"/>
      <c r="D72" s="20" t="n"/>
      <c r="E72" s="21" t="n"/>
      <c r="F72" s="32">
        <f>IF(A72="","",IF(OR(B72="",C72="",D72="",E72=""),"",IFERROR(ROUND(((B72+C72)-(D72+E72))*24,1),"")))</f>
        <v/>
      </c>
      <c r="G72" s="19" t="n"/>
      <c r="H72" s="19" t="n"/>
      <c r="I72" s="19" t="n"/>
      <c r="J72" s="23" t="n"/>
      <c r="K72" s="19" t="n"/>
      <c r="L72" s="23" t="n"/>
      <c r="M72" s="31" t="n"/>
      <c r="N72" s="13">
        <f>IF(A72="","",IF(OR(B72="",C72="",D72="",E72="",F72="",G72="",H72="",I72="",J72="",K72="",L72=""),"Check missing fields",IF(F72&lt;0,"Check timing",IF(L72="Pending","Fee decision pending",IF(AND(L72="Charged",M72=""),"Enter fee amount",IF(AND(L72="Waived",IFERROR(M72&gt;0,FALSE)),"Check waived fee",IF(F72&lt;Assumptions!$B$3,"Short notice","Recorded")))))))</f>
        <v/>
      </c>
      <c r="O72" s="19" t="n"/>
      <c r="Q72">
        <f>IF(Assumptions!D71="","",Assumptions!D71)</f>
        <v/>
      </c>
      <c r="R72">
        <f>IF(Assumptions!F71="","",Assumptions!F71)</f>
        <v/>
      </c>
      <c r="T72">
        <f>IF(Assumptions!J71="","",Assumptions!J71)</f>
        <v/>
      </c>
      <c r="U72">
        <f>IF(Assumptions!L71="","",Assumptions!L71)</f>
        <v/>
      </c>
    </row>
    <row r="73" ht="32" customHeight="1">
      <c r="A73" s="19" t="n"/>
      <c r="B73" s="20" t="n"/>
      <c r="C73" s="21" t="n"/>
      <c r="D73" s="20" t="n"/>
      <c r="E73" s="21" t="n"/>
      <c r="F73" s="30">
        <f>IF(A73="","",IF(OR(B73="",C73="",D73="",E73=""),"",IFERROR(ROUND(((B73+C73)-(D73+E73))*24,1),"")))</f>
        <v/>
      </c>
      <c r="G73" s="19" t="n"/>
      <c r="H73" s="19" t="n"/>
      <c r="I73" s="19" t="n"/>
      <c r="J73" s="23" t="n"/>
      <c r="K73" s="19" t="n"/>
      <c r="L73" s="23" t="n"/>
      <c r="M73" s="31" t="n"/>
      <c r="N73" s="9">
        <f>IF(A73="","",IF(OR(B73="",C73="",D73="",E73="",F73="",G73="",H73="",I73="",J73="",K73="",L73=""),"Check missing fields",IF(F73&lt;0,"Check timing",IF(L73="Pending","Fee decision pending",IF(AND(L73="Charged",M73=""),"Enter fee amount",IF(AND(L73="Waived",IFERROR(M73&gt;0,FALSE)),"Check waived fee",IF(F73&lt;Assumptions!$B$3,"Short notice","Recorded")))))))</f>
        <v/>
      </c>
      <c r="O73" s="19" t="n"/>
      <c r="Q73">
        <f>IF(Assumptions!D72="","",Assumptions!D72)</f>
        <v/>
      </c>
      <c r="R73">
        <f>IF(Assumptions!F72="","",Assumptions!F72)</f>
        <v/>
      </c>
      <c r="T73">
        <f>IF(Assumptions!J72="","",Assumptions!J72)</f>
        <v/>
      </c>
      <c r="U73">
        <f>IF(Assumptions!L72="","",Assumptions!L72)</f>
        <v/>
      </c>
    </row>
    <row r="74" ht="32" customHeight="1">
      <c r="A74" s="19" t="n"/>
      <c r="B74" s="20" t="n"/>
      <c r="C74" s="21" t="n"/>
      <c r="D74" s="20" t="n"/>
      <c r="E74" s="21" t="n"/>
      <c r="F74" s="32">
        <f>IF(A74="","",IF(OR(B74="",C74="",D74="",E74=""),"",IFERROR(ROUND(((B74+C74)-(D74+E74))*24,1),"")))</f>
        <v/>
      </c>
      <c r="G74" s="19" t="n"/>
      <c r="H74" s="19" t="n"/>
      <c r="I74" s="19" t="n"/>
      <c r="J74" s="23" t="n"/>
      <c r="K74" s="19" t="n"/>
      <c r="L74" s="23" t="n"/>
      <c r="M74" s="31" t="n"/>
      <c r="N74" s="13">
        <f>IF(A74="","",IF(OR(B74="",C74="",D74="",E74="",F74="",G74="",H74="",I74="",J74="",K74="",L74=""),"Check missing fields",IF(F74&lt;0,"Check timing",IF(L74="Pending","Fee decision pending",IF(AND(L74="Charged",M74=""),"Enter fee amount",IF(AND(L74="Waived",IFERROR(M74&gt;0,FALSE)),"Check waived fee",IF(F74&lt;Assumptions!$B$3,"Short notice","Recorded")))))))</f>
        <v/>
      </c>
      <c r="O74" s="19" t="n"/>
      <c r="Q74">
        <f>IF(Assumptions!D73="","",Assumptions!D73)</f>
        <v/>
      </c>
      <c r="R74">
        <f>IF(Assumptions!F73="","",Assumptions!F73)</f>
        <v/>
      </c>
      <c r="T74">
        <f>IF(Assumptions!J73="","",Assumptions!J73)</f>
        <v/>
      </c>
      <c r="U74">
        <f>IF(Assumptions!L73="","",Assumptions!L73)</f>
        <v/>
      </c>
    </row>
    <row r="75" ht="32" customHeight="1">
      <c r="A75" s="19" t="n"/>
      <c r="B75" s="20" t="n"/>
      <c r="C75" s="21" t="n"/>
      <c r="D75" s="20" t="n"/>
      <c r="E75" s="21" t="n"/>
      <c r="F75" s="30">
        <f>IF(A75="","",IF(OR(B75="",C75="",D75="",E75=""),"",IFERROR(ROUND(((B75+C75)-(D75+E75))*24,1),"")))</f>
        <v/>
      </c>
      <c r="G75" s="19" t="n"/>
      <c r="H75" s="19" t="n"/>
      <c r="I75" s="19" t="n"/>
      <c r="J75" s="23" t="n"/>
      <c r="K75" s="19" t="n"/>
      <c r="L75" s="23" t="n"/>
      <c r="M75" s="31" t="n"/>
      <c r="N75" s="9">
        <f>IF(A75="","",IF(OR(B75="",C75="",D75="",E75="",F75="",G75="",H75="",I75="",J75="",K75="",L75=""),"Check missing fields",IF(F75&lt;0,"Check timing",IF(L75="Pending","Fee decision pending",IF(AND(L75="Charged",M75=""),"Enter fee amount",IF(AND(L75="Waived",IFERROR(M75&gt;0,FALSE)),"Check waived fee",IF(F75&lt;Assumptions!$B$3,"Short notice","Recorded")))))))</f>
        <v/>
      </c>
      <c r="O75" s="19" t="n"/>
      <c r="Q75">
        <f>IF(Assumptions!D74="","",Assumptions!D74)</f>
        <v/>
      </c>
      <c r="R75">
        <f>IF(Assumptions!F74="","",Assumptions!F74)</f>
        <v/>
      </c>
      <c r="T75">
        <f>IF(Assumptions!J74="","",Assumptions!J74)</f>
        <v/>
      </c>
      <c r="U75">
        <f>IF(Assumptions!L74="","",Assumptions!L74)</f>
        <v/>
      </c>
    </row>
    <row r="76" ht="32" customHeight="1">
      <c r="A76" s="19" t="n"/>
      <c r="B76" s="20" t="n"/>
      <c r="C76" s="21" t="n"/>
      <c r="D76" s="20" t="n"/>
      <c r="E76" s="21" t="n"/>
      <c r="F76" s="32">
        <f>IF(A76="","",IF(OR(B76="",C76="",D76="",E76=""),"",IFERROR(ROUND(((B76+C76)-(D76+E76))*24,1),"")))</f>
        <v/>
      </c>
      <c r="G76" s="19" t="n"/>
      <c r="H76" s="19" t="n"/>
      <c r="I76" s="19" t="n"/>
      <c r="J76" s="23" t="n"/>
      <c r="K76" s="19" t="n"/>
      <c r="L76" s="23" t="n"/>
      <c r="M76" s="31" t="n"/>
      <c r="N76" s="13">
        <f>IF(A76="","",IF(OR(B76="",C76="",D76="",E76="",F76="",G76="",H76="",I76="",J76="",K76="",L76=""),"Check missing fields",IF(F76&lt;0,"Check timing",IF(L76="Pending","Fee decision pending",IF(AND(L76="Charged",M76=""),"Enter fee amount",IF(AND(L76="Waived",IFERROR(M76&gt;0,FALSE)),"Check waived fee",IF(F76&lt;Assumptions!$B$3,"Short notice","Recorded")))))))</f>
        <v/>
      </c>
      <c r="O76" s="19" t="n"/>
      <c r="Q76">
        <f>IF(Assumptions!D75="","",Assumptions!D75)</f>
        <v/>
      </c>
      <c r="R76">
        <f>IF(Assumptions!F75="","",Assumptions!F75)</f>
        <v/>
      </c>
      <c r="T76">
        <f>IF(Assumptions!J75="","",Assumptions!J75)</f>
        <v/>
      </c>
      <c r="U76">
        <f>IF(Assumptions!L75="","",Assumptions!L75)</f>
        <v/>
      </c>
    </row>
    <row r="77" ht="32" customHeight="1">
      <c r="A77" s="19" t="n"/>
      <c r="B77" s="20" t="n"/>
      <c r="C77" s="21" t="n"/>
      <c r="D77" s="20" t="n"/>
      <c r="E77" s="21" t="n"/>
      <c r="F77" s="30">
        <f>IF(A77="","",IF(OR(B77="",C77="",D77="",E77=""),"",IFERROR(ROUND(((B77+C77)-(D77+E77))*24,1),"")))</f>
        <v/>
      </c>
      <c r="G77" s="19" t="n"/>
      <c r="H77" s="19" t="n"/>
      <c r="I77" s="19" t="n"/>
      <c r="J77" s="23" t="n"/>
      <c r="K77" s="19" t="n"/>
      <c r="L77" s="23" t="n"/>
      <c r="M77" s="31" t="n"/>
      <c r="N77" s="9">
        <f>IF(A77="","",IF(OR(B77="",C77="",D77="",E77="",F77="",G77="",H77="",I77="",J77="",K77="",L77=""),"Check missing fields",IF(F77&lt;0,"Check timing",IF(L77="Pending","Fee decision pending",IF(AND(L77="Charged",M77=""),"Enter fee amount",IF(AND(L77="Waived",IFERROR(M77&gt;0,FALSE)),"Check waived fee",IF(F77&lt;Assumptions!$B$3,"Short notice","Recorded")))))))</f>
        <v/>
      </c>
      <c r="O77" s="19" t="n"/>
      <c r="Q77">
        <f>IF(Assumptions!D76="","",Assumptions!D76)</f>
        <v/>
      </c>
      <c r="R77">
        <f>IF(Assumptions!F76="","",Assumptions!F76)</f>
        <v/>
      </c>
      <c r="T77">
        <f>IF(Assumptions!J76="","",Assumptions!J76)</f>
        <v/>
      </c>
      <c r="U77">
        <f>IF(Assumptions!L76="","",Assumptions!L76)</f>
        <v/>
      </c>
    </row>
    <row r="78" ht="32" customHeight="1">
      <c r="A78" s="19" t="n"/>
      <c r="B78" s="20" t="n"/>
      <c r="C78" s="21" t="n"/>
      <c r="D78" s="20" t="n"/>
      <c r="E78" s="21" t="n"/>
      <c r="F78" s="32">
        <f>IF(A78="","",IF(OR(B78="",C78="",D78="",E78=""),"",IFERROR(ROUND(((B78+C78)-(D78+E78))*24,1),"")))</f>
        <v/>
      </c>
      <c r="G78" s="19" t="n"/>
      <c r="H78" s="19" t="n"/>
      <c r="I78" s="19" t="n"/>
      <c r="J78" s="23" t="n"/>
      <c r="K78" s="19" t="n"/>
      <c r="L78" s="23" t="n"/>
      <c r="M78" s="31" t="n"/>
      <c r="N78" s="13">
        <f>IF(A78="","",IF(OR(B78="",C78="",D78="",E78="",F78="",G78="",H78="",I78="",J78="",K78="",L78=""),"Check missing fields",IF(F78&lt;0,"Check timing",IF(L78="Pending","Fee decision pending",IF(AND(L78="Charged",M78=""),"Enter fee amount",IF(AND(L78="Waived",IFERROR(M78&gt;0,FALSE)),"Check waived fee",IF(F78&lt;Assumptions!$B$3,"Short notice","Recorded")))))))</f>
        <v/>
      </c>
      <c r="O78" s="19" t="n"/>
      <c r="Q78">
        <f>IF(Assumptions!D77="","",Assumptions!D77)</f>
        <v/>
      </c>
      <c r="R78">
        <f>IF(Assumptions!F77="","",Assumptions!F77)</f>
        <v/>
      </c>
      <c r="T78">
        <f>IF(Assumptions!J77="","",Assumptions!J77)</f>
        <v/>
      </c>
      <c r="U78">
        <f>IF(Assumptions!L77="","",Assumptions!L77)</f>
        <v/>
      </c>
    </row>
    <row r="79" ht="32" customHeight="1">
      <c r="A79" s="19" t="n"/>
      <c r="B79" s="20" t="n"/>
      <c r="C79" s="21" t="n"/>
      <c r="D79" s="20" t="n"/>
      <c r="E79" s="21" t="n"/>
      <c r="F79" s="30">
        <f>IF(A79="","",IF(OR(B79="",C79="",D79="",E79=""),"",IFERROR(ROUND(((B79+C79)-(D79+E79))*24,1),"")))</f>
        <v/>
      </c>
      <c r="G79" s="19" t="n"/>
      <c r="H79" s="19" t="n"/>
      <c r="I79" s="19" t="n"/>
      <c r="J79" s="23" t="n"/>
      <c r="K79" s="19" t="n"/>
      <c r="L79" s="23" t="n"/>
      <c r="M79" s="31" t="n"/>
      <c r="N79" s="9">
        <f>IF(A79="","",IF(OR(B79="",C79="",D79="",E79="",F79="",G79="",H79="",I79="",J79="",K79="",L79=""),"Check missing fields",IF(F79&lt;0,"Check timing",IF(L79="Pending","Fee decision pending",IF(AND(L79="Charged",M79=""),"Enter fee amount",IF(AND(L79="Waived",IFERROR(M79&gt;0,FALSE)),"Check waived fee",IF(F79&lt;Assumptions!$B$3,"Short notice","Recorded")))))))</f>
        <v/>
      </c>
      <c r="O79" s="19" t="n"/>
      <c r="Q79">
        <f>IF(Assumptions!D78="","",Assumptions!D78)</f>
        <v/>
      </c>
      <c r="R79">
        <f>IF(Assumptions!F78="","",Assumptions!F78)</f>
        <v/>
      </c>
      <c r="T79">
        <f>IF(Assumptions!J78="","",Assumptions!J78)</f>
        <v/>
      </c>
      <c r="U79">
        <f>IF(Assumptions!L78="","",Assumptions!L78)</f>
        <v/>
      </c>
    </row>
    <row r="80" ht="32" customHeight="1">
      <c r="A80" s="19" t="n"/>
      <c r="B80" s="20" t="n"/>
      <c r="C80" s="21" t="n"/>
      <c r="D80" s="20" t="n"/>
      <c r="E80" s="21" t="n"/>
      <c r="F80" s="32">
        <f>IF(A80="","",IF(OR(B80="",C80="",D80="",E80=""),"",IFERROR(ROUND(((B80+C80)-(D80+E80))*24,1),"")))</f>
        <v/>
      </c>
      <c r="G80" s="19" t="n"/>
      <c r="H80" s="19" t="n"/>
      <c r="I80" s="19" t="n"/>
      <c r="J80" s="23" t="n"/>
      <c r="K80" s="19" t="n"/>
      <c r="L80" s="23" t="n"/>
      <c r="M80" s="31" t="n"/>
      <c r="N80" s="13">
        <f>IF(A80="","",IF(OR(B80="",C80="",D80="",E80="",F80="",G80="",H80="",I80="",J80="",K80="",L80=""),"Check missing fields",IF(F80&lt;0,"Check timing",IF(L80="Pending","Fee decision pending",IF(AND(L80="Charged",M80=""),"Enter fee amount",IF(AND(L80="Waived",IFERROR(M80&gt;0,FALSE)),"Check waived fee",IF(F80&lt;Assumptions!$B$3,"Short notice","Recorded")))))))</f>
        <v/>
      </c>
      <c r="O80" s="19" t="n"/>
      <c r="Q80">
        <f>IF(Assumptions!D79="","",Assumptions!D79)</f>
        <v/>
      </c>
      <c r="R80">
        <f>IF(Assumptions!F79="","",Assumptions!F79)</f>
        <v/>
      </c>
      <c r="T80">
        <f>IF(Assumptions!J79="","",Assumptions!J79)</f>
        <v/>
      </c>
      <c r="U80">
        <f>IF(Assumptions!L79="","",Assumptions!L79)</f>
        <v/>
      </c>
    </row>
    <row r="81" ht="32" customHeight="1">
      <c r="A81" s="19" t="n"/>
      <c r="B81" s="20" t="n"/>
      <c r="C81" s="21" t="n"/>
      <c r="D81" s="20" t="n"/>
      <c r="E81" s="21" t="n"/>
      <c r="F81" s="30">
        <f>IF(A81="","",IF(OR(B81="",C81="",D81="",E81=""),"",IFERROR(ROUND(((B81+C81)-(D81+E81))*24,1),"")))</f>
        <v/>
      </c>
      <c r="G81" s="19" t="n"/>
      <c r="H81" s="19" t="n"/>
      <c r="I81" s="19" t="n"/>
      <c r="J81" s="23" t="n"/>
      <c r="K81" s="19" t="n"/>
      <c r="L81" s="23" t="n"/>
      <c r="M81" s="31" t="n"/>
      <c r="N81" s="9">
        <f>IF(A81="","",IF(OR(B81="",C81="",D81="",E81="",F81="",G81="",H81="",I81="",J81="",K81="",L81=""),"Check missing fields",IF(F81&lt;0,"Check timing",IF(L81="Pending","Fee decision pending",IF(AND(L81="Charged",M81=""),"Enter fee amount",IF(AND(L81="Waived",IFERROR(M81&gt;0,FALSE)),"Check waived fee",IF(F81&lt;Assumptions!$B$3,"Short notice","Recorded")))))))</f>
        <v/>
      </c>
      <c r="O81" s="19" t="n"/>
      <c r="Q81">
        <f>IF(Assumptions!D80="","",Assumptions!D80)</f>
        <v/>
      </c>
      <c r="R81">
        <f>IF(Assumptions!F80="","",Assumptions!F80)</f>
        <v/>
      </c>
      <c r="T81">
        <f>IF(Assumptions!J80="","",Assumptions!J80)</f>
        <v/>
      </c>
      <c r="U81">
        <f>IF(Assumptions!L80="","",Assumptions!L80)</f>
        <v/>
      </c>
    </row>
    <row r="82" ht="32" customHeight="1">
      <c r="A82" s="19" t="n"/>
      <c r="B82" s="20" t="n"/>
      <c r="C82" s="21" t="n"/>
      <c r="D82" s="20" t="n"/>
      <c r="E82" s="21" t="n"/>
      <c r="F82" s="32">
        <f>IF(A82="","",IF(OR(B82="",C82="",D82="",E82=""),"",IFERROR(ROUND(((B82+C82)-(D82+E82))*24,1),"")))</f>
        <v/>
      </c>
      <c r="G82" s="19" t="n"/>
      <c r="H82" s="19" t="n"/>
      <c r="I82" s="19" t="n"/>
      <c r="J82" s="23" t="n"/>
      <c r="K82" s="19" t="n"/>
      <c r="L82" s="23" t="n"/>
      <c r="M82" s="31" t="n"/>
      <c r="N82" s="13">
        <f>IF(A82="","",IF(OR(B82="",C82="",D82="",E82="",F82="",G82="",H82="",I82="",J82="",K82="",L82=""),"Check missing fields",IF(F82&lt;0,"Check timing",IF(L82="Pending","Fee decision pending",IF(AND(L82="Charged",M82=""),"Enter fee amount",IF(AND(L82="Waived",IFERROR(M82&gt;0,FALSE)),"Check waived fee",IF(F82&lt;Assumptions!$B$3,"Short notice","Recorded")))))))</f>
        <v/>
      </c>
      <c r="O82" s="19" t="n"/>
      <c r="Q82">
        <f>IF(Assumptions!D81="","",Assumptions!D81)</f>
        <v/>
      </c>
      <c r="R82">
        <f>IF(Assumptions!F81="","",Assumptions!F81)</f>
        <v/>
      </c>
      <c r="T82">
        <f>IF(Assumptions!J81="","",Assumptions!J81)</f>
        <v/>
      </c>
      <c r="U82">
        <f>IF(Assumptions!L81="","",Assumptions!L81)</f>
        <v/>
      </c>
    </row>
    <row r="83" ht="32" customHeight="1">
      <c r="A83" s="19" t="n"/>
      <c r="B83" s="20" t="n"/>
      <c r="C83" s="21" t="n"/>
      <c r="D83" s="20" t="n"/>
      <c r="E83" s="21" t="n"/>
      <c r="F83" s="30">
        <f>IF(A83="","",IF(OR(B83="",C83="",D83="",E83=""),"",IFERROR(ROUND(((B83+C83)-(D83+E83))*24,1),"")))</f>
        <v/>
      </c>
      <c r="G83" s="19" t="n"/>
      <c r="H83" s="19" t="n"/>
      <c r="I83" s="19" t="n"/>
      <c r="J83" s="23" t="n"/>
      <c r="K83" s="19" t="n"/>
      <c r="L83" s="23" t="n"/>
      <c r="M83" s="31" t="n"/>
      <c r="N83" s="9">
        <f>IF(A83="","",IF(OR(B83="",C83="",D83="",E83="",F83="",G83="",H83="",I83="",J83="",K83="",L83=""),"Check missing fields",IF(F83&lt;0,"Check timing",IF(L83="Pending","Fee decision pending",IF(AND(L83="Charged",M83=""),"Enter fee amount",IF(AND(L83="Waived",IFERROR(M83&gt;0,FALSE)),"Check waived fee",IF(F83&lt;Assumptions!$B$3,"Short notice","Recorded")))))))</f>
        <v/>
      </c>
      <c r="O83" s="19" t="n"/>
      <c r="Q83">
        <f>IF(Assumptions!D82="","",Assumptions!D82)</f>
        <v/>
      </c>
      <c r="R83">
        <f>IF(Assumptions!F82="","",Assumptions!F82)</f>
        <v/>
      </c>
      <c r="T83">
        <f>IF(Assumptions!J82="","",Assumptions!J82)</f>
        <v/>
      </c>
      <c r="U83">
        <f>IF(Assumptions!L82="","",Assumptions!L82)</f>
        <v/>
      </c>
    </row>
    <row r="84" ht="32" customHeight="1">
      <c r="A84" s="19" t="n"/>
      <c r="B84" s="20" t="n"/>
      <c r="C84" s="21" t="n"/>
      <c r="D84" s="20" t="n"/>
      <c r="E84" s="21" t="n"/>
      <c r="F84" s="32">
        <f>IF(A84="","",IF(OR(B84="",C84="",D84="",E84=""),"",IFERROR(ROUND(((B84+C84)-(D84+E84))*24,1),"")))</f>
        <v/>
      </c>
      <c r="G84" s="19" t="n"/>
      <c r="H84" s="19" t="n"/>
      <c r="I84" s="19" t="n"/>
      <c r="J84" s="23" t="n"/>
      <c r="K84" s="19" t="n"/>
      <c r="L84" s="23" t="n"/>
      <c r="M84" s="31" t="n"/>
      <c r="N84" s="13">
        <f>IF(A84="","",IF(OR(B84="",C84="",D84="",E84="",F84="",G84="",H84="",I84="",J84="",K84="",L84=""),"Check missing fields",IF(F84&lt;0,"Check timing",IF(L84="Pending","Fee decision pending",IF(AND(L84="Charged",M84=""),"Enter fee amount",IF(AND(L84="Waived",IFERROR(M84&gt;0,FALSE)),"Check waived fee",IF(F84&lt;Assumptions!$B$3,"Short notice","Recorded")))))))</f>
        <v/>
      </c>
      <c r="O84" s="19" t="n"/>
      <c r="Q84">
        <f>IF(Assumptions!D83="","",Assumptions!D83)</f>
        <v/>
      </c>
      <c r="R84">
        <f>IF(Assumptions!F83="","",Assumptions!F83)</f>
        <v/>
      </c>
      <c r="T84">
        <f>IF(Assumptions!J83="","",Assumptions!J83)</f>
        <v/>
      </c>
      <c r="U84">
        <f>IF(Assumptions!L83="","",Assumptions!L83)</f>
        <v/>
      </c>
    </row>
    <row r="85" ht="32" customHeight="1">
      <c r="A85" s="19" t="n"/>
      <c r="B85" s="20" t="n"/>
      <c r="C85" s="21" t="n"/>
      <c r="D85" s="20" t="n"/>
      <c r="E85" s="21" t="n"/>
      <c r="F85" s="30">
        <f>IF(A85="","",IF(OR(B85="",C85="",D85="",E85=""),"",IFERROR(ROUND(((B85+C85)-(D85+E85))*24,1),"")))</f>
        <v/>
      </c>
      <c r="G85" s="19" t="n"/>
      <c r="H85" s="19" t="n"/>
      <c r="I85" s="19" t="n"/>
      <c r="J85" s="23" t="n"/>
      <c r="K85" s="19" t="n"/>
      <c r="L85" s="23" t="n"/>
      <c r="M85" s="31" t="n"/>
      <c r="N85" s="9">
        <f>IF(A85="","",IF(OR(B85="",C85="",D85="",E85="",F85="",G85="",H85="",I85="",J85="",K85="",L85=""),"Check missing fields",IF(F85&lt;0,"Check timing",IF(L85="Pending","Fee decision pending",IF(AND(L85="Charged",M85=""),"Enter fee amount",IF(AND(L85="Waived",IFERROR(M85&gt;0,FALSE)),"Check waived fee",IF(F85&lt;Assumptions!$B$3,"Short notice","Recorded")))))))</f>
        <v/>
      </c>
      <c r="O85" s="19" t="n"/>
      <c r="Q85">
        <f>IF(Assumptions!D84="","",Assumptions!D84)</f>
        <v/>
      </c>
      <c r="R85">
        <f>IF(Assumptions!F84="","",Assumptions!F84)</f>
        <v/>
      </c>
      <c r="T85">
        <f>IF(Assumptions!J84="","",Assumptions!J84)</f>
        <v/>
      </c>
      <c r="U85">
        <f>IF(Assumptions!L84="","",Assumptions!L84)</f>
        <v/>
      </c>
    </row>
    <row r="86" ht="32" customHeight="1">
      <c r="A86" s="19" t="n"/>
      <c r="B86" s="20" t="n"/>
      <c r="C86" s="21" t="n"/>
      <c r="D86" s="20" t="n"/>
      <c r="E86" s="21" t="n"/>
      <c r="F86" s="32">
        <f>IF(A86="","",IF(OR(B86="",C86="",D86="",E86=""),"",IFERROR(ROUND(((B86+C86)-(D86+E86))*24,1),"")))</f>
        <v/>
      </c>
      <c r="G86" s="19" t="n"/>
      <c r="H86" s="19" t="n"/>
      <c r="I86" s="19" t="n"/>
      <c r="J86" s="23" t="n"/>
      <c r="K86" s="19" t="n"/>
      <c r="L86" s="23" t="n"/>
      <c r="M86" s="31" t="n"/>
      <c r="N86" s="13">
        <f>IF(A86="","",IF(OR(B86="",C86="",D86="",E86="",F86="",G86="",H86="",I86="",J86="",K86="",L86=""),"Check missing fields",IF(F86&lt;0,"Check timing",IF(L86="Pending","Fee decision pending",IF(AND(L86="Charged",M86=""),"Enter fee amount",IF(AND(L86="Waived",IFERROR(M86&gt;0,FALSE)),"Check waived fee",IF(F86&lt;Assumptions!$B$3,"Short notice","Recorded")))))))</f>
        <v/>
      </c>
      <c r="O86" s="19" t="n"/>
      <c r="Q86">
        <f>IF(Assumptions!D85="","",Assumptions!D85)</f>
        <v/>
      </c>
      <c r="R86">
        <f>IF(Assumptions!F85="","",Assumptions!F85)</f>
        <v/>
      </c>
      <c r="T86">
        <f>IF(Assumptions!J85="","",Assumptions!J85)</f>
        <v/>
      </c>
      <c r="U86">
        <f>IF(Assumptions!L85="","",Assumptions!L85)</f>
        <v/>
      </c>
    </row>
    <row r="87" ht="32" customHeight="1">
      <c r="A87" s="19" t="n"/>
      <c r="B87" s="20" t="n"/>
      <c r="C87" s="21" t="n"/>
      <c r="D87" s="20" t="n"/>
      <c r="E87" s="21" t="n"/>
      <c r="F87" s="30">
        <f>IF(A87="","",IF(OR(B87="",C87="",D87="",E87=""),"",IFERROR(ROUND(((B87+C87)-(D87+E87))*24,1),"")))</f>
        <v/>
      </c>
      <c r="G87" s="19" t="n"/>
      <c r="H87" s="19" t="n"/>
      <c r="I87" s="19" t="n"/>
      <c r="J87" s="23" t="n"/>
      <c r="K87" s="19" t="n"/>
      <c r="L87" s="23" t="n"/>
      <c r="M87" s="31" t="n"/>
      <c r="N87" s="9">
        <f>IF(A87="","",IF(OR(B87="",C87="",D87="",E87="",F87="",G87="",H87="",I87="",J87="",K87="",L87=""),"Check missing fields",IF(F87&lt;0,"Check timing",IF(L87="Pending","Fee decision pending",IF(AND(L87="Charged",M87=""),"Enter fee amount",IF(AND(L87="Waived",IFERROR(M87&gt;0,FALSE)),"Check waived fee",IF(F87&lt;Assumptions!$B$3,"Short notice","Recorded")))))))</f>
        <v/>
      </c>
      <c r="O87" s="19" t="n"/>
      <c r="Q87">
        <f>IF(Assumptions!D86="","",Assumptions!D86)</f>
        <v/>
      </c>
      <c r="R87">
        <f>IF(Assumptions!F86="","",Assumptions!F86)</f>
        <v/>
      </c>
      <c r="T87">
        <f>IF(Assumptions!J86="","",Assumptions!J86)</f>
        <v/>
      </c>
      <c r="U87">
        <f>IF(Assumptions!L86="","",Assumptions!L86)</f>
        <v/>
      </c>
    </row>
    <row r="88" ht="32" customHeight="1">
      <c r="A88" s="19" t="n"/>
      <c r="B88" s="20" t="n"/>
      <c r="C88" s="21" t="n"/>
      <c r="D88" s="20" t="n"/>
      <c r="E88" s="21" t="n"/>
      <c r="F88" s="32">
        <f>IF(A88="","",IF(OR(B88="",C88="",D88="",E88=""),"",IFERROR(ROUND(((B88+C88)-(D88+E88))*24,1),"")))</f>
        <v/>
      </c>
      <c r="G88" s="19" t="n"/>
      <c r="H88" s="19" t="n"/>
      <c r="I88" s="19" t="n"/>
      <c r="J88" s="23" t="n"/>
      <c r="K88" s="19" t="n"/>
      <c r="L88" s="23" t="n"/>
      <c r="M88" s="31" t="n"/>
      <c r="N88" s="13">
        <f>IF(A88="","",IF(OR(B88="",C88="",D88="",E88="",F88="",G88="",H88="",I88="",J88="",K88="",L88=""),"Check missing fields",IF(F88&lt;0,"Check timing",IF(L88="Pending","Fee decision pending",IF(AND(L88="Charged",M88=""),"Enter fee amount",IF(AND(L88="Waived",IFERROR(M88&gt;0,FALSE)),"Check waived fee",IF(F88&lt;Assumptions!$B$3,"Short notice","Recorded")))))))</f>
        <v/>
      </c>
      <c r="O88" s="19" t="n"/>
      <c r="Q88">
        <f>IF(Assumptions!D87="","",Assumptions!D87)</f>
        <v/>
      </c>
      <c r="R88">
        <f>IF(Assumptions!F87="","",Assumptions!F87)</f>
        <v/>
      </c>
      <c r="T88">
        <f>IF(Assumptions!J87="","",Assumptions!J87)</f>
        <v/>
      </c>
      <c r="U88">
        <f>IF(Assumptions!L87="","",Assumptions!L87)</f>
        <v/>
      </c>
    </row>
    <row r="89" ht="32" customHeight="1">
      <c r="A89" s="19" t="n"/>
      <c r="B89" s="20" t="n"/>
      <c r="C89" s="21" t="n"/>
      <c r="D89" s="20" t="n"/>
      <c r="E89" s="21" t="n"/>
      <c r="F89" s="30">
        <f>IF(A89="","",IF(OR(B89="",C89="",D89="",E89=""),"",IFERROR(ROUND(((B89+C89)-(D89+E89))*24,1),"")))</f>
        <v/>
      </c>
      <c r="G89" s="19" t="n"/>
      <c r="H89" s="19" t="n"/>
      <c r="I89" s="19" t="n"/>
      <c r="J89" s="23" t="n"/>
      <c r="K89" s="19" t="n"/>
      <c r="L89" s="23" t="n"/>
      <c r="M89" s="31" t="n"/>
      <c r="N89" s="9">
        <f>IF(A89="","",IF(OR(B89="",C89="",D89="",E89="",F89="",G89="",H89="",I89="",J89="",K89="",L89=""),"Check missing fields",IF(F89&lt;0,"Check timing",IF(L89="Pending","Fee decision pending",IF(AND(L89="Charged",M89=""),"Enter fee amount",IF(AND(L89="Waived",IFERROR(M89&gt;0,FALSE)),"Check waived fee",IF(F89&lt;Assumptions!$B$3,"Short notice","Recorded")))))))</f>
        <v/>
      </c>
      <c r="O89" s="19" t="n"/>
      <c r="Q89">
        <f>IF(Assumptions!D88="","",Assumptions!D88)</f>
        <v/>
      </c>
      <c r="R89">
        <f>IF(Assumptions!F88="","",Assumptions!F88)</f>
        <v/>
      </c>
      <c r="T89">
        <f>IF(Assumptions!J88="","",Assumptions!J88)</f>
        <v/>
      </c>
      <c r="U89">
        <f>IF(Assumptions!L88="","",Assumptions!L88)</f>
        <v/>
      </c>
    </row>
    <row r="90" ht="32" customHeight="1">
      <c r="A90" s="19" t="n"/>
      <c r="B90" s="20" t="n"/>
      <c r="C90" s="21" t="n"/>
      <c r="D90" s="20" t="n"/>
      <c r="E90" s="21" t="n"/>
      <c r="F90" s="32">
        <f>IF(A90="","",IF(OR(B90="",C90="",D90="",E90=""),"",IFERROR(ROUND(((B90+C90)-(D90+E90))*24,1),"")))</f>
        <v/>
      </c>
      <c r="G90" s="19" t="n"/>
      <c r="H90" s="19" t="n"/>
      <c r="I90" s="19" t="n"/>
      <c r="J90" s="23" t="n"/>
      <c r="K90" s="19" t="n"/>
      <c r="L90" s="23" t="n"/>
      <c r="M90" s="31" t="n"/>
      <c r="N90" s="13">
        <f>IF(A90="","",IF(OR(B90="",C90="",D90="",E90="",F90="",G90="",H90="",I90="",J90="",K90="",L90=""),"Check missing fields",IF(F90&lt;0,"Check timing",IF(L90="Pending","Fee decision pending",IF(AND(L90="Charged",M90=""),"Enter fee amount",IF(AND(L90="Waived",IFERROR(M90&gt;0,FALSE)),"Check waived fee",IF(F90&lt;Assumptions!$B$3,"Short notice","Recorded")))))))</f>
        <v/>
      </c>
      <c r="O90" s="19" t="n"/>
      <c r="Q90">
        <f>IF(Assumptions!D89="","",Assumptions!D89)</f>
        <v/>
      </c>
      <c r="R90">
        <f>IF(Assumptions!F89="","",Assumptions!F89)</f>
        <v/>
      </c>
      <c r="T90">
        <f>IF(Assumptions!J89="","",Assumptions!J89)</f>
        <v/>
      </c>
      <c r="U90">
        <f>IF(Assumptions!L89="","",Assumptions!L89)</f>
        <v/>
      </c>
    </row>
    <row r="91" ht="32" customHeight="1">
      <c r="A91" s="19" t="n"/>
      <c r="B91" s="20" t="n"/>
      <c r="C91" s="21" t="n"/>
      <c r="D91" s="20" t="n"/>
      <c r="E91" s="21" t="n"/>
      <c r="F91" s="30">
        <f>IF(A91="","",IF(OR(B91="",C91="",D91="",E91=""),"",IFERROR(ROUND(((B91+C91)-(D91+E91))*24,1),"")))</f>
        <v/>
      </c>
      <c r="G91" s="19" t="n"/>
      <c r="H91" s="19" t="n"/>
      <c r="I91" s="19" t="n"/>
      <c r="J91" s="23" t="n"/>
      <c r="K91" s="19" t="n"/>
      <c r="L91" s="23" t="n"/>
      <c r="M91" s="31" t="n"/>
      <c r="N91" s="9">
        <f>IF(A91="","",IF(OR(B91="",C91="",D91="",E91="",F91="",G91="",H91="",I91="",J91="",K91="",L91=""),"Check missing fields",IF(F91&lt;0,"Check timing",IF(L91="Pending","Fee decision pending",IF(AND(L91="Charged",M91=""),"Enter fee amount",IF(AND(L91="Waived",IFERROR(M91&gt;0,FALSE)),"Check waived fee",IF(F91&lt;Assumptions!$B$3,"Short notice","Recorded")))))))</f>
        <v/>
      </c>
      <c r="O91" s="19" t="n"/>
      <c r="Q91">
        <f>IF(Assumptions!D90="","",Assumptions!D90)</f>
        <v/>
      </c>
      <c r="R91">
        <f>IF(Assumptions!F90="","",Assumptions!F90)</f>
        <v/>
      </c>
      <c r="T91">
        <f>IF(Assumptions!J90="","",Assumptions!J90)</f>
        <v/>
      </c>
      <c r="U91">
        <f>IF(Assumptions!L90="","",Assumptions!L90)</f>
        <v/>
      </c>
    </row>
    <row r="92" ht="32" customHeight="1">
      <c r="A92" s="19" t="n"/>
      <c r="B92" s="20" t="n"/>
      <c r="C92" s="21" t="n"/>
      <c r="D92" s="20" t="n"/>
      <c r="E92" s="21" t="n"/>
      <c r="F92" s="32">
        <f>IF(A92="","",IF(OR(B92="",C92="",D92="",E92=""),"",IFERROR(ROUND(((B92+C92)-(D92+E92))*24,1),"")))</f>
        <v/>
      </c>
      <c r="G92" s="19" t="n"/>
      <c r="H92" s="19" t="n"/>
      <c r="I92" s="19" t="n"/>
      <c r="J92" s="23" t="n"/>
      <c r="K92" s="19" t="n"/>
      <c r="L92" s="23" t="n"/>
      <c r="M92" s="31" t="n"/>
      <c r="N92" s="13">
        <f>IF(A92="","",IF(OR(B92="",C92="",D92="",E92="",F92="",G92="",H92="",I92="",J92="",K92="",L92=""),"Check missing fields",IF(F92&lt;0,"Check timing",IF(L92="Pending","Fee decision pending",IF(AND(L92="Charged",M92=""),"Enter fee amount",IF(AND(L92="Waived",IFERROR(M92&gt;0,FALSE)),"Check waived fee",IF(F92&lt;Assumptions!$B$3,"Short notice","Recorded")))))))</f>
        <v/>
      </c>
      <c r="O92" s="19" t="n"/>
      <c r="Q92">
        <f>IF(Assumptions!D91="","",Assumptions!D91)</f>
        <v/>
      </c>
      <c r="R92">
        <f>IF(Assumptions!F91="","",Assumptions!F91)</f>
        <v/>
      </c>
      <c r="T92">
        <f>IF(Assumptions!J91="","",Assumptions!J91)</f>
        <v/>
      </c>
      <c r="U92">
        <f>IF(Assumptions!L91="","",Assumptions!L91)</f>
        <v/>
      </c>
    </row>
    <row r="93" ht="32" customHeight="1">
      <c r="A93" s="19" t="n"/>
      <c r="B93" s="20" t="n"/>
      <c r="C93" s="21" t="n"/>
      <c r="D93" s="20" t="n"/>
      <c r="E93" s="21" t="n"/>
      <c r="F93" s="30">
        <f>IF(A93="","",IF(OR(B93="",C93="",D93="",E93=""),"",IFERROR(ROUND(((B93+C93)-(D93+E93))*24,1),"")))</f>
        <v/>
      </c>
      <c r="G93" s="19" t="n"/>
      <c r="H93" s="19" t="n"/>
      <c r="I93" s="19" t="n"/>
      <c r="J93" s="23" t="n"/>
      <c r="K93" s="19" t="n"/>
      <c r="L93" s="23" t="n"/>
      <c r="M93" s="31" t="n"/>
      <c r="N93" s="9">
        <f>IF(A93="","",IF(OR(B93="",C93="",D93="",E93="",F93="",G93="",H93="",I93="",J93="",K93="",L93=""),"Check missing fields",IF(F93&lt;0,"Check timing",IF(L93="Pending","Fee decision pending",IF(AND(L93="Charged",M93=""),"Enter fee amount",IF(AND(L93="Waived",IFERROR(M93&gt;0,FALSE)),"Check waived fee",IF(F93&lt;Assumptions!$B$3,"Short notice","Recorded")))))))</f>
        <v/>
      </c>
      <c r="O93" s="19" t="n"/>
      <c r="Q93">
        <f>IF(Assumptions!D92="","",Assumptions!D92)</f>
        <v/>
      </c>
      <c r="R93">
        <f>IF(Assumptions!F92="","",Assumptions!F92)</f>
        <v/>
      </c>
      <c r="T93">
        <f>IF(Assumptions!J92="","",Assumptions!J92)</f>
        <v/>
      </c>
      <c r="U93">
        <f>IF(Assumptions!L92="","",Assumptions!L92)</f>
        <v/>
      </c>
    </row>
    <row r="94" ht="32" customHeight="1">
      <c r="A94" s="19" t="n"/>
      <c r="B94" s="20" t="n"/>
      <c r="C94" s="21" t="n"/>
      <c r="D94" s="20" t="n"/>
      <c r="E94" s="21" t="n"/>
      <c r="F94" s="32">
        <f>IF(A94="","",IF(OR(B94="",C94="",D94="",E94=""),"",IFERROR(ROUND(((B94+C94)-(D94+E94))*24,1),"")))</f>
        <v/>
      </c>
      <c r="G94" s="19" t="n"/>
      <c r="H94" s="19" t="n"/>
      <c r="I94" s="19" t="n"/>
      <c r="J94" s="23" t="n"/>
      <c r="K94" s="19" t="n"/>
      <c r="L94" s="23" t="n"/>
      <c r="M94" s="31" t="n"/>
      <c r="N94" s="13">
        <f>IF(A94="","",IF(OR(B94="",C94="",D94="",E94="",F94="",G94="",H94="",I94="",J94="",K94="",L94=""),"Check missing fields",IF(F94&lt;0,"Check timing",IF(L94="Pending","Fee decision pending",IF(AND(L94="Charged",M94=""),"Enter fee amount",IF(AND(L94="Waived",IFERROR(M94&gt;0,FALSE)),"Check waived fee",IF(F94&lt;Assumptions!$B$3,"Short notice","Recorded")))))))</f>
        <v/>
      </c>
      <c r="O94" s="19" t="n"/>
      <c r="Q94">
        <f>IF(Assumptions!D93="","",Assumptions!D93)</f>
        <v/>
      </c>
      <c r="R94">
        <f>IF(Assumptions!F93="","",Assumptions!F93)</f>
        <v/>
      </c>
      <c r="T94">
        <f>IF(Assumptions!J93="","",Assumptions!J93)</f>
        <v/>
      </c>
      <c r="U94">
        <f>IF(Assumptions!L93="","",Assumptions!L93)</f>
        <v/>
      </c>
    </row>
    <row r="95" ht="32" customHeight="1">
      <c r="A95" s="19" t="n"/>
      <c r="B95" s="20" t="n"/>
      <c r="C95" s="21" t="n"/>
      <c r="D95" s="20" t="n"/>
      <c r="E95" s="21" t="n"/>
      <c r="F95" s="30">
        <f>IF(A95="","",IF(OR(B95="",C95="",D95="",E95=""),"",IFERROR(ROUND(((B95+C95)-(D95+E95))*24,1),"")))</f>
        <v/>
      </c>
      <c r="G95" s="19" t="n"/>
      <c r="H95" s="19" t="n"/>
      <c r="I95" s="19" t="n"/>
      <c r="J95" s="23" t="n"/>
      <c r="K95" s="19" t="n"/>
      <c r="L95" s="23" t="n"/>
      <c r="M95" s="31" t="n"/>
      <c r="N95" s="9">
        <f>IF(A95="","",IF(OR(B95="",C95="",D95="",E95="",F95="",G95="",H95="",I95="",J95="",K95="",L95=""),"Check missing fields",IF(F95&lt;0,"Check timing",IF(L95="Pending","Fee decision pending",IF(AND(L95="Charged",M95=""),"Enter fee amount",IF(AND(L95="Waived",IFERROR(M95&gt;0,FALSE)),"Check waived fee",IF(F95&lt;Assumptions!$B$3,"Short notice","Recorded")))))))</f>
        <v/>
      </c>
      <c r="O95" s="19" t="n"/>
      <c r="Q95">
        <f>IF(Assumptions!D94="","",Assumptions!D94)</f>
        <v/>
      </c>
      <c r="R95">
        <f>IF(Assumptions!F94="","",Assumptions!F94)</f>
        <v/>
      </c>
      <c r="T95">
        <f>IF(Assumptions!J94="","",Assumptions!J94)</f>
        <v/>
      </c>
      <c r="U95">
        <f>IF(Assumptions!L94="","",Assumptions!L94)</f>
        <v/>
      </c>
    </row>
    <row r="96" ht="32" customHeight="1">
      <c r="A96" s="19" t="n"/>
      <c r="B96" s="20" t="n"/>
      <c r="C96" s="21" t="n"/>
      <c r="D96" s="20" t="n"/>
      <c r="E96" s="21" t="n"/>
      <c r="F96" s="32">
        <f>IF(A96="","",IF(OR(B96="",C96="",D96="",E96=""),"",IFERROR(ROUND(((B96+C96)-(D96+E96))*24,1),"")))</f>
        <v/>
      </c>
      <c r="G96" s="19" t="n"/>
      <c r="H96" s="19" t="n"/>
      <c r="I96" s="19" t="n"/>
      <c r="J96" s="23" t="n"/>
      <c r="K96" s="19" t="n"/>
      <c r="L96" s="23" t="n"/>
      <c r="M96" s="31" t="n"/>
      <c r="N96" s="13">
        <f>IF(A96="","",IF(OR(B96="",C96="",D96="",E96="",F96="",G96="",H96="",I96="",J96="",K96="",L96=""),"Check missing fields",IF(F96&lt;0,"Check timing",IF(L96="Pending","Fee decision pending",IF(AND(L96="Charged",M96=""),"Enter fee amount",IF(AND(L96="Waived",IFERROR(M96&gt;0,FALSE)),"Check waived fee",IF(F96&lt;Assumptions!$B$3,"Short notice","Recorded")))))))</f>
        <v/>
      </c>
      <c r="O96" s="19" t="n"/>
      <c r="Q96">
        <f>IF(Assumptions!D95="","",Assumptions!D95)</f>
        <v/>
      </c>
      <c r="R96">
        <f>IF(Assumptions!F95="","",Assumptions!F95)</f>
        <v/>
      </c>
      <c r="T96">
        <f>IF(Assumptions!J95="","",Assumptions!J95)</f>
        <v/>
      </c>
      <c r="U96">
        <f>IF(Assumptions!L95="","",Assumptions!L95)</f>
        <v/>
      </c>
    </row>
    <row r="97" ht="32" customHeight="1">
      <c r="A97" s="19" t="n"/>
      <c r="B97" s="20" t="n"/>
      <c r="C97" s="21" t="n"/>
      <c r="D97" s="20" t="n"/>
      <c r="E97" s="21" t="n"/>
      <c r="F97" s="30">
        <f>IF(A97="","",IF(OR(B97="",C97="",D97="",E97=""),"",IFERROR(ROUND(((B97+C97)-(D97+E97))*24,1),"")))</f>
        <v/>
      </c>
      <c r="G97" s="19" t="n"/>
      <c r="H97" s="19" t="n"/>
      <c r="I97" s="19" t="n"/>
      <c r="J97" s="23" t="n"/>
      <c r="K97" s="19" t="n"/>
      <c r="L97" s="23" t="n"/>
      <c r="M97" s="31" t="n"/>
      <c r="N97" s="9">
        <f>IF(A97="","",IF(OR(B97="",C97="",D97="",E97="",F97="",G97="",H97="",I97="",J97="",K97="",L97=""),"Check missing fields",IF(F97&lt;0,"Check timing",IF(L97="Pending","Fee decision pending",IF(AND(L97="Charged",M97=""),"Enter fee amount",IF(AND(L97="Waived",IFERROR(M97&gt;0,FALSE)),"Check waived fee",IF(F97&lt;Assumptions!$B$3,"Short notice","Recorded")))))))</f>
        <v/>
      </c>
      <c r="O97" s="19" t="n"/>
      <c r="Q97">
        <f>IF(Assumptions!D96="","",Assumptions!D96)</f>
        <v/>
      </c>
      <c r="R97">
        <f>IF(Assumptions!F96="","",Assumptions!F96)</f>
        <v/>
      </c>
      <c r="T97">
        <f>IF(Assumptions!J96="","",Assumptions!J96)</f>
        <v/>
      </c>
      <c r="U97">
        <f>IF(Assumptions!L96="","",Assumptions!L96)</f>
        <v/>
      </c>
    </row>
    <row r="98" ht="32" customHeight="1">
      <c r="A98" s="19" t="n"/>
      <c r="B98" s="20" t="n"/>
      <c r="C98" s="21" t="n"/>
      <c r="D98" s="20" t="n"/>
      <c r="E98" s="21" t="n"/>
      <c r="F98" s="32">
        <f>IF(A98="","",IF(OR(B98="",C98="",D98="",E98=""),"",IFERROR(ROUND(((B98+C98)-(D98+E98))*24,1),"")))</f>
        <v/>
      </c>
      <c r="G98" s="19" t="n"/>
      <c r="H98" s="19" t="n"/>
      <c r="I98" s="19" t="n"/>
      <c r="J98" s="23" t="n"/>
      <c r="K98" s="19" t="n"/>
      <c r="L98" s="23" t="n"/>
      <c r="M98" s="31" t="n"/>
      <c r="N98" s="13">
        <f>IF(A98="","",IF(OR(B98="",C98="",D98="",E98="",F98="",G98="",H98="",I98="",J98="",K98="",L98=""),"Check missing fields",IF(F98&lt;0,"Check timing",IF(L98="Pending","Fee decision pending",IF(AND(L98="Charged",M98=""),"Enter fee amount",IF(AND(L98="Waived",IFERROR(M98&gt;0,FALSE)),"Check waived fee",IF(F98&lt;Assumptions!$B$3,"Short notice","Recorded")))))))</f>
        <v/>
      </c>
      <c r="O98" s="19" t="n"/>
      <c r="Q98">
        <f>IF(Assumptions!D97="","",Assumptions!D97)</f>
        <v/>
      </c>
      <c r="R98">
        <f>IF(Assumptions!F97="","",Assumptions!F97)</f>
        <v/>
      </c>
      <c r="T98">
        <f>IF(Assumptions!J97="","",Assumptions!J97)</f>
        <v/>
      </c>
      <c r="U98">
        <f>IF(Assumptions!L97="","",Assumptions!L97)</f>
        <v/>
      </c>
    </row>
    <row r="99" ht="32" customHeight="1">
      <c r="A99" s="19" t="n"/>
      <c r="B99" s="20" t="n"/>
      <c r="C99" s="21" t="n"/>
      <c r="D99" s="20" t="n"/>
      <c r="E99" s="21" t="n"/>
      <c r="F99" s="30">
        <f>IF(A99="","",IF(OR(B99="",C99="",D99="",E99=""),"",IFERROR(ROUND(((B99+C99)-(D99+E99))*24,1),"")))</f>
        <v/>
      </c>
      <c r="G99" s="19" t="n"/>
      <c r="H99" s="19" t="n"/>
      <c r="I99" s="19" t="n"/>
      <c r="J99" s="23" t="n"/>
      <c r="K99" s="19" t="n"/>
      <c r="L99" s="23" t="n"/>
      <c r="M99" s="31" t="n"/>
      <c r="N99" s="9">
        <f>IF(A99="","",IF(OR(B99="",C99="",D99="",E99="",F99="",G99="",H99="",I99="",J99="",K99="",L99=""),"Check missing fields",IF(F99&lt;0,"Check timing",IF(L99="Pending","Fee decision pending",IF(AND(L99="Charged",M99=""),"Enter fee amount",IF(AND(L99="Waived",IFERROR(M99&gt;0,FALSE)),"Check waived fee",IF(F99&lt;Assumptions!$B$3,"Short notice","Recorded")))))))</f>
        <v/>
      </c>
      <c r="O99" s="19" t="n"/>
      <c r="Q99">
        <f>IF(Assumptions!D98="","",Assumptions!D98)</f>
        <v/>
      </c>
      <c r="R99">
        <f>IF(Assumptions!F98="","",Assumptions!F98)</f>
        <v/>
      </c>
      <c r="T99">
        <f>IF(Assumptions!J98="","",Assumptions!J98)</f>
        <v/>
      </c>
      <c r="U99">
        <f>IF(Assumptions!L98="","",Assumptions!L98)</f>
        <v/>
      </c>
    </row>
    <row r="100" ht="32" customHeight="1">
      <c r="A100" s="19" t="n"/>
      <c r="B100" s="20" t="n"/>
      <c r="C100" s="21" t="n"/>
      <c r="D100" s="20" t="n"/>
      <c r="E100" s="21" t="n"/>
      <c r="F100" s="32">
        <f>IF(A100="","",IF(OR(B100="",C100="",D100="",E100=""),"",IFERROR(ROUND(((B100+C100)-(D100+E100))*24,1),"")))</f>
        <v/>
      </c>
      <c r="G100" s="19" t="n"/>
      <c r="H100" s="19" t="n"/>
      <c r="I100" s="19" t="n"/>
      <c r="J100" s="23" t="n"/>
      <c r="K100" s="19" t="n"/>
      <c r="L100" s="23" t="n"/>
      <c r="M100" s="31" t="n"/>
      <c r="N100" s="13">
        <f>IF(A100="","",IF(OR(B100="",C100="",D100="",E100="",F100="",G100="",H100="",I100="",J100="",K100="",L100=""),"Check missing fields",IF(F100&lt;0,"Check timing",IF(L100="Pending","Fee decision pending",IF(AND(L100="Charged",M100=""),"Enter fee amount",IF(AND(L100="Waived",IFERROR(M100&gt;0,FALSE)),"Check waived fee",IF(F100&lt;Assumptions!$B$3,"Short notice","Recorded")))))))</f>
        <v/>
      </c>
      <c r="O100" s="19" t="n"/>
      <c r="Q100">
        <f>IF(Assumptions!D99="","",Assumptions!D99)</f>
        <v/>
      </c>
      <c r="R100">
        <f>IF(Assumptions!F99="","",Assumptions!F99)</f>
        <v/>
      </c>
      <c r="T100">
        <f>IF(Assumptions!J99="","",Assumptions!J99)</f>
        <v/>
      </c>
      <c r="U100">
        <f>IF(Assumptions!L99="","",Assumptions!L99)</f>
        <v/>
      </c>
    </row>
    <row r="101" ht="32" customHeight="1">
      <c r="A101" s="19" t="n"/>
      <c r="B101" s="20" t="n"/>
      <c r="C101" s="21" t="n"/>
      <c r="D101" s="20" t="n"/>
      <c r="E101" s="21" t="n"/>
      <c r="F101" s="30">
        <f>IF(A101="","",IF(OR(B101="",C101="",D101="",E101=""),"",IFERROR(ROUND(((B101+C101)-(D101+E101))*24,1),"")))</f>
        <v/>
      </c>
      <c r="G101" s="19" t="n"/>
      <c r="H101" s="19" t="n"/>
      <c r="I101" s="19" t="n"/>
      <c r="J101" s="23" t="n"/>
      <c r="K101" s="19" t="n"/>
      <c r="L101" s="23" t="n"/>
      <c r="M101" s="31" t="n"/>
      <c r="N101" s="9">
        <f>IF(A101="","",IF(OR(B101="",C101="",D101="",E101="",F101="",G101="",H101="",I101="",J101="",K101="",L101=""),"Check missing fields",IF(F101&lt;0,"Check timing",IF(L101="Pending","Fee decision pending",IF(AND(L101="Charged",M101=""),"Enter fee amount",IF(AND(L101="Waived",IFERROR(M101&gt;0,FALSE)),"Check waived fee",IF(F101&lt;Assumptions!$B$3,"Short notice","Recorded")))))))</f>
        <v/>
      </c>
      <c r="O101" s="19" t="n"/>
      <c r="Q101">
        <f>IF(Assumptions!D100="","",Assumptions!D100)</f>
        <v/>
      </c>
      <c r="R101">
        <f>IF(Assumptions!F100="","",Assumptions!F100)</f>
        <v/>
      </c>
      <c r="T101">
        <f>IF(Assumptions!J100="","",Assumptions!J100)</f>
        <v/>
      </c>
      <c r="U101">
        <f>IF(Assumptions!L100="","",Assumptions!L100)</f>
        <v/>
      </c>
    </row>
    <row r="102" ht="32" customHeight="1">
      <c r="A102" s="19" t="n"/>
      <c r="B102" s="20" t="n"/>
      <c r="C102" s="21" t="n"/>
      <c r="D102" s="20" t="n"/>
      <c r="E102" s="21" t="n"/>
      <c r="F102" s="32">
        <f>IF(A102="","",IF(OR(B102="",C102="",D102="",E102=""),"",IFERROR(ROUND(((B102+C102)-(D102+E102))*24,1),"")))</f>
        <v/>
      </c>
      <c r="G102" s="19" t="n"/>
      <c r="H102" s="19" t="n"/>
      <c r="I102" s="19" t="n"/>
      <c r="J102" s="23" t="n"/>
      <c r="K102" s="19" t="n"/>
      <c r="L102" s="23" t="n"/>
      <c r="M102" s="31" t="n"/>
      <c r="N102" s="13">
        <f>IF(A102="","",IF(OR(B102="",C102="",D102="",E102="",F102="",G102="",H102="",I102="",J102="",K102="",L102=""),"Check missing fields",IF(F102&lt;0,"Check timing",IF(L102="Pending","Fee decision pending",IF(AND(L102="Charged",M102=""),"Enter fee amount",IF(AND(L102="Waived",IFERROR(M102&gt;0,FALSE)),"Check waived fee",IF(F102&lt;Assumptions!$B$3,"Short notice","Recorded")))))))</f>
        <v/>
      </c>
      <c r="O102" s="19" t="n"/>
      <c r="Q102">
        <f>IF(Assumptions!D101="","",Assumptions!D101)</f>
        <v/>
      </c>
      <c r="R102">
        <f>IF(Assumptions!F101="","",Assumptions!F101)</f>
        <v/>
      </c>
      <c r="T102">
        <f>IF(Assumptions!J101="","",Assumptions!J101)</f>
        <v/>
      </c>
      <c r="U102">
        <f>IF(Assumptions!L101="","",Assumptions!L101)</f>
        <v/>
      </c>
    </row>
    <row r="103" ht="32" customHeight="1">
      <c r="A103" s="19" t="n"/>
      <c r="B103" s="20" t="n"/>
      <c r="C103" s="21" t="n"/>
      <c r="D103" s="20" t="n"/>
      <c r="E103" s="21" t="n"/>
      <c r="F103" s="30">
        <f>IF(A103="","",IF(OR(B103="",C103="",D103="",E103=""),"",IFERROR(ROUND(((B103+C103)-(D103+E103))*24,1),"")))</f>
        <v/>
      </c>
      <c r="G103" s="19" t="n"/>
      <c r="H103" s="19" t="n"/>
      <c r="I103" s="19" t="n"/>
      <c r="J103" s="23" t="n"/>
      <c r="K103" s="19" t="n"/>
      <c r="L103" s="23" t="n"/>
      <c r="M103" s="31" t="n"/>
      <c r="N103" s="9">
        <f>IF(A103="","",IF(OR(B103="",C103="",D103="",E103="",F103="",G103="",H103="",I103="",J103="",K103="",L103=""),"Check missing fields",IF(F103&lt;0,"Check timing",IF(L103="Pending","Fee decision pending",IF(AND(L103="Charged",M103=""),"Enter fee amount",IF(AND(L103="Waived",IFERROR(M103&gt;0,FALSE)),"Check waived fee",IF(F103&lt;Assumptions!$B$3,"Short notice","Recorded")))))))</f>
        <v/>
      </c>
      <c r="O103" s="19" t="n"/>
      <c r="Q103">
        <f>IF(Assumptions!D102="","",Assumptions!D102)</f>
        <v/>
      </c>
      <c r="R103">
        <f>IF(Assumptions!F102="","",Assumptions!F102)</f>
        <v/>
      </c>
      <c r="T103">
        <f>IF(Assumptions!J102="","",Assumptions!J102)</f>
        <v/>
      </c>
      <c r="U103">
        <f>IF(Assumptions!L102="","",Assumptions!L102)</f>
        <v/>
      </c>
    </row>
    <row r="104" ht="32" customHeight="1">
      <c r="A104" s="19" t="n"/>
      <c r="B104" s="20" t="n"/>
      <c r="C104" s="21" t="n"/>
      <c r="D104" s="20" t="n"/>
      <c r="E104" s="21" t="n"/>
      <c r="F104" s="32">
        <f>IF(A104="","",IF(OR(B104="",C104="",D104="",E104=""),"",IFERROR(ROUND(((B104+C104)-(D104+E104))*24,1),"")))</f>
        <v/>
      </c>
      <c r="G104" s="19" t="n"/>
      <c r="H104" s="19" t="n"/>
      <c r="I104" s="19" t="n"/>
      <c r="J104" s="23" t="n"/>
      <c r="K104" s="19" t="n"/>
      <c r="L104" s="23" t="n"/>
      <c r="M104" s="31" t="n"/>
      <c r="N104" s="13">
        <f>IF(A104="","",IF(OR(B104="",C104="",D104="",E104="",F104="",G104="",H104="",I104="",J104="",K104="",L104=""),"Check missing fields",IF(F104&lt;0,"Check timing",IF(L104="Pending","Fee decision pending",IF(AND(L104="Charged",M104=""),"Enter fee amount",IF(AND(L104="Waived",IFERROR(M104&gt;0,FALSE)),"Check waived fee",IF(F104&lt;Assumptions!$B$3,"Short notice","Recorded")))))))</f>
        <v/>
      </c>
      <c r="O104" s="19" t="n"/>
      <c r="Q104">
        <f>IF(Assumptions!D103="","",Assumptions!D103)</f>
        <v/>
      </c>
      <c r="R104">
        <f>IF(Assumptions!F103="","",Assumptions!F103)</f>
        <v/>
      </c>
      <c r="T104">
        <f>IF(Assumptions!J103="","",Assumptions!J103)</f>
        <v/>
      </c>
      <c r="U104">
        <f>IF(Assumptions!L103="","",Assumptions!L103)</f>
        <v/>
      </c>
    </row>
  </sheetData>
  <autoFilter ref="A4:O104"/>
  <mergeCells count="1">
    <mergeCell ref="A1:O1"/>
  </mergeCells>
  <conditionalFormatting sqref="A5:A104">
    <cfRule type="expression" priority="1" dxfId="1">
      <formula>AND($A5&lt;&gt;"",COUNTIF($A$5:$A$104,$A5)&gt;1)</formula>
    </cfRule>
  </conditionalFormatting>
  <conditionalFormatting sqref="F5:F104">
    <cfRule type="expression" priority="2" dxfId="1">
      <formula>AND($A5&lt;&gt;"",ISNUMBER($F5),$F5&lt;0)</formula>
    </cfRule>
    <cfRule type="expression" priority="3" dxfId="1">
      <formula>AND($A5&lt;&gt;"",ISNUMBER($F5),$F5&gt;=0,$F5&lt;Assumptions!$B$3)</formula>
    </cfRule>
  </conditionalFormatting>
  <conditionalFormatting sqref="N5:N104">
    <cfRule type="expression" priority="4" dxfId="0">
      <formula>AND($A5&lt;&gt;"",$N5="Recorded")</formula>
    </cfRule>
    <cfRule type="expression" priority="5" dxfId="1">
      <formula>AND($A5&lt;&gt;"",$N5&lt;&gt;"",$N5&lt;&gt;"Recorded")</formula>
    </cfRule>
  </conditionalFormatting>
  <dataValidations count="9">
    <dataValidation sqref="A5:A104" showDropDown="0" showInputMessage="1" showErrorMessage="1" allowBlank="0" errorTitle="Duplicate ID" error="Enter a blank or a unique cancellation ID." promptTitle="Cancellation ID" prompt="Use a unique administrative identifier." type="custom">
      <formula1>OR(A5="",COUNTIF($A$5:$A$104,A5)=1)</formula1>
    </dataValidation>
    <dataValidation sqref="B5:B104 D5:D104" showDropDown="0" showInputMessage="1" showErrorMessage="1" allowBlank="0" errorTitle="Date outside range" error="Enter a date within the editable range on Assumptions." promptTitle="Date entry" prompt="Use MM/DD/YYYY within the allowed date range." type="date" operator="between">
      <formula1>$V$5</formula1>
      <formula2>$V$6</formula2>
    </dataValidation>
    <dataValidation sqref="C5:C104 E5:E104" showDropDown="0" showInputMessage="1" showErrorMessage="1" allowBlank="0" errorTitle="Check the time" error="Enter a valid time of day." promptTitle="Time entry" prompt="Enter a valid appointment or cancellation time." type="decimal" operator="between">
      <formula1>0</formula1>
      <formula2>0.99999</formula2>
    </dataValidation>
    <dataValidation sqref="G5:G104" showDropDown="0" showInputMessage="1" showErrorMessage="1" allowBlank="0" errorTitle="Choose a service" error="Select a service from the editable Assumptions list." promptTitle="Service" prompt="Choose a service from the list." type="list">
      <formula1>$Q$5:$Q$10</formula1>
    </dataValidation>
    <dataValidation sqref="I5:I104" showDropDown="0" showInputMessage="1" showErrorMessage="1" allowBlank="0" errorTitle="Choose an assignment" error="Select an assignment from the editable Assumptions list." promptTitle="Assigned to" prompt="Choose the staff label responsible for review." type="list">
      <formula1>$U$5:$U$8</formula1>
    </dataValidation>
    <dataValidation sqref="J5:J104" showDropDown="0" showInputMessage="1" showErrorMessage="1" allowBlank="0" errorTitle="Choose a type" error="Select Canceled or No-show." promptTitle="Cancellation type" prompt="Choose the applicable record type." type="list">
      <formula1>$S$5:$S$6</formula1>
    </dataValidation>
    <dataValidation sqref="K5:K104" showDropDown="0" showInputMessage="1" showErrorMessage="1" allowBlank="0" errorTitle="Choose a reason" error="Select a reason from the editable Assumptions list." promptTitle="Reason category" prompt="Choose the administrative reason category." type="list">
      <formula1>$R$5:$R$10</formula1>
    </dataValidation>
    <dataValidation sqref="L5:L104" showDropDown="0" showInputMessage="1" showErrorMessage="1" allowBlank="0" errorTitle="Choose a fee decision" error="Select Waived, Charged, or Pending." promptTitle="Fee decision" prompt="Record the human fee decision." type="list">
      <formula1>$T$5:$T$7</formula1>
    </dataValidation>
    <dataValidation sqref="M5:M104" showDropDown="0" showInputMessage="1" showErrorMessage="1" allowBlank="0" errorTitle="Check the fee amount" error="Enter a nonnegative amount within the editable maximum." promptTitle="Fee amount" prompt="Enter the recorded fee amount, if applicable." type="decimal" operator="between">
      <formula1>0</formula1>
      <formula2>$W$5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27" customWidth="1" min="2" max="2"/>
    <col width="3" customWidth="1" min="3" max="3"/>
    <col width="23" customWidth="1" min="4" max="4"/>
    <col width="3" customWidth="1" min="5" max="5"/>
    <col width="24" customWidth="1" min="6" max="6"/>
    <col width="3" customWidth="1" min="7" max="7"/>
    <col width="19" customWidth="1" min="8" max="8"/>
    <col width="3" customWidth="1" min="9" max="9"/>
    <col width="18" customWidth="1" min="10" max="10"/>
    <col width="3" customWidth="1" min="11" max="11"/>
    <col width="22" customWidth="1" min="12" max="12"/>
  </cols>
  <sheetData>
    <row r="1" ht="30" customHeight="1">
      <c r="A1" s="1" t="inlineStr">
        <is>
          <t>Pet Appointment Cancellation Tracker — Assumptions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>
      <c r="A2" s="5" t="inlineStr">
        <is>
          <t>Setting</t>
        </is>
      </c>
      <c r="B2" s="5" t="inlineStr">
        <is>
          <t>Editable value</t>
        </is>
      </c>
    </row>
    <row r="3">
      <c r="A3" s="8" t="inlineStr">
        <is>
          <t>Short-notice threshold (hours)</t>
        </is>
      </c>
      <c r="B3" s="33" t="n">
        <v>24</v>
      </c>
      <c r="D3" s="5" t="inlineStr">
        <is>
          <t>Service</t>
        </is>
      </c>
      <c r="F3" s="5" t="inlineStr">
        <is>
          <t>Reason category</t>
        </is>
      </c>
      <c r="H3" s="5" t="inlineStr">
        <is>
          <t>Cancellation type</t>
        </is>
      </c>
      <c r="J3" s="5" t="inlineStr">
        <is>
          <t>Fee decision</t>
        </is>
      </c>
      <c r="L3" s="5" t="inlineStr">
        <is>
          <t>Assigned to</t>
        </is>
      </c>
    </row>
    <row r="4">
      <c r="A4" s="8" t="inlineStr">
        <is>
          <t>Maximum entered fee ($)</t>
        </is>
      </c>
      <c r="B4" s="31" t="n">
        <v>500</v>
      </c>
      <c r="D4" s="19" t="inlineStr">
        <is>
          <t>Full grooming</t>
        </is>
      </c>
      <c r="F4" s="19" t="inlineStr">
        <is>
          <t>Schedule conflict</t>
        </is>
      </c>
      <c r="H4" s="19" t="inlineStr">
        <is>
          <t>Canceled</t>
        </is>
      </c>
      <c r="J4" s="19" t="inlineStr">
        <is>
          <t>Waived</t>
        </is>
      </c>
      <c r="L4" s="19" t="inlineStr">
        <is>
          <t>Fictional Staff A</t>
        </is>
      </c>
    </row>
    <row r="5">
      <c r="A5" s="8" t="inlineStr">
        <is>
          <t>Allowed date start</t>
        </is>
      </c>
      <c r="B5" s="20" t="n">
        <v>45658</v>
      </c>
      <c r="D5" s="19" t="inlineStr">
        <is>
          <t>Bath and brush</t>
        </is>
      </c>
      <c r="F5" s="19" t="inlineStr">
        <is>
          <t>Pet unavailable</t>
        </is>
      </c>
      <c r="H5" s="19" t="inlineStr">
        <is>
          <t>No-show</t>
        </is>
      </c>
      <c r="J5" s="19" t="inlineStr">
        <is>
          <t>Charged</t>
        </is>
      </c>
      <c r="L5" s="19" t="inlineStr">
        <is>
          <t>Fictional Staff B</t>
        </is>
      </c>
    </row>
    <row r="6">
      <c r="A6" s="8" t="inlineStr">
        <is>
          <t>Allowed date end</t>
        </is>
      </c>
      <c r="B6" s="20" t="n">
        <v>46752</v>
      </c>
      <c r="D6" s="19" t="inlineStr">
        <is>
          <t>Nail trim</t>
        </is>
      </c>
      <c r="F6" s="19" t="inlineStr">
        <is>
          <t>Client illness</t>
        </is>
      </c>
      <c r="J6" s="19" t="inlineStr">
        <is>
          <t>Pending</t>
        </is>
      </c>
      <c r="L6" s="19" t="inlineStr">
        <is>
          <t>Fictional Staff C</t>
        </is>
      </c>
    </row>
    <row r="7">
      <c r="D7" s="19" t="inlineStr">
        <is>
          <t>Daycare evaluation</t>
        </is>
      </c>
      <c r="F7" s="19" t="inlineStr">
        <is>
          <t>Weather or transport</t>
        </is>
      </c>
      <c r="L7" s="19" t="inlineStr">
        <is>
          <t>Fictional Staff D</t>
        </is>
      </c>
    </row>
    <row r="8" ht="48" customHeight="1">
      <c r="A8" s="6" t="inlineStr">
        <is>
          <t>Use note</t>
        </is>
      </c>
      <c r="B8" s="12" t="inlineStr">
        <is>
          <t>Highlighted values are editable administrative assumptions. They do not establish pricing, policy, or contractual terms.</t>
        </is>
      </c>
      <c r="D8" s="19" t="inlineStr">
        <is>
          <t>Boarding check-in</t>
        </is>
      </c>
      <c r="F8" s="19" t="inlineStr">
        <is>
          <t>Duplicate booking</t>
        </is>
      </c>
    </row>
    <row r="9">
      <c r="D9" s="19" t="inlineStr">
        <is>
          <t>Pet sitting visit</t>
        </is>
      </c>
      <c r="F9" s="19" t="inlineStr">
        <is>
          <t>Other</t>
        </is>
      </c>
    </row>
  </sheetData>
  <mergeCells count="1">
    <mergeCell ref="A1:L1"/>
  </mergeCells>
  <conditionalFormatting sqref="B3:B4">
    <cfRule type="expression" priority="1" dxfId="1">
      <formula>OR(B3="",NOT(ISNUMBER(B3)),B3&lt;0)</formula>
    </cfRule>
  </conditionalFormatting>
  <conditionalFormatting sqref="B5:B6">
    <cfRule type="expression" priority="2" dxfId="1">
      <formula>OR($B$5="",$B$6="",$B$5&gt;$B$6)</formula>
    </cfRule>
  </conditionalFormatting>
  <dataValidations count="1">
    <dataValidation sqref="B3:B4" showDropDown="0" showInputMessage="1" showErrorMessage="1" allowBlank="0" errorTitle="Check the setting" error="Enter a number that is zero or greater." promptTitle="Editable setting" prompt="Enter a nonnegative administrative limit.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Pet Care Operations Template</dc:creator>
  <dc:title xmlns:dc="http://purl.org/dc/elements/1.1/">Pet Appointment Cancellation Tracker</dc:title>
  <dc:subject xmlns:dc="http://purl.org/dc/elements/1.1/">Administrative cancellation records and trend review</dc:subject>
  <dcterms:created xmlns:dcterms="http://purl.org/dc/terms/" xmlns:xsi="http://www.w3.org/2001/XMLSchema-instance" xsi:type="dcterms:W3CDTF">2026-09-09T20:47:56Z</dcterms:created>
  <dcterms:modified xmlns:dcterms="http://purl.org/dc/terms/" xmlns:xsi="http://www.w3.org/2001/XMLSchema-instance" xsi:type="dcterms:W3CDTF">2026-09-09T20:47:57+00:00Z</dcterms:modified>
</cp:coreProperties>
</file>