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ppointmen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'Appointments'!$A$4:$R$104</definedName>
    <definedName name="_xlnm._FilterDatabase" localSheetId="2" hidden="1">'Assumptions'!$A$2:$H$11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142B2B"/>
      <sz val="10"/>
    </font>
    <font>
      <name val="Calibri"/>
      <b val="1"/>
      <color rgb="00142B2B"/>
      <sz val="10"/>
    </font>
    <font>
      <name val="Calibri"/>
      <i val="1"/>
      <color rgb="00246B6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/>
    </xf>
    <xf numFmtId="18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Upcoming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'Summary'!E5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'Summary'!$D$6:$D$10</f>
            </numRef>
          </cat>
          <val>
            <numRef>
              <f>'Summary'!$E$6:$E$10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2951999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N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5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Appointment Confirmation Summary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2" t="n"/>
    </row>
    <row r="2" ht="24" customHeight="1">
      <c r="A2" s="3" t="inlineStr">
        <is>
          <t>Calculated from the appointment tracker. Blank prepared rows are ignored, and all examples are fictional.</t>
        </is>
      </c>
    </row>
    <row r="3">
      <c r="A3" s="4" t="inlineStr">
        <is>
          <t>As of</t>
        </is>
      </c>
      <c r="B3" s="23">
        <f>TODAY()</f>
        <v/>
      </c>
    </row>
    <row r="4"/>
    <row r="5">
      <c r="A5" s="6" t="inlineStr">
        <is>
          <t>Indicator</t>
        </is>
      </c>
      <c r="B5" s="6" t="inlineStr">
        <is>
          <t>Calculated Value</t>
        </is>
      </c>
      <c r="D5" s="6" t="inlineStr">
        <is>
          <t>Upcoming Status</t>
        </is>
      </c>
      <c r="E5" s="6" t="inlineStr">
        <is>
          <t>Count</t>
        </is>
      </c>
    </row>
    <row r="6" ht="24" customHeight="1">
      <c r="A6" s="7" t="inlineStr">
        <is>
          <t>Total entered appointments</t>
        </is>
      </c>
      <c r="B6" s="8">
        <f>COUNTIF(Appointments!$A$5:$A$104,"&lt;&gt;")</f>
        <v/>
      </c>
      <c r="D6" s="7">
        <f>Assumptions!$H$4</f>
        <v/>
      </c>
      <c r="E6" s="8">
        <f>IF($D6="","",COUNTIFS(Appointments!$A$5:$A$104,"&lt;&gt;",Appointments!$B$5:$B$104,"&gt;="&amp;TODAY(),Appointments!$M$5:$M$104,$D6))</f>
        <v/>
      </c>
    </row>
    <row r="7" ht="24" customHeight="1">
      <c r="A7" s="9" t="inlineStr">
        <is>
          <t>Upcoming active appointments</t>
        </is>
      </c>
      <c r="B7" s="10">
        <f>IF(Assumptions!$H$7="","",COUNTIFS(Appointments!$A$5:$A$104,"&lt;&gt;",Appointments!$B$5:$B$104,"&gt;="&amp;TODAY(),Appointments!$M$5:$M$104,"&lt;&gt;"&amp;Assumptions!$H$7))</f>
        <v/>
      </c>
      <c r="D7" s="9">
        <f>Assumptions!$H$3</f>
        <v/>
      </c>
      <c r="E7" s="10">
        <f>IF($D7="","",COUNTIFS(Appointments!$A$5:$A$104,"&lt;&gt;",Appointments!$B$5:$B$104,"&gt;="&amp;TODAY(),Appointments!$M$5:$M$104,$D7))</f>
        <v/>
      </c>
    </row>
    <row r="8" ht="24" customHeight="1">
      <c r="A8" s="7" t="inlineStr">
        <is>
          <t>Confirmed upcoming</t>
        </is>
      </c>
      <c r="B8" s="8">
        <f>IF(Assumptions!$H$4="","",COUNTIFS(Appointments!$A$5:$A$104,"&lt;&gt;",Appointments!$B$5:$B$104,"&gt;="&amp;TODAY(),Appointments!$M$5:$M$104,Assumptions!$H$4))</f>
        <v/>
      </c>
      <c r="D8" s="7">
        <f>Assumptions!$H$5</f>
        <v/>
      </c>
      <c r="E8" s="8">
        <f>IF($D8="","",COUNTIFS(Appointments!$A$5:$A$104,"&lt;&gt;",Appointments!$B$5:$B$104,"&gt;="&amp;TODAY(),Appointments!$M$5:$M$104,$D8))</f>
        <v/>
      </c>
    </row>
    <row r="9" ht="24" customHeight="1">
      <c r="A9" s="9" t="inlineStr">
        <is>
          <t>Pending upcoming</t>
        </is>
      </c>
      <c r="B9" s="10">
        <f>IF(Assumptions!$H$3="","",COUNTIFS(Appointments!$A$5:$A$104,"&lt;&gt;",Appointments!$B$5:$B$104,"&gt;="&amp;TODAY(),Appointments!$M$5:$M$104,Assumptions!$H$3))</f>
        <v/>
      </c>
      <c r="D9" s="9">
        <f>Assumptions!$H$6</f>
        <v/>
      </c>
      <c r="E9" s="10">
        <f>IF($D9="","",COUNTIFS(Appointments!$A$5:$A$104,"&lt;&gt;",Appointments!$B$5:$B$104,"&gt;="&amp;TODAY(),Appointments!$M$5:$M$104,$D9))</f>
        <v/>
      </c>
    </row>
    <row r="10" ht="24" customHeight="1">
      <c r="A10" s="7" t="inlineStr">
        <is>
          <t>Upcoming confirmation rate</t>
        </is>
      </c>
      <c r="B10" s="24">
        <f>IFERROR(IF($B$7=0,"",$B$8/$B$7),"")</f>
        <v/>
      </c>
      <c r="D10" s="7">
        <f>Assumptions!$H$7</f>
        <v/>
      </c>
      <c r="E10" s="8">
        <f>IF($D10="","",COUNTIFS(Appointments!$A$5:$A$104,"&lt;&gt;",Appointments!$B$5:$B$104,"&gt;="&amp;TODAY(),Appointments!$M$5:$M$104,$D10))</f>
        <v/>
      </c>
    </row>
    <row r="11" ht="24" customHeight="1">
      <c r="A11" s="9" t="inlineStr">
        <is>
          <t>Rows needing review</t>
        </is>
      </c>
      <c r="B11" s="10">
        <f>COUNTIF(Appointments!$Q$5:$Q$104,"Follow up")+COUNTIF(Appointments!$Q$5:$Q$104,"Send first reminder")+COUNTIF(Appointments!$Q$5:$Q$104,"Service date passed - review")+COUNTIF(Appointments!$Q$5:$Q$104,"Review decline")+COUNTIF(Appointments!$Q$5:$Q$104,"Review reschedule")+COUNTIF(Appointments!$Q$5:$Q$104,"Check*")</f>
        <v/>
      </c>
    </row>
    <row r="12" ht="24" customHeight="1">
      <c r="A12" s="7">
        <f>IF(Assumptions!$B$5="","Upcoming in summary window","Upcoming in next "&amp;Assumptions!$B$5&amp;" days")</f>
        <v/>
      </c>
      <c r="B12" s="8">
        <f>IFERROR(COUNTIFS(Appointments!$A$5:$A$104,"&lt;&gt;",Appointments!$B$5:$B$104,"&gt;="&amp;TODAY(),Appointments!$B$5:$B$104,"&lt;="&amp;TODAY()+Assumptions!$B$5,Appointments!$M$5:$M$104,"&lt;&gt;"&amp;Assumptions!$H$7),"")</f>
        <v/>
      </c>
    </row>
    <row r="13" ht="24" customHeight="1">
      <c r="A13" s="9" t="inlineStr">
        <is>
          <t>Past service dates to review</t>
        </is>
      </c>
      <c r="B13" s="10">
        <f>COUNTIF(Appointments!$Q$5:$Q$104,"Service date passed - review")</f>
        <v/>
      </c>
    </row>
    <row r="14" ht="24" customHeight="1">
      <c r="A14" s="7" t="inlineStr">
        <is>
          <t>Data checks</t>
        </is>
      </c>
      <c r="B14" s="8">
        <f>COUNTIF(Appointments!$Q$5:$Q$104,"Check*")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46B63"/>
    <outlinePr summaryBelow="1" summaryRight="1"/>
    <pageSetUpPr/>
  </sheetPr>
  <dimension ref="A1:Y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1" customWidth="1" min="3" max="3"/>
    <col width="21" customWidth="1" min="4" max="4"/>
    <col width="19" customWidth="1" min="5" max="5"/>
    <col width="21" customWidth="1" min="6" max="6"/>
    <col width="19" customWidth="1" min="7" max="7"/>
    <col width="18" customWidth="1" min="8" max="8"/>
    <col width="15" customWidth="1" min="9" max="9"/>
    <col width="22" customWidth="1" min="10" max="10"/>
    <col width="15" customWidth="1" min="11" max="11"/>
    <col width="22" customWidth="1" min="12" max="12"/>
    <col width="23" customWidth="1" min="13" max="13"/>
    <col width="15" customWidth="1" min="14" max="14"/>
    <col width="15" customWidth="1" min="15" max="15"/>
    <col width="14" customWidth="1" min="16" max="16"/>
    <col width="26" customWidth="1" min="17" max="17"/>
    <col width="36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28" customHeight="1">
      <c r="A1" s="1" t="inlineStr">
        <is>
          <t>Pet Appointment Confirmation Tracker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  <c r="O1" s="21" t="n"/>
      <c r="P1" s="21" t="n"/>
      <c r="Q1" s="21" t="n"/>
      <c r="R1" s="22" t="n"/>
      <c r="T1">
        <f>Assumptions!$B$6</f>
        <v/>
      </c>
      <c r="U1">
        <f>Assumptions!$D$3</f>
        <v/>
      </c>
      <c r="V1">
        <f>Assumptions!$E$3</f>
        <v/>
      </c>
      <c r="W1">
        <f>Assumptions!$F$3</f>
        <v/>
      </c>
      <c r="X1">
        <f>Assumptions!$G$3</f>
        <v/>
      </c>
      <c r="Y1">
        <f>Assumptions!$H$3</f>
        <v/>
      </c>
    </row>
    <row r="2" ht="24" customHeight="1">
      <c r="A2" s="3" t="inlineStr">
        <is>
          <t>All sample clients, pets, team members, and appointments are fictional. Yellow cells are manual inputs.</t>
        </is>
      </c>
      <c r="T2">
        <f>Assumptions!$B$7</f>
        <v/>
      </c>
      <c r="U2">
        <f>Assumptions!$D$4</f>
        <v/>
      </c>
      <c r="V2">
        <f>Assumptions!$E$4</f>
        <v/>
      </c>
      <c r="W2">
        <f>Assumptions!$F$4</f>
        <v/>
      </c>
      <c r="X2">
        <f>Assumptions!$G$4</f>
        <v/>
      </c>
      <c r="Y2">
        <f>Assumptions!$H$4</f>
        <v/>
      </c>
    </row>
    <row r="3" ht="24" customHeight="1">
      <c r="A3" s="3" t="inlineStr">
        <is>
          <t>Record reminder attempts and explicit confirmation status; the alert column prompts a human review.</t>
        </is>
      </c>
      <c r="U3">
        <f>Assumptions!$D$5</f>
        <v/>
      </c>
      <c r="V3">
        <f>Assumptions!$E$5</f>
        <v/>
      </c>
      <c r="W3">
        <f>Assumptions!$F$5</f>
        <v/>
      </c>
      <c r="X3">
        <f>Assumptions!$G$5</f>
        <v/>
      </c>
      <c r="Y3">
        <f>Assumptions!$H$5</f>
        <v/>
      </c>
    </row>
    <row r="4" ht="38" customHeight="1">
      <c r="A4" s="6" t="inlineStr">
        <is>
          <t>Appointment ID</t>
        </is>
      </c>
      <c r="B4" s="6" t="inlineStr">
        <is>
          <t>Service Date</t>
        </is>
      </c>
      <c r="C4" s="6" t="inlineStr">
        <is>
          <t>Start Time</t>
        </is>
      </c>
      <c r="D4" s="6" t="inlineStr">
        <is>
          <t>Client Name</t>
        </is>
      </c>
      <c r="E4" s="6" t="inlineStr">
        <is>
          <t>Pet Name</t>
        </is>
      </c>
      <c r="F4" s="6" t="inlineStr">
        <is>
          <t>Service</t>
        </is>
      </c>
      <c r="G4" s="6" t="inlineStr">
        <is>
          <t>Assigned To</t>
        </is>
      </c>
      <c r="H4" s="6" t="inlineStr">
        <is>
          <t>Preferred Contact</t>
        </is>
      </c>
      <c r="I4" s="6" t="inlineStr">
        <is>
          <t>Reminder 1 Date</t>
        </is>
      </c>
      <c r="J4" s="6" t="inlineStr">
        <is>
          <t>Reminder 1 Outcome</t>
        </is>
      </c>
      <c r="K4" s="6" t="inlineStr">
        <is>
          <t>Reminder 2 Date</t>
        </is>
      </c>
      <c r="L4" s="6" t="inlineStr">
        <is>
          <t>Reminder 2 Outcome</t>
        </is>
      </c>
      <c r="M4" s="6" t="inlineStr">
        <is>
          <t>Confirmation Status</t>
        </is>
      </c>
      <c r="N4" s="6" t="inlineStr">
        <is>
          <t>Confirmed On</t>
        </is>
      </c>
      <c r="O4" s="6" t="inlineStr">
        <is>
          <t>Last Attempt</t>
        </is>
      </c>
      <c r="P4" s="6" t="inlineStr">
        <is>
          <t>Days to Service</t>
        </is>
      </c>
      <c r="Q4" s="6" t="inlineStr">
        <is>
          <t>Follow-Up Alert</t>
        </is>
      </c>
      <c r="R4" s="6" t="inlineStr">
        <is>
          <t>Administrative Notes</t>
        </is>
      </c>
      <c r="U4">
        <f>Assumptions!$D$6</f>
        <v/>
      </c>
      <c r="V4">
        <f>Assumptions!$E$6</f>
        <v/>
      </c>
      <c r="X4">
        <f>Assumptions!$G$6</f>
        <v/>
      </c>
      <c r="Y4">
        <f>Assumptions!$H$6</f>
        <v/>
      </c>
    </row>
    <row r="5" ht="30" customHeight="1">
      <c r="A5" s="12" t="inlineStr">
        <is>
          <t>APT-26-001</t>
        </is>
      </c>
      <c r="B5" s="25" t="n">
        <v>46276</v>
      </c>
      <c r="C5" s="14" t="n">
        <v>0.375</v>
      </c>
      <c r="D5" s="12" t="inlineStr">
        <is>
          <t>Avery Sample</t>
        </is>
      </c>
      <c r="E5" s="12" t="inlineStr">
        <is>
          <t>Demo Biscuit</t>
        </is>
      </c>
      <c r="F5" s="12" t="inlineStr">
        <is>
          <t>Bath and brush</t>
        </is>
      </c>
      <c r="G5" s="12" t="inlineStr">
        <is>
          <t>Alex Demo</t>
        </is>
      </c>
      <c r="H5" s="12" t="inlineStr">
        <is>
          <t>Text</t>
        </is>
      </c>
      <c r="I5" s="25" t="n">
        <v>46271</v>
      </c>
      <c r="J5" s="12" t="inlineStr">
        <is>
          <t>Text sent</t>
        </is>
      </c>
      <c r="K5" s="25" t="n">
        <v>46273</v>
      </c>
      <c r="L5" s="12" t="inlineStr">
        <is>
          <t>Reached - confirmed</t>
        </is>
      </c>
      <c r="M5" s="15" t="inlineStr">
        <is>
          <t>Confirmed</t>
        </is>
      </c>
      <c r="N5" s="25" t="n">
        <v>46273</v>
      </c>
      <c r="O5" s="26">
        <f>IF($A5="","",IF(COUNT($I5,$K5)=0,"",IFERROR(MAX($I5,$K5),"")))</f>
        <v/>
      </c>
      <c r="P5" s="17">
        <f>IF(OR($A5="",COUNT($B5)=0),"",IFERROR($B5-TODAY(),""))</f>
        <v/>
      </c>
      <c r="Q5" s="9">
        <f>IFERROR(IF($A5="","",IF(COUNT($B5)=0,"Check service date",IF($B5&lt;TODAY(),"Service date passed - review",IF($M5="","Check confirmation status",IF(OR(AND($I5&lt;&gt;"",COUNT($I5)=0),AND(COUNT($I5)=1,$J5=""),AND($I5="",$J5&lt;&gt;""),AND($K5&lt;&gt;"",COUNT($K5)=0),AND(COUNT($K5)=1,$L5=""),AND($K5="",$L5&lt;&gt;"")),"Check attempt details",IF(AND(COUNT($O5)=1,OR($O5&gt;TODAY(),$O5&gt;$B5)),"Check attempt date",IF(AND($M5&lt;&gt;Assumptions!$H$4,$N5&lt;&gt;""),"Check status/date",IF($M5=Assumptions!$H$4,IF(COUNT($N5)=0,"Check confirmed date",IF(OR($N5&gt;$B5,$N5&gt;TODAY()),"Check confirmed date","No follow-up")),IF($M5=Assumptions!$H$7,"No follow-up",IF($M5=Assumptions!$H$5,"Review decline",IF($M5=Assumptions!$H$6,"Review reschedule",IF($M5=Assumptions!$H$3,IF($B5-TODAY()&gt;Assumptions!$B$3,"Not due",IF($O5="","Send first reminder",IF(TODAY()-$O5&gt;=Assumptions!$B$4,"Follow up","Wait"))),"Check status")))))))))))),"Check assumptions or dates")</f>
        <v/>
      </c>
      <c r="R5" s="12" t="inlineStr">
        <is>
          <t>Morning slot requested.</t>
        </is>
      </c>
      <c r="U5">
        <f>Assumptions!$D$7</f>
        <v/>
      </c>
      <c r="X5">
        <f>Assumptions!$G$7</f>
        <v/>
      </c>
      <c r="Y5">
        <f>Assumptions!$H$7</f>
        <v/>
      </c>
    </row>
    <row r="6" ht="30" customHeight="1">
      <c r="A6" s="12" t="inlineStr">
        <is>
          <t>APT-26-002</t>
        </is>
      </c>
      <c r="B6" s="25" t="n">
        <v>46277</v>
      </c>
      <c r="C6" s="14" t="n">
        <v>0.4375</v>
      </c>
      <c r="D6" s="12" t="inlineStr">
        <is>
          <t>Jordan Example</t>
        </is>
      </c>
      <c r="E6" s="12" t="inlineStr">
        <is>
          <t>Placeholder Poppy</t>
        </is>
      </c>
      <c r="F6" s="12" t="inlineStr">
        <is>
          <t>Grooming</t>
        </is>
      </c>
      <c r="G6" s="12" t="inlineStr">
        <is>
          <t>Blair Fiction</t>
        </is>
      </c>
      <c r="H6" s="12" t="inlineStr">
        <is>
          <t>Phone call</t>
        </is>
      </c>
      <c r="I6" s="25" t="n">
        <v>46272</v>
      </c>
      <c r="J6" s="12" t="inlineStr">
        <is>
          <t>Left voicemail</t>
        </is>
      </c>
      <c r="K6" s="25" t="n"/>
      <c r="L6" s="12" t="n"/>
      <c r="M6" s="15" t="inlineStr">
        <is>
          <t>Pending</t>
        </is>
      </c>
      <c r="N6" s="25" t="n"/>
      <c r="O6" s="27">
        <f>IF($A6="","",IF(COUNT($I6,$K6)=0,"",IFERROR(MAX($I6,$K6),"")))</f>
        <v/>
      </c>
      <c r="P6" s="19">
        <f>IF(OR($A6="",COUNT($B6)=0),"",IFERROR($B6-TODAY(),""))</f>
        <v/>
      </c>
      <c r="Q6" s="7">
        <f>IFERROR(IF($A6="","",IF(COUNT($B6)=0,"Check service date",IF($B6&lt;TODAY(),"Service date passed - review",IF($M6="","Check confirmation status",IF(OR(AND($I6&lt;&gt;"",COUNT($I6)=0),AND(COUNT($I6)=1,$J6=""),AND($I6="",$J6&lt;&gt;""),AND($K6&lt;&gt;"",COUNT($K6)=0),AND(COUNT($K6)=1,$L6=""),AND($K6="",$L6&lt;&gt;"")),"Check attempt details",IF(AND(COUNT($O6)=1,OR($O6&gt;TODAY(),$O6&gt;$B6)),"Check attempt date",IF(AND($M6&lt;&gt;Assumptions!$H$4,$N6&lt;&gt;""),"Check status/date",IF($M6=Assumptions!$H$4,IF(COUNT($N6)=0,"Check confirmed date",IF(OR($N6&gt;$B6,$N6&gt;TODAY()),"Check confirmed date","No follow-up")),IF($M6=Assumptions!$H$7,"No follow-up",IF($M6=Assumptions!$H$5,"Review decline",IF($M6=Assumptions!$H$6,"Review reschedule",IF($M6=Assumptions!$H$3,IF($B6-TODAY()&gt;Assumptions!$B$3,"Not due",IF($O6="","Send first reminder",IF(TODAY()-$O6&gt;=Assumptions!$B$4,"Follow up","Wait"))),"Check status")))))))))))),"Check assumptions or dates")</f>
        <v/>
      </c>
      <c r="R6" s="12" t="inlineStr">
        <is>
          <t>Review the prior voicemail attempt.</t>
        </is>
      </c>
      <c r="U6">
        <f>Assumptions!$D$8</f>
        <v/>
      </c>
      <c r="X6">
        <f>Assumptions!$G$8</f>
        <v/>
      </c>
    </row>
    <row r="7" ht="30" customHeight="1">
      <c r="A7" s="12" t="inlineStr">
        <is>
          <t>APT-26-003</t>
        </is>
      </c>
      <c r="B7" s="25" t="n">
        <v>46280</v>
      </c>
      <c r="C7" s="14" t="n">
        <v>0.5416666666666666</v>
      </c>
      <c r="D7" s="12" t="inlineStr">
        <is>
          <t>Casey Test</t>
        </is>
      </c>
      <c r="E7" s="12" t="inlineStr">
        <is>
          <t>Sample Scout</t>
        </is>
      </c>
      <c r="F7" s="12" t="inlineStr">
        <is>
          <t>Nail trim</t>
        </is>
      </c>
      <c r="G7" s="12" t="inlineStr">
        <is>
          <t>Cameron Sample</t>
        </is>
      </c>
      <c r="H7" s="12" t="inlineStr">
        <is>
          <t>Email</t>
        </is>
      </c>
      <c r="I7" s="25" t="n">
        <v>46274</v>
      </c>
      <c r="J7" s="12" t="inlineStr">
        <is>
          <t>Reached - declined</t>
        </is>
      </c>
      <c r="K7" s="25" t="n"/>
      <c r="L7" s="12" t="n"/>
      <c r="M7" s="15" t="inlineStr">
        <is>
          <t>Declined</t>
        </is>
      </c>
      <c r="N7" s="25" t="n"/>
      <c r="O7" s="26">
        <f>IF($A7="","",IF(COUNT($I7,$K7)=0,"",IFERROR(MAX($I7,$K7),"")))</f>
        <v/>
      </c>
      <c r="P7" s="17">
        <f>IF(OR($A7="",COUNT($B7)=0),"",IFERROR($B7-TODAY(),""))</f>
        <v/>
      </c>
      <c r="Q7" s="9">
        <f>IFERROR(IF($A7="","",IF(COUNT($B7)=0,"Check service date",IF($B7&lt;TODAY(),"Service date passed - review",IF($M7="","Check confirmation status",IF(OR(AND($I7&lt;&gt;"",COUNT($I7)=0),AND(COUNT($I7)=1,$J7=""),AND($I7="",$J7&lt;&gt;""),AND($K7&lt;&gt;"",COUNT($K7)=0),AND(COUNT($K7)=1,$L7=""),AND($K7="",$L7&lt;&gt;"")),"Check attempt details",IF(AND(COUNT($O7)=1,OR($O7&gt;TODAY(),$O7&gt;$B7)),"Check attempt date",IF(AND($M7&lt;&gt;Assumptions!$H$4,$N7&lt;&gt;""),"Check status/date",IF($M7=Assumptions!$H$4,IF(COUNT($N7)=0,"Check confirmed date",IF(OR($N7&gt;$B7,$N7&gt;TODAY()),"Check confirmed date","No follow-up")),IF($M7=Assumptions!$H$7,"No follow-up",IF($M7=Assumptions!$H$5,"Review decline",IF($M7=Assumptions!$H$6,"Review reschedule",IF($M7=Assumptions!$H$3,IF($B7-TODAY()&gt;Assumptions!$B$3,"Not due",IF($O7="","Send first reminder",IF(TODAY()-$O7&gt;=Assumptions!$B$4,"Follow up","Wait"))),"Check status")))))))))))),"Check assumptions or dates")</f>
        <v/>
      </c>
      <c r="R7" s="12" t="inlineStr">
        <is>
          <t>Client declined this appointment time.</t>
        </is>
      </c>
      <c r="X7">
        <f>Assumptions!$G$9</f>
        <v/>
      </c>
    </row>
    <row r="8" ht="30" customHeight="1">
      <c r="A8" s="12" t="inlineStr">
        <is>
          <t>APT-26-004</t>
        </is>
      </c>
      <c r="B8" s="25" t="n">
        <v>46282</v>
      </c>
      <c r="C8" s="14" t="n">
        <v>0.3333333333333333</v>
      </c>
      <c r="D8" s="12" t="inlineStr">
        <is>
          <t>Morgan Placeholder</t>
        </is>
      </c>
      <c r="E8" s="12" t="inlineStr">
        <is>
          <t>Demo Maple</t>
        </is>
      </c>
      <c r="F8" s="12" t="inlineStr">
        <is>
          <t>Boarding check-in</t>
        </is>
      </c>
      <c r="G8" s="12" t="inlineStr">
        <is>
          <t>Drew Example</t>
        </is>
      </c>
      <c r="H8" s="12" t="inlineStr">
        <is>
          <t>Phone call</t>
        </is>
      </c>
      <c r="I8" s="25" t="n">
        <v>46274</v>
      </c>
      <c r="J8" s="12" t="inlineStr">
        <is>
          <t>Reached - reschedule</t>
        </is>
      </c>
      <c r="K8" s="25" t="n"/>
      <c r="L8" s="12" t="n"/>
      <c r="M8" s="15" t="inlineStr">
        <is>
          <t>Reschedule requested</t>
        </is>
      </c>
      <c r="N8" s="25" t="n"/>
      <c r="O8" s="27">
        <f>IF($A8="","",IF(COUNT($I8,$K8)=0,"",IFERROR(MAX($I8,$K8),"")))</f>
        <v/>
      </c>
      <c r="P8" s="19">
        <f>IF(OR($A8="",COUNT($B8)=0),"",IFERROR($B8-TODAY(),""))</f>
        <v/>
      </c>
      <c r="Q8" s="7">
        <f>IFERROR(IF($A8="","",IF(COUNT($B8)=0,"Check service date",IF($B8&lt;TODAY(),"Service date passed - review",IF($M8="","Check confirmation status",IF(OR(AND($I8&lt;&gt;"",COUNT($I8)=0),AND(COUNT($I8)=1,$J8=""),AND($I8="",$J8&lt;&gt;""),AND($K8&lt;&gt;"",COUNT($K8)=0),AND(COUNT($K8)=1,$L8=""),AND($K8="",$L8&lt;&gt;"")),"Check attempt details",IF(AND(COUNT($O8)=1,OR($O8&gt;TODAY(),$O8&gt;$B8)),"Check attempt date",IF(AND($M8&lt;&gt;Assumptions!$H$4,$N8&lt;&gt;""),"Check status/date",IF($M8=Assumptions!$H$4,IF(COUNT($N8)=0,"Check confirmed date",IF(OR($N8&gt;$B8,$N8&gt;TODAY()),"Check confirmed date","No follow-up")),IF($M8=Assumptions!$H$7,"No follow-up",IF($M8=Assumptions!$H$5,"Review decline",IF($M8=Assumptions!$H$6,"Review reschedule",IF($M8=Assumptions!$H$3,IF($B8-TODAY()&gt;Assumptions!$B$3,"Not due",IF($O8="","Send first reminder",IF(TODAY()-$O8&gt;=Assumptions!$B$4,"Follow up","Wait"))),"Check status")))))))))))),"Check assumptions or dates")</f>
        <v/>
      </c>
      <c r="R8" s="12" t="inlineStr">
        <is>
          <t>A different arrival time was requested.</t>
        </is>
      </c>
      <c r="X8">
        <f>Assumptions!$G$10</f>
        <v/>
      </c>
    </row>
    <row r="9" ht="30" customHeight="1">
      <c r="A9" s="12" t="inlineStr">
        <is>
          <t>APT-26-005</t>
        </is>
      </c>
      <c r="B9" s="25" t="n">
        <v>46285</v>
      </c>
      <c r="C9" s="14" t="n">
        <v>0.4583333333333333</v>
      </c>
      <c r="D9" s="12" t="inlineStr">
        <is>
          <t>Riley Fiction</t>
        </is>
      </c>
      <c r="E9" s="12" t="inlineStr">
        <is>
          <t>Example Otis</t>
        </is>
      </c>
      <c r="F9" s="12" t="inlineStr">
        <is>
          <t>Daycare</t>
        </is>
      </c>
      <c r="G9" s="12" t="inlineStr">
        <is>
          <t>Alex Demo</t>
        </is>
      </c>
      <c r="H9" s="12" t="inlineStr">
        <is>
          <t>Text</t>
        </is>
      </c>
      <c r="I9" s="25" t="n">
        <v>46270</v>
      </c>
      <c r="J9" s="12" t="inlineStr">
        <is>
          <t>Text sent</t>
        </is>
      </c>
      <c r="K9" s="25" t="n">
        <v>46271</v>
      </c>
      <c r="L9" s="12" t="inlineStr">
        <is>
          <t>Reached - confirmed</t>
        </is>
      </c>
      <c r="M9" s="15" t="inlineStr">
        <is>
          <t>Confirmed</t>
        </is>
      </c>
      <c r="N9" s="25" t="n">
        <v>46271</v>
      </c>
      <c r="O9" s="26">
        <f>IF($A9="","",IF(COUNT($I9,$K9)=0,"",IFERROR(MAX($I9,$K9),"")))</f>
        <v/>
      </c>
      <c r="P9" s="17">
        <f>IF(OR($A9="",COUNT($B9)=0),"",IFERROR($B9-TODAY(),""))</f>
        <v/>
      </c>
      <c r="Q9" s="9">
        <f>IFERROR(IF($A9="","",IF(COUNT($B9)=0,"Check service date",IF($B9&lt;TODAY(),"Service date passed - review",IF($M9="","Check confirmation status",IF(OR(AND($I9&lt;&gt;"",COUNT($I9)=0),AND(COUNT($I9)=1,$J9=""),AND($I9="",$J9&lt;&gt;""),AND($K9&lt;&gt;"",COUNT($K9)=0),AND(COUNT($K9)=1,$L9=""),AND($K9="",$L9&lt;&gt;"")),"Check attempt details",IF(AND(COUNT($O9)=1,OR($O9&gt;TODAY(),$O9&gt;$B9)),"Check attempt date",IF(AND($M9&lt;&gt;Assumptions!$H$4,$N9&lt;&gt;""),"Check status/date",IF($M9=Assumptions!$H$4,IF(COUNT($N9)=0,"Check confirmed date",IF(OR($N9&gt;$B9,$N9&gt;TODAY()),"Check confirmed date","No follow-up")),IF($M9=Assumptions!$H$7,"No follow-up",IF($M9=Assumptions!$H$5,"Review decline",IF($M9=Assumptions!$H$6,"Review reschedule",IF($M9=Assumptions!$H$3,IF($B9-TODAY()&gt;Assumptions!$B$3,"Not due",IF($O9="","Send first reminder",IF(TODAY()-$O9&gt;=Assumptions!$B$4,"Follow up","Wait"))),"Check status")))))))))))),"Check assumptions or dates")</f>
        <v/>
      </c>
      <c r="R9" s="12" t="inlineStr">
        <is>
          <t>Confirmation was entered manually.</t>
        </is>
      </c>
      <c r="X9">
        <f>Assumptions!$G$11</f>
        <v/>
      </c>
    </row>
    <row r="10" ht="30" customHeight="1">
      <c r="A10" s="12" t="inlineStr">
        <is>
          <t>APT-26-006</t>
        </is>
      </c>
      <c r="B10" s="25" t="n">
        <v>46289</v>
      </c>
      <c r="C10" s="14" t="n">
        <v>0.6458333333333334</v>
      </c>
      <c r="D10" s="12" t="inlineStr">
        <is>
          <t>Taylor Demo</t>
        </is>
      </c>
      <c r="E10" s="12" t="inlineStr">
        <is>
          <t>Sample Luna</t>
        </is>
      </c>
      <c r="F10" s="12" t="inlineStr">
        <is>
          <t>Pet sitting visit</t>
        </is>
      </c>
      <c r="G10" s="12" t="inlineStr">
        <is>
          <t>Blair Fiction</t>
        </is>
      </c>
      <c r="H10" s="12" t="inlineStr">
        <is>
          <t>Email</t>
        </is>
      </c>
      <c r="I10" s="25" t="n"/>
      <c r="J10" s="12" t="n"/>
      <c r="K10" s="25" t="n"/>
      <c r="L10" s="12" t="n"/>
      <c r="M10" s="15" t="inlineStr">
        <is>
          <t>Pending</t>
        </is>
      </c>
      <c r="N10" s="25" t="n"/>
      <c r="O10" s="27">
        <f>IF($A10="","",IF(COUNT($I10,$K10)=0,"",IFERROR(MAX($I10,$K10),"")))</f>
        <v/>
      </c>
      <c r="P10" s="19">
        <f>IF(OR($A10="",COUNT($B10)=0),"",IFERROR($B10-TODAY(),""))</f>
        <v/>
      </c>
      <c r="Q10" s="7">
        <f>IFERROR(IF($A10="","",IF(COUNT($B10)=0,"Check service date",IF($B10&lt;TODAY(),"Service date passed - review",IF($M10="","Check confirmation status",IF(OR(AND($I10&lt;&gt;"",COUNT($I10)=0),AND(COUNT($I10)=1,$J10=""),AND($I10="",$J10&lt;&gt;""),AND($K10&lt;&gt;"",COUNT($K10)=0),AND(COUNT($K10)=1,$L10=""),AND($K10="",$L10&lt;&gt;"")),"Check attempt details",IF(AND(COUNT($O10)=1,OR($O10&gt;TODAY(),$O10&gt;$B10)),"Check attempt date",IF(AND($M10&lt;&gt;Assumptions!$H$4,$N10&lt;&gt;""),"Check status/date",IF($M10=Assumptions!$H$4,IF(COUNT($N10)=0,"Check confirmed date",IF(OR($N10&gt;$B10,$N10&gt;TODAY()),"Check confirmed date","No follow-up")),IF($M10=Assumptions!$H$7,"No follow-up",IF($M10=Assumptions!$H$5,"Review decline",IF($M10=Assumptions!$H$6,"Review reschedule",IF($M10=Assumptions!$H$3,IF($B10-TODAY()&gt;Assumptions!$B$3,"Not due",IF($O10="","Send first reminder",IF(TODAY()-$O10&gt;=Assumptions!$B$4,"Follow up","Wait"))),"Check status")))))))))))),"Check assumptions or dates")</f>
        <v/>
      </c>
      <c r="R10" s="12" t="inlineStr">
        <is>
          <t>Outside the current reminder window.</t>
        </is>
      </c>
    </row>
    <row r="11" ht="30" customHeight="1">
      <c r="A11" s="12" t="inlineStr">
        <is>
          <t>APT-26-007</t>
        </is>
      </c>
      <c r="B11" s="25" t="n">
        <v>46273</v>
      </c>
      <c r="C11" s="14" t="n">
        <v>0.3958333333333333</v>
      </c>
      <c r="D11" s="12" t="inlineStr">
        <is>
          <t>Parker Sample</t>
        </is>
      </c>
      <c r="E11" s="12" t="inlineStr">
        <is>
          <t>Demo Milo</t>
        </is>
      </c>
      <c r="F11" s="12" t="inlineStr">
        <is>
          <t>Grooming</t>
        </is>
      </c>
      <c r="G11" s="12" t="inlineStr">
        <is>
          <t>Cameron Sample</t>
        </is>
      </c>
      <c r="H11" s="12" t="inlineStr">
        <is>
          <t>Phone call</t>
        </is>
      </c>
      <c r="I11" s="25" t="n">
        <v>46270</v>
      </c>
      <c r="J11" s="12" t="inlineStr">
        <is>
          <t>Reached - confirmed</t>
        </is>
      </c>
      <c r="K11" s="25" t="n"/>
      <c r="L11" s="12" t="n"/>
      <c r="M11" s="15" t="inlineStr">
        <is>
          <t>Confirmed</t>
        </is>
      </c>
      <c r="N11" s="25" t="n">
        <v>46270</v>
      </c>
      <c r="O11" s="26">
        <f>IF($A11="","",IF(COUNT($I11,$K11)=0,"",IFERROR(MAX($I11,$K11),"")))</f>
        <v/>
      </c>
      <c r="P11" s="17">
        <f>IF(OR($A11="",COUNT($B11)=0),"",IFERROR($B11-TODAY(),""))</f>
        <v/>
      </c>
      <c r="Q11" s="9">
        <f>IFERROR(IF($A11="","",IF(COUNT($B11)=0,"Check service date",IF($B11&lt;TODAY(),"Service date passed - review",IF($M11="","Check confirmation status",IF(OR(AND($I11&lt;&gt;"",COUNT($I11)=0),AND(COUNT($I11)=1,$J11=""),AND($I11="",$J11&lt;&gt;""),AND($K11&lt;&gt;"",COUNT($K11)=0),AND(COUNT($K11)=1,$L11=""),AND($K11="",$L11&lt;&gt;"")),"Check attempt details",IF(AND(COUNT($O11)=1,OR($O11&gt;TODAY(),$O11&gt;$B11)),"Check attempt date",IF(AND($M11&lt;&gt;Assumptions!$H$4,$N11&lt;&gt;""),"Check status/date",IF($M11=Assumptions!$H$4,IF(COUNT($N11)=0,"Check confirmed date",IF(OR($N11&gt;$B11,$N11&gt;TODAY()),"Check confirmed date","No follow-up")),IF($M11=Assumptions!$H$7,"No follow-up",IF($M11=Assumptions!$H$5,"Review decline",IF($M11=Assumptions!$H$6,"Review reschedule",IF($M11=Assumptions!$H$3,IF($B11-TODAY()&gt;Assumptions!$B$3,"Not due",IF($O11="","Send first reminder",IF(TODAY()-$O11&gt;=Assumptions!$B$4,"Follow up","Wait"))),"Check status")))))))))))),"Check assumptions or dates")</f>
        <v/>
      </c>
      <c r="R11" s="12" t="inlineStr">
        <is>
          <t>Past service date retained for review.</t>
        </is>
      </c>
    </row>
    <row r="12" ht="30" customHeight="1">
      <c r="A12" s="12" t="inlineStr">
        <is>
          <t>APT-26-008</t>
        </is>
      </c>
      <c r="B12" s="25" t="n">
        <v>46278</v>
      </c>
      <c r="C12" s="14" t="n">
        <v>0.5833333333333334</v>
      </c>
      <c r="D12" s="12" t="inlineStr">
        <is>
          <t>Quinn Example</t>
        </is>
      </c>
      <c r="E12" s="12" t="inlineStr">
        <is>
          <t>Sample Nori</t>
        </is>
      </c>
      <c r="F12" s="12" t="inlineStr">
        <is>
          <t>Bath and brush</t>
        </is>
      </c>
      <c r="G12" s="12" t="inlineStr">
        <is>
          <t>Drew Example</t>
        </is>
      </c>
      <c r="H12" s="12" t="inlineStr">
        <is>
          <t>Text</t>
        </is>
      </c>
      <c r="I12" s="25" t="n">
        <v>46274</v>
      </c>
      <c r="J12" s="12" t="inlineStr">
        <is>
          <t>Reached - canceled</t>
        </is>
      </c>
      <c r="K12" s="25" t="n"/>
      <c r="L12" s="12" t="n"/>
      <c r="M12" s="15" t="inlineStr">
        <is>
          <t>Canceled</t>
        </is>
      </c>
      <c r="N12" s="25" t="n"/>
      <c r="O12" s="27">
        <f>IF($A12="","",IF(COUNT($I12,$K12)=0,"",IFERROR(MAX($I12,$K12),"")))</f>
        <v/>
      </c>
      <c r="P12" s="19">
        <f>IF(OR($A12="",COUNT($B12)=0),"",IFERROR($B12-TODAY(),""))</f>
        <v/>
      </c>
      <c r="Q12" s="7">
        <f>IFERROR(IF($A12="","",IF(COUNT($B12)=0,"Check service date",IF($B12&lt;TODAY(),"Service date passed - review",IF($M12="","Check confirmation status",IF(OR(AND($I12&lt;&gt;"",COUNT($I12)=0),AND(COUNT($I12)=1,$J12=""),AND($I12="",$J12&lt;&gt;""),AND($K12&lt;&gt;"",COUNT($K12)=0),AND(COUNT($K12)=1,$L12=""),AND($K12="",$L12&lt;&gt;"")),"Check attempt details",IF(AND(COUNT($O12)=1,OR($O12&gt;TODAY(),$O12&gt;$B12)),"Check attempt date",IF(AND($M12&lt;&gt;Assumptions!$H$4,$N12&lt;&gt;""),"Check status/date",IF($M12=Assumptions!$H$4,IF(COUNT($N12)=0,"Check confirmed date",IF(OR($N12&gt;$B12,$N12&gt;TODAY()),"Check confirmed date","No follow-up")),IF($M12=Assumptions!$H$7,"No follow-up",IF($M12=Assumptions!$H$5,"Review decline",IF($M12=Assumptions!$H$6,"Review reschedule",IF($M12=Assumptions!$H$3,IF($B12-TODAY()&gt;Assumptions!$B$3,"Not due",IF($O12="","Send first reminder",IF(TODAY()-$O12&gt;=Assumptions!$B$4,"Follow up","Wait"))),"Check status")))))))))))),"Check assumptions or dates")</f>
        <v/>
      </c>
      <c r="R12" s="12" t="inlineStr">
        <is>
          <t>Cancellation status was entered manually.</t>
        </is>
      </c>
    </row>
    <row r="13" ht="30" customHeight="1">
      <c r="A13" s="12" t="inlineStr">
        <is>
          <t>APT-26-009</t>
        </is>
      </c>
      <c r="B13" s="25" t="n">
        <v>46282</v>
      </c>
      <c r="C13" s="14" t="n">
        <v>0.5</v>
      </c>
      <c r="D13" s="12" t="inlineStr">
        <is>
          <t>Skyler Test</t>
        </is>
      </c>
      <c r="E13" s="12" t="inlineStr">
        <is>
          <t>Demo Pepper</t>
        </is>
      </c>
      <c r="F13" s="12" t="inlineStr">
        <is>
          <t>Nail trim</t>
        </is>
      </c>
      <c r="G13" s="12" t="inlineStr">
        <is>
          <t>Alex Demo</t>
        </is>
      </c>
      <c r="H13" s="12" t="inlineStr">
        <is>
          <t>Text</t>
        </is>
      </c>
      <c r="I13" s="25" t="n"/>
      <c r="J13" s="12" t="n"/>
      <c r="K13" s="25" t="n"/>
      <c r="L13" s="12" t="n"/>
      <c r="M13" s="15" t="inlineStr">
        <is>
          <t>Pending</t>
        </is>
      </c>
      <c r="N13" s="25" t="n"/>
      <c r="O13" s="26">
        <f>IF($A13="","",IF(COUNT($I13,$K13)=0,"",IFERROR(MAX($I13,$K13),"")))</f>
        <v/>
      </c>
      <c r="P13" s="17">
        <f>IF(OR($A13="",COUNT($B13)=0),"",IFERROR($B13-TODAY(),""))</f>
        <v/>
      </c>
      <c r="Q13" s="9">
        <f>IFERROR(IF($A13="","",IF(COUNT($B13)=0,"Check service date",IF($B13&lt;TODAY(),"Service date passed - review",IF($M13="","Check confirmation status",IF(OR(AND($I13&lt;&gt;"",COUNT($I13)=0),AND(COUNT($I13)=1,$J13=""),AND($I13="",$J13&lt;&gt;""),AND($K13&lt;&gt;"",COUNT($K13)=0),AND(COUNT($K13)=1,$L13=""),AND($K13="",$L13&lt;&gt;"")),"Check attempt details",IF(AND(COUNT($O13)=1,OR($O13&gt;TODAY(),$O13&gt;$B13)),"Check attempt date",IF(AND($M13&lt;&gt;Assumptions!$H$4,$N13&lt;&gt;""),"Check status/date",IF($M13=Assumptions!$H$4,IF(COUNT($N13)=0,"Check confirmed date",IF(OR($N13&gt;$B13,$N13&gt;TODAY()),"Check confirmed date","No follow-up")),IF($M13=Assumptions!$H$7,"No follow-up",IF($M13=Assumptions!$H$5,"Review decline",IF($M13=Assumptions!$H$6,"Review reschedule",IF($M13=Assumptions!$H$3,IF($B13-TODAY()&gt;Assumptions!$B$3,"Not due",IF($O13="","Send first reminder",IF(TODAY()-$O13&gt;=Assumptions!$B$4,"Follow up","Wait"))),"Check status")))))))))))),"Check assumptions or dates")</f>
        <v/>
      </c>
      <c r="R13" s="12" t="inlineStr">
        <is>
          <t>Service date is at the reminder-window boundary.</t>
        </is>
      </c>
    </row>
    <row r="14" ht="30" customHeight="1">
      <c r="A14" s="12" t="inlineStr">
        <is>
          <t>APT-26-010</t>
        </is>
      </c>
      <c r="B14" s="25" t="n">
        <v>46276</v>
      </c>
      <c r="C14" s="14" t="n">
        <v>0.6666666666666666</v>
      </c>
      <c r="D14" s="12" t="inlineStr">
        <is>
          <t>Reese Placeholder</t>
        </is>
      </c>
      <c r="E14" s="12" t="inlineStr">
        <is>
          <t>Sample Waffles</t>
        </is>
      </c>
      <c r="F14" s="12" t="inlineStr">
        <is>
          <t>Boarding check-in</t>
        </is>
      </c>
      <c r="G14" s="12" t="inlineStr">
        <is>
          <t>Blair Fiction</t>
        </is>
      </c>
      <c r="H14" s="12" t="inlineStr">
        <is>
          <t>Phone call</t>
        </is>
      </c>
      <c r="I14" s="25" t="n">
        <v>46274</v>
      </c>
      <c r="J14" s="12" t="inlineStr">
        <is>
          <t>Left voicemail</t>
        </is>
      </c>
      <c r="K14" s="25" t="n"/>
      <c r="L14" s="12" t="n"/>
      <c r="M14" s="15" t="inlineStr">
        <is>
          <t>Pending</t>
        </is>
      </c>
      <c r="N14" s="25" t="n"/>
      <c r="O14" s="27">
        <f>IF($A14="","",IF(COUNT($I14,$K14)=0,"",IFERROR(MAX($I14,$K14),"")))</f>
        <v/>
      </c>
      <c r="P14" s="19">
        <f>IF(OR($A14="",COUNT($B14)=0),"",IFERROR($B14-TODAY(),""))</f>
        <v/>
      </c>
      <c r="Q14" s="7">
        <f>IFERROR(IF($A14="","",IF(COUNT($B14)=0,"Check service date",IF($B14&lt;TODAY(),"Service date passed - review",IF($M14="","Check confirmation status",IF(OR(AND($I14&lt;&gt;"",COUNT($I14)=0),AND(COUNT($I14)=1,$J14=""),AND($I14="",$J14&lt;&gt;""),AND($K14&lt;&gt;"",COUNT($K14)=0),AND(COUNT($K14)=1,$L14=""),AND($K14="",$L14&lt;&gt;"")),"Check attempt details",IF(AND(COUNT($O14)=1,OR($O14&gt;TODAY(),$O14&gt;$B14)),"Check attempt date",IF(AND($M14&lt;&gt;Assumptions!$H$4,$N14&lt;&gt;""),"Check status/date",IF($M14=Assumptions!$H$4,IF(COUNT($N14)=0,"Check confirmed date",IF(OR($N14&gt;$B14,$N14&gt;TODAY()),"Check confirmed date","No follow-up")),IF($M14=Assumptions!$H$7,"No follow-up",IF($M14=Assumptions!$H$5,"Review decline",IF($M14=Assumptions!$H$6,"Review reschedule",IF($M14=Assumptions!$H$3,IF($B14-TODAY()&gt;Assumptions!$B$3,"Not due",IF($O14="","Send first reminder",IF(TODAY()-$O14&gt;=Assumptions!$B$4,"Follow up","Wait"))),"Check status")))))))))))),"Check assumptions or dates")</f>
        <v/>
      </c>
      <c r="R14" s="12" t="inlineStr">
        <is>
          <t>Waiting for the minimum attempt interval.</t>
        </is>
      </c>
    </row>
    <row r="15" ht="30" customHeight="1">
      <c r="A15" s="12" t="n"/>
      <c r="B15" s="25" t="n"/>
      <c r="C15" s="14" t="n"/>
      <c r="D15" s="12" t="n"/>
      <c r="E15" s="12" t="n"/>
      <c r="F15" s="12" t="n"/>
      <c r="G15" s="12" t="n"/>
      <c r="H15" s="12" t="n"/>
      <c r="I15" s="25" t="n"/>
      <c r="J15" s="12" t="n"/>
      <c r="K15" s="25" t="n"/>
      <c r="L15" s="12" t="n"/>
      <c r="M15" s="15" t="n"/>
      <c r="N15" s="25" t="n"/>
      <c r="O15" s="26">
        <f>IF($A15="","",IF(COUNT($I15,$K15)=0,"",IFERROR(MAX($I15,$K15),"")))</f>
        <v/>
      </c>
      <c r="P15" s="17">
        <f>IF(OR($A15="",COUNT($B15)=0),"",IFERROR($B15-TODAY(),""))</f>
        <v/>
      </c>
      <c r="Q15" s="9">
        <f>IFERROR(IF($A15="","",IF(COUNT($B15)=0,"Check service date",IF($B15&lt;TODAY(),"Service date passed - review",IF($M15="","Check confirmation status",IF(OR(AND($I15&lt;&gt;"",COUNT($I15)=0),AND(COUNT($I15)=1,$J15=""),AND($I15="",$J15&lt;&gt;""),AND($K15&lt;&gt;"",COUNT($K15)=0),AND(COUNT($K15)=1,$L15=""),AND($K15="",$L15&lt;&gt;"")),"Check attempt details",IF(AND(COUNT($O15)=1,OR($O15&gt;TODAY(),$O15&gt;$B15)),"Check attempt date",IF(AND($M15&lt;&gt;Assumptions!$H$4,$N15&lt;&gt;""),"Check status/date",IF($M15=Assumptions!$H$4,IF(COUNT($N15)=0,"Check confirmed date",IF(OR($N15&gt;$B15,$N15&gt;TODAY()),"Check confirmed date","No follow-up")),IF($M15=Assumptions!$H$7,"No follow-up",IF($M15=Assumptions!$H$5,"Review decline",IF($M15=Assumptions!$H$6,"Review reschedule",IF($M15=Assumptions!$H$3,IF($B15-TODAY()&gt;Assumptions!$B$3,"Not due",IF($O15="","Send first reminder",IF(TODAY()-$O15&gt;=Assumptions!$B$4,"Follow up","Wait"))),"Check status")))))))))))),"Check assumptions or dates")</f>
        <v/>
      </c>
      <c r="R15" s="12" t="n"/>
    </row>
    <row r="16" ht="30" customHeight="1">
      <c r="A16" s="12" t="n"/>
      <c r="B16" s="25" t="n"/>
      <c r="C16" s="14" t="n"/>
      <c r="D16" s="12" t="n"/>
      <c r="E16" s="12" t="n"/>
      <c r="F16" s="12" t="n"/>
      <c r="G16" s="12" t="n"/>
      <c r="H16" s="12" t="n"/>
      <c r="I16" s="25" t="n"/>
      <c r="J16" s="12" t="n"/>
      <c r="K16" s="25" t="n"/>
      <c r="L16" s="12" t="n"/>
      <c r="M16" s="15" t="n"/>
      <c r="N16" s="25" t="n"/>
      <c r="O16" s="27">
        <f>IF($A16="","",IF(COUNT($I16,$K16)=0,"",IFERROR(MAX($I16,$K16),"")))</f>
        <v/>
      </c>
      <c r="P16" s="19">
        <f>IF(OR($A16="",COUNT($B16)=0),"",IFERROR($B16-TODAY(),""))</f>
        <v/>
      </c>
      <c r="Q16" s="7">
        <f>IFERROR(IF($A16="","",IF(COUNT($B16)=0,"Check service date",IF($B16&lt;TODAY(),"Service date passed - review",IF($M16="","Check confirmation status",IF(OR(AND($I16&lt;&gt;"",COUNT($I16)=0),AND(COUNT($I16)=1,$J16=""),AND($I16="",$J16&lt;&gt;""),AND($K16&lt;&gt;"",COUNT($K16)=0),AND(COUNT($K16)=1,$L16=""),AND($K16="",$L16&lt;&gt;"")),"Check attempt details",IF(AND(COUNT($O16)=1,OR($O16&gt;TODAY(),$O16&gt;$B16)),"Check attempt date",IF(AND($M16&lt;&gt;Assumptions!$H$4,$N16&lt;&gt;""),"Check status/date",IF($M16=Assumptions!$H$4,IF(COUNT($N16)=0,"Check confirmed date",IF(OR($N16&gt;$B16,$N16&gt;TODAY()),"Check confirmed date","No follow-up")),IF($M16=Assumptions!$H$7,"No follow-up",IF($M16=Assumptions!$H$5,"Review decline",IF($M16=Assumptions!$H$6,"Review reschedule",IF($M16=Assumptions!$H$3,IF($B16-TODAY()&gt;Assumptions!$B$3,"Not due",IF($O16="","Send first reminder",IF(TODAY()-$O16&gt;=Assumptions!$B$4,"Follow up","Wait"))),"Check status")))))))))))),"Check assumptions or dates")</f>
        <v/>
      </c>
      <c r="R16" s="12" t="n"/>
    </row>
    <row r="17" ht="30" customHeight="1">
      <c r="A17" s="12" t="n"/>
      <c r="B17" s="25" t="n"/>
      <c r="C17" s="14" t="n"/>
      <c r="D17" s="12" t="n"/>
      <c r="E17" s="12" t="n"/>
      <c r="F17" s="12" t="n"/>
      <c r="G17" s="12" t="n"/>
      <c r="H17" s="12" t="n"/>
      <c r="I17" s="25" t="n"/>
      <c r="J17" s="12" t="n"/>
      <c r="K17" s="25" t="n"/>
      <c r="L17" s="12" t="n"/>
      <c r="M17" s="15" t="n"/>
      <c r="N17" s="25" t="n"/>
      <c r="O17" s="26">
        <f>IF($A17="","",IF(COUNT($I17,$K17)=0,"",IFERROR(MAX($I17,$K17),"")))</f>
        <v/>
      </c>
      <c r="P17" s="17">
        <f>IF(OR($A17="",COUNT($B17)=0),"",IFERROR($B17-TODAY(),""))</f>
        <v/>
      </c>
      <c r="Q17" s="9">
        <f>IFERROR(IF($A17="","",IF(COUNT($B17)=0,"Check service date",IF($B17&lt;TODAY(),"Service date passed - review",IF($M17="","Check confirmation status",IF(OR(AND($I17&lt;&gt;"",COUNT($I17)=0),AND(COUNT($I17)=1,$J17=""),AND($I17="",$J17&lt;&gt;""),AND($K17&lt;&gt;"",COUNT($K17)=0),AND(COUNT($K17)=1,$L17=""),AND($K17="",$L17&lt;&gt;"")),"Check attempt details",IF(AND(COUNT($O17)=1,OR($O17&gt;TODAY(),$O17&gt;$B17)),"Check attempt date",IF(AND($M17&lt;&gt;Assumptions!$H$4,$N17&lt;&gt;""),"Check status/date",IF($M17=Assumptions!$H$4,IF(COUNT($N17)=0,"Check confirmed date",IF(OR($N17&gt;$B17,$N17&gt;TODAY()),"Check confirmed date","No follow-up")),IF($M17=Assumptions!$H$7,"No follow-up",IF($M17=Assumptions!$H$5,"Review decline",IF($M17=Assumptions!$H$6,"Review reschedule",IF($M17=Assumptions!$H$3,IF($B17-TODAY()&gt;Assumptions!$B$3,"Not due",IF($O17="","Send first reminder",IF(TODAY()-$O17&gt;=Assumptions!$B$4,"Follow up","Wait"))),"Check status")))))))))))),"Check assumptions or dates")</f>
        <v/>
      </c>
      <c r="R17" s="12" t="n"/>
    </row>
    <row r="18" ht="30" customHeight="1">
      <c r="A18" s="12" t="n"/>
      <c r="B18" s="25" t="n"/>
      <c r="C18" s="14" t="n"/>
      <c r="D18" s="12" t="n"/>
      <c r="E18" s="12" t="n"/>
      <c r="F18" s="12" t="n"/>
      <c r="G18" s="12" t="n"/>
      <c r="H18" s="12" t="n"/>
      <c r="I18" s="25" t="n"/>
      <c r="J18" s="12" t="n"/>
      <c r="K18" s="25" t="n"/>
      <c r="L18" s="12" t="n"/>
      <c r="M18" s="15" t="n"/>
      <c r="N18" s="25" t="n"/>
      <c r="O18" s="27">
        <f>IF($A18="","",IF(COUNT($I18,$K18)=0,"",IFERROR(MAX($I18,$K18),"")))</f>
        <v/>
      </c>
      <c r="P18" s="19">
        <f>IF(OR($A18="",COUNT($B18)=0),"",IFERROR($B18-TODAY(),""))</f>
        <v/>
      </c>
      <c r="Q18" s="7">
        <f>IFERROR(IF($A18="","",IF(COUNT($B18)=0,"Check service date",IF($B18&lt;TODAY(),"Service date passed - review",IF($M18="","Check confirmation status",IF(OR(AND($I18&lt;&gt;"",COUNT($I18)=0),AND(COUNT($I18)=1,$J18=""),AND($I18="",$J18&lt;&gt;""),AND($K18&lt;&gt;"",COUNT($K18)=0),AND(COUNT($K18)=1,$L18=""),AND($K18="",$L18&lt;&gt;"")),"Check attempt details",IF(AND(COUNT($O18)=1,OR($O18&gt;TODAY(),$O18&gt;$B18)),"Check attempt date",IF(AND($M18&lt;&gt;Assumptions!$H$4,$N18&lt;&gt;""),"Check status/date",IF($M18=Assumptions!$H$4,IF(COUNT($N18)=0,"Check confirmed date",IF(OR($N18&gt;$B18,$N18&gt;TODAY()),"Check confirmed date","No follow-up")),IF($M18=Assumptions!$H$7,"No follow-up",IF($M18=Assumptions!$H$5,"Review decline",IF($M18=Assumptions!$H$6,"Review reschedule",IF($M18=Assumptions!$H$3,IF($B18-TODAY()&gt;Assumptions!$B$3,"Not due",IF($O18="","Send first reminder",IF(TODAY()-$O18&gt;=Assumptions!$B$4,"Follow up","Wait"))),"Check status")))))))))))),"Check assumptions or dates")</f>
        <v/>
      </c>
      <c r="R18" s="12" t="n"/>
    </row>
    <row r="19" ht="30" customHeight="1">
      <c r="A19" s="12" t="n"/>
      <c r="B19" s="25" t="n"/>
      <c r="C19" s="14" t="n"/>
      <c r="D19" s="12" t="n"/>
      <c r="E19" s="12" t="n"/>
      <c r="F19" s="12" t="n"/>
      <c r="G19" s="12" t="n"/>
      <c r="H19" s="12" t="n"/>
      <c r="I19" s="25" t="n"/>
      <c r="J19" s="12" t="n"/>
      <c r="K19" s="25" t="n"/>
      <c r="L19" s="12" t="n"/>
      <c r="M19" s="15" t="n"/>
      <c r="N19" s="25" t="n"/>
      <c r="O19" s="26">
        <f>IF($A19="","",IF(COUNT($I19,$K19)=0,"",IFERROR(MAX($I19,$K19),"")))</f>
        <v/>
      </c>
      <c r="P19" s="17">
        <f>IF(OR($A19="",COUNT($B19)=0),"",IFERROR($B19-TODAY(),""))</f>
        <v/>
      </c>
      <c r="Q19" s="9">
        <f>IFERROR(IF($A19="","",IF(COUNT($B19)=0,"Check service date",IF($B19&lt;TODAY(),"Service date passed - review",IF($M19="","Check confirmation status",IF(OR(AND($I19&lt;&gt;"",COUNT($I19)=0),AND(COUNT($I19)=1,$J19=""),AND($I19="",$J19&lt;&gt;""),AND($K19&lt;&gt;"",COUNT($K19)=0),AND(COUNT($K19)=1,$L19=""),AND($K19="",$L19&lt;&gt;"")),"Check attempt details",IF(AND(COUNT($O19)=1,OR($O19&gt;TODAY(),$O19&gt;$B19)),"Check attempt date",IF(AND($M19&lt;&gt;Assumptions!$H$4,$N19&lt;&gt;""),"Check status/date",IF($M19=Assumptions!$H$4,IF(COUNT($N19)=0,"Check confirmed date",IF(OR($N19&gt;$B19,$N19&gt;TODAY()),"Check confirmed date","No follow-up")),IF($M19=Assumptions!$H$7,"No follow-up",IF($M19=Assumptions!$H$5,"Review decline",IF($M19=Assumptions!$H$6,"Review reschedule",IF($M19=Assumptions!$H$3,IF($B19-TODAY()&gt;Assumptions!$B$3,"Not due",IF($O19="","Send first reminder",IF(TODAY()-$O19&gt;=Assumptions!$B$4,"Follow up","Wait"))),"Check status")))))))))))),"Check assumptions or dates")</f>
        <v/>
      </c>
      <c r="R19" s="12" t="n"/>
    </row>
    <row r="20" ht="30" customHeight="1">
      <c r="A20" s="12" t="n"/>
      <c r="B20" s="25" t="n"/>
      <c r="C20" s="14" t="n"/>
      <c r="D20" s="12" t="n"/>
      <c r="E20" s="12" t="n"/>
      <c r="F20" s="12" t="n"/>
      <c r="G20" s="12" t="n"/>
      <c r="H20" s="12" t="n"/>
      <c r="I20" s="25" t="n"/>
      <c r="J20" s="12" t="n"/>
      <c r="K20" s="25" t="n"/>
      <c r="L20" s="12" t="n"/>
      <c r="M20" s="15" t="n"/>
      <c r="N20" s="25" t="n"/>
      <c r="O20" s="27">
        <f>IF($A20="","",IF(COUNT($I20,$K20)=0,"",IFERROR(MAX($I20,$K20),"")))</f>
        <v/>
      </c>
      <c r="P20" s="19">
        <f>IF(OR($A20="",COUNT($B20)=0),"",IFERROR($B20-TODAY(),""))</f>
        <v/>
      </c>
      <c r="Q20" s="7">
        <f>IFERROR(IF($A20="","",IF(COUNT($B20)=0,"Check service date",IF($B20&lt;TODAY(),"Service date passed - review",IF($M20="","Check confirmation status",IF(OR(AND($I20&lt;&gt;"",COUNT($I20)=0),AND(COUNT($I20)=1,$J20=""),AND($I20="",$J20&lt;&gt;""),AND($K20&lt;&gt;"",COUNT($K20)=0),AND(COUNT($K20)=1,$L20=""),AND($K20="",$L20&lt;&gt;"")),"Check attempt details",IF(AND(COUNT($O20)=1,OR($O20&gt;TODAY(),$O20&gt;$B20)),"Check attempt date",IF(AND($M20&lt;&gt;Assumptions!$H$4,$N20&lt;&gt;""),"Check status/date",IF($M20=Assumptions!$H$4,IF(COUNT($N20)=0,"Check confirmed date",IF(OR($N20&gt;$B20,$N20&gt;TODAY()),"Check confirmed date","No follow-up")),IF($M20=Assumptions!$H$7,"No follow-up",IF($M20=Assumptions!$H$5,"Review decline",IF($M20=Assumptions!$H$6,"Review reschedule",IF($M20=Assumptions!$H$3,IF($B20-TODAY()&gt;Assumptions!$B$3,"Not due",IF($O20="","Send first reminder",IF(TODAY()-$O20&gt;=Assumptions!$B$4,"Follow up","Wait"))),"Check status")))))))))))),"Check assumptions or dates")</f>
        <v/>
      </c>
      <c r="R20" s="12" t="n"/>
    </row>
    <row r="21" ht="30" customHeight="1">
      <c r="A21" s="12" t="n"/>
      <c r="B21" s="25" t="n"/>
      <c r="C21" s="14" t="n"/>
      <c r="D21" s="12" t="n"/>
      <c r="E21" s="12" t="n"/>
      <c r="F21" s="12" t="n"/>
      <c r="G21" s="12" t="n"/>
      <c r="H21" s="12" t="n"/>
      <c r="I21" s="25" t="n"/>
      <c r="J21" s="12" t="n"/>
      <c r="K21" s="25" t="n"/>
      <c r="L21" s="12" t="n"/>
      <c r="M21" s="15" t="n"/>
      <c r="N21" s="25" t="n"/>
      <c r="O21" s="26">
        <f>IF($A21="","",IF(COUNT($I21,$K21)=0,"",IFERROR(MAX($I21,$K21),"")))</f>
        <v/>
      </c>
      <c r="P21" s="17">
        <f>IF(OR($A21="",COUNT($B21)=0),"",IFERROR($B21-TODAY(),""))</f>
        <v/>
      </c>
      <c r="Q21" s="9">
        <f>IFERROR(IF($A21="","",IF(COUNT($B21)=0,"Check service date",IF($B21&lt;TODAY(),"Service date passed - review",IF($M21="","Check confirmation status",IF(OR(AND($I21&lt;&gt;"",COUNT($I21)=0),AND(COUNT($I21)=1,$J21=""),AND($I21="",$J21&lt;&gt;""),AND($K21&lt;&gt;"",COUNT($K21)=0),AND(COUNT($K21)=1,$L21=""),AND($K21="",$L21&lt;&gt;"")),"Check attempt details",IF(AND(COUNT($O21)=1,OR($O21&gt;TODAY(),$O21&gt;$B21)),"Check attempt date",IF(AND($M21&lt;&gt;Assumptions!$H$4,$N21&lt;&gt;""),"Check status/date",IF($M21=Assumptions!$H$4,IF(COUNT($N21)=0,"Check confirmed date",IF(OR($N21&gt;$B21,$N21&gt;TODAY()),"Check confirmed date","No follow-up")),IF($M21=Assumptions!$H$7,"No follow-up",IF($M21=Assumptions!$H$5,"Review decline",IF($M21=Assumptions!$H$6,"Review reschedule",IF($M21=Assumptions!$H$3,IF($B21-TODAY()&gt;Assumptions!$B$3,"Not due",IF($O21="","Send first reminder",IF(TODAY()-$O21&gt;=Assumptions!$B$4,"Follow up","Wait"))),"Check status")))))))))))),"Check assumptions or dates")</f>
        <v/>
      </c>
      <c r="R21" s="12" t="n"/>
    </row>
    <row r="22" ht="30" customHeight="1">
      <c r="A22" s="12" t="n"/>
      <c r="B22" s="25" t="n"/>
      <c r="C22" s="14" t="n"/>
      <c r="D22" s="12" t="n"/>
      <c r="E22" s="12" t="n"/>
      <c r="F22" s="12" t="n"/>
      <c r="G22" s="12" t="n"/>
      <c r="H22" s="12" t="n"/>
      <c r="I22" s="25" t="n"/>
      <c r="J22" s="12" t="n"/>
      <c r="K22" s="25" t="n"/>
      <c r="L22" s="12" t="n"/>
      <c r="M22" s="15" t="n"/>
      <c r="N22" s="25" t="n"/>
      <c r="O22" s="27">
        <f>IF($A22="","",IF(COUNT($I22,$K22)=0,"",IFERROR(MAX($I22,$K22),"")))</f>
        <v/>
      </c>
      <c r="P22" s="19">
        <f>IF(OR($A22="",COUNT($B22)=0),"",IFERROR($B22-TODAY(),""))</f>
        <v/>
      </c>
      <c r="Q22" s="7">
        <f>IFERROR(IF($A22="","",IF(COUNT($B22)=0,"Check service date",IF($B22&lt;TODAY(),"Service date passed - review",IF($M22="","Check confirmation status",IF(OR(AND($I22&lt;&gt;"",COUNT($I22)=0),AND(COUNT($I22)=1,$J22=""),AND($I22="",$J22&lt;&gt;""),AND($K22&lt;&gt;"",COUNT($K22)=0),AND(COUNT($K22)=1,$L22=""),AND($K22="",$L22&lt;&gt;"")),"Check attempt details",IF(AND(COUNT($O22)=1,OR($O22&gt;TODAY(),$O22&gt;$B22)),"Check attempt date",IF(AND($M22&lt;&gt;Assumptions!$H$4,$N22&lt;&gt;""),"Check status/date",IF($M22=Assumptions!$H$4,IF(COUNT($N22)=0,"Check confirmed date",IF(OR($N22&gt;$B22,$N22&gt;TODAY()),"Check confirmed date","No follow-up")),IF($M22=Assumptions!$H$7,"No follow-up",IF($M22=Assumptions!$H$5,"Review decline",IF($M22=Assumptions!$H$6,"Review reschedule",IF($M22=Assumptions!$H$3,IF($B22-TODAY()&gt;Assumptions!$B$3,"Not due",IF($O22="","Send first reminder",IF(TODAY()-$O22&gt;=Assumptions!$B$4,"Follow up","Wait"))),"Check status")))))))))))),"Check assumptions or dates")</f>
        <v/>
      </c>
      <c r="R22" s="12" t="n"/>
    </row>
    <row r="23" ht="30" customHeight="1">
      <c r="A23" s="12" t="n"/>
      <c r="B23" s="25" t="n"/>
      <c r="C23" s="14" t="n"/>
      <c r="D23" s="12" t="n"/>
      <c r="E23" s="12" t="n"/>
      <c r="F23" s="12" t="n"/>
      <c r="G23" s="12" t="n"/>
      <c r="H23" s="12" t="n"/>
      <c r="I23" s="25" t="n"/>
      <c r="J23" s="12" t="n"/>
      <c r="K23" s="25" t="n"/>
      <c r="L23" s="12" t="n"/>
      <c r="M23" s="15" t="n"/>
      <c r="N23" s="25" t="n"/>
      <c r="O23" s="26">
        <f>IF($A23="","",IF(COUNT($I23,$K23)=0,"",IFERROR(MAX($I23,$K23),"")))</f>
        <v/>
      </c>
      <c r="P23" s="17">
        <f>IF(OR($A23="",COUNT($B23)=0),"",IFERROR($B23-TODAY(),""))</f>
        <v/>
      </c>
      <c r="Q23" s="9">
        <f>IFERROR(IF($A23="","",IF(COUNT($B23)=0,"Check service date",IF($B23&lt;TODAY(),"Service date passed - review",IF($M23="","Check confirmation status",IF(OR(AND($I23&lt;&gt;"",COUNT($I23)=0),AND(COUNT($I23)=1,$J23=""),AND($I23="",$J23&lt;&gt;""),AND($K23&lt;&gt;"",COUNT($K23)=0),AND(COUNT($K23)=1,$L23=""),AND($K23="",$L23&lt;&gt;"")),"Check attempt details",IF(AND(COUNT($O23)=1,OR($O23&gt;TODAY(),$O23&gt;$B23)),"Check attempt date",IF(AND($M23&lt;&gt;Assumptions!$H$4,$N23&lt;&gt;""),"Check status/date",IF($M23=Assumptions!$H$4,IF(COUNT($N23)=0,"Check confirmed date",IF(OR($N23&gt;$B23,$N23&gt;TODAY()),"Check confirmed date","No follow-up")),IF($M23=Assumptions!$H$7,"No follow-up",IF($M23=Assumptions!$H$5,"Review decline",IF($M23=Assumptions!$H$6,"Review reschedule",IF($M23=Assumptions!$H$3,IF($B23-TODAY()&gt;Assumptions!$B$3,"Not due",IF($O23="","Send first reminder",IF(TODAY()-$O23&gt;=Assumptions!$B$4,"Follow up","Wait"))),"Check status")))))))))))),"Check assumptions or dates")</f>
        <v/>
      </c>
      <c r="R23" s="12" t="n"/>
    </row>
    <row r="24" ht="30" customHeight="1">
      <c r="A24" s="12" t="n"/>
      <c r="B24" s="25" t="n"/>
      <c r="C24" s="14" t="n"/>
      <c r="D24" s="12" t="n"/>
      <c r="E24" s="12" t="n"/>
      <c r="F24" s="12" t="n"/>
      <c r="G24" s="12" t="n"/>
      <c r="H24" s="12" t="n"/>
      <c r="I24" s="25" t="n"/>
      <c r="J24" s="12" t="n"/>
      <c r="K24" s="25" t="n"/>
      <c r="L24" s="12" t="n"/>
      <c r="M24" s="15" t="n"/>
      <c r="N24" s="25" t="n"/>
      <c r="O24" s="27">
        <f>IF($A24="","",IF(COUNT($I24,$K24)=0,"",IFERROR(MAX($I24,$K24),"")))</f>
        <v/>
      </c>
      <c r="P24" s="19">
        <f>IF(OR($A24="",COUNT($B24)=0),"",IFERROR($B24-TODAY(),""))</f>
        <v/>
      </c>
      <c r="Q24" s="7">
        <f>IFERROR(IF($A24="","",IF(COUNT($B24)=0,"Check service date",IF($B24&lt;TODAY(),"Service date passed - review",IF($M24="","Check confirmation status",IF(OR(AND($I24&lt;&gt;"",COUNT($I24)=0),AND(COUNT($I24)=1,$J24=""),AND($I24="",$J24&lt;&gt;""),AND($K24&lt;&gt;"",COUNT($K24)=0),AND(COUNT($K24)=1,$L24=""),AND($K24="",$L24&lt;&gt;"")),"Check attempt details",IF(AND(COUNT($O24)=1,OR($O24&gt;TODAY(),$O24&gt;$B24)),"Check attempt date",IF(AND($M24&lt;&gt;Assumptions!$H$4,$N24&lt;&gt;""),"Check status/date",IF($M24=Assumptions!$H$4,IF(COUNT($N24)=0,"Check confirmed date",IF(OR($N24&gt;$B24,$N24&gt;TODAY()),"Check confirmed date","No follow-up")),IF($M24=Assumptions!$H$7,"No follow-up",IF($M24=Assumptions!$H$5,"Review decline",IF($M24=Assumptions!$H$6,"Review reschedule",IF($M24=Assumptions!$H$3,IF($B24-TODAY()&gt;Assumptions!$B$3,"Not due",IF($O24="","Send first reminder",IF(TODAY()-$O24&gt;=Assumptions!$B$4,"Follow up","Wait"))),"Check status")))))))))))),"Check assumptions or dates")</f>
        <v/>
      </c>
      <c r="R24" s="12" t="n"/>
    </row>
    <row r="25" ht="30" customHeight="1">
      <c r="A25" s="12" t="n"/>
      <c r="B25" s="25" t="n"/>
      <c r="C25" s="14" t="n"/>
      <c r="D25" s="12" t="n"/>
      <c r="E25" s="12" t="n"/>
      <c r="F25" s="12" t="n"/>
      <c r="G25" s="12" t="n"/>
      <c r="H25" s="12" t="n"/>
      <c r="I25" s="25" t="n"/>
      <c r="J25" s="12" t="n"/>
      <c r="K25" s="25" t="n"/>
      <c r="L25" s="12" t="n"/>
      <c r="M25" s="15" t="n"/>
      <c r="N25" s="25" t="n"/>
      <c r="O25" s="26">
        <f>IF($A25="","",IF(COUNT($I25,$K25)=0,"",IFERROR(MAX($I25,$K25),"")))</f>
        <v/>
      </c>
      <c r="P25" s="17">
        <f>IF(OR($A25="",COUNT($B25)=0),"",IFERROR($B25-TODAY(),""))</f>
        <v/>
      </c>
      <c r="Q25" s="9">
        <f>IFERROR(IF($A25="","",IF(COUNT($B25)=0,"Check service date",IF($B25&lt;TODAY(),"Service date passed - review",IF($M25="","Check confirmation status",IF(OR(AND($I25&lt;&gt;"",COUNT($I25)=0),AND(COUNT($I25)=1,$J25=""),AND($I25="",$J25&lt;&gt;""),AND($K25&lt;&gt;"",COUNT($K25)=0),AND(COUNT($K25)=1,$L25=""),AND($K25="",$L25&lt;&gt;"")),"Check attempt details",IF(AND(COUNT($O25)=1,OR($O25&gt;TODAY(),$O25&gt;$B25)),"Check attempt date",IF(AND($M25&lt;&gt;Assumptions!$H$4,$N25&lt;&gt;""),"Check status/date",IF($M25=Assumptions!$H$4,IF(COUNT($N25)=0,"Check confirmed date",IF(OR($N25&gt;$B25,$N25&gt;TODAY()),"Check confirmed date","No follow-up")),IF($M25=Assumptions!$H$7,"No follow-up",IF($M25=Assumptions!$H$5,"Review decline",IF($M25=Assumptions!$H$6,"Review reschedule",IF($M25=Assumptions!$H$3,IF($B25-TODAY()&gt;Assumptions!$B$3,"Not due",IF($O25="","Send first reminder",IF(TODAY()-$O25&gt;=Assumptions!$B$4,"Follow up","Wait"))),"Check status")))))))))))),"Check assumptions or dates")</f>
        <v/>
      </c>
      <c r="R25" s="12" t="n"/>
    </row>
    <row r="26" ht="30" customHeight="1">
      <c r="A26" s="12" t="n"/>
      <c r="B26" s="25" t="n"/>
      <c r="C26" s="14" t="n"/>
      <c r="D26" s="12" t="n"/>
      <c r="E26" s="12" t="n"/>
      <c r="F26" s="12" t="n"/>
      <c r="G26" s="12" t="n"/>
      <c r="H26" s="12" t="n"/>
      <c r="I26" s="25" t="n"/>
      <c r="J26" s="12" t="n"/>
      <c r="K26" s="25" t="n"/>
      <c r="L26" s="12" t="n"/>
      <c r="M26" s="15" t="n"/>
      <c r="N26" s="25" t="n"/>
      <c r="O26" s="27">
        <f>IF($A26="","",IF(COUNT($I26,$K26)=0,"",IFERROR(MAX($I26,$K26),"")))</f>
        <v/>
      </c>
      <c r="P26" s="19">
        <f>IF(OR($A26="",COUNT($B26)=0),"",IFERROR($B26-TODAY(),""))</f>
        <v/>
      </c>
      <c r="Q26" s="7">
        <f>IFERROR(IF($A26="","",IF(COUNT($B26)=0,"Check service date",IF($B26&lt;TODAY(),"Service date passed - review",IF($M26="","Check confirmation status",IF(OR(AND($I26&lt;&gt;"",COUNT($I26)=0),AND(COUNT($I26)=1,$J26=""),AND($I26="",$J26&lt;&gt;""),AND($K26&lt;&gt;"",COUNT($K26)=0),AND(COUNT($K26)=1,$L26=""),AND($K26="",$L26&lt;&gt;"")),"Check attempt details",IF(AND(COUNT($O26)=1,OR($O26&gt;TODAY(),$O26&gt;$B26)),"Check attempt date",IF(AND($M26&lt;&gt;Assumptions!$H$4,$N26&lt;&gt;""),"Check status/date",IF($M26=Assumptions!$H$4,IF(COUNT($N26)=0,"Check confirmed date",IF(OR($N26&gt;$B26,$N26&gt;TODAY()),"Check confirmed date","No follow-up")),IF($M26=Assumptions!$H$7,"No follow-up",IF($M26=Assumptions!$H$5,"Review decline",IF($M26=Assumptions!$H$6,"Review reschedule",IF($M26=Assumptions!$H$3,IF($B26-TODAY()&gt;Assumptions!$B$3,"Not due",IF($O26="","Send first reminder",IF(TODAY()-$O26&gt;=Assumptions!$B$4,"Follow up","Wait"))),"Check status")))))))))))),"Check assumptions or dates")</f>
        <v/>
      </c>
      <c r="R26" s="12" t="n"/>
    </row>
    <row r="27" ht="30" customHeight="1">
      <c r="A27" s="12" t="n"/>
      <c r="B27" s="25" t="n"/>
      <c r="C27" s="14" t="n"/>
      <c r="D27" s="12" t="n"/>
      <c r="E27" s="12" t="n"/>
      <c r="F27" s="12" t="n"/>
      <c r="G27" s="12" t="n"/>
      <c r="H27" s="12" t="n"/>
      <c r="I27" s="25" t="n"/>
      <c r="J27" s="12" t="n"/>
      <c r="K27" s="25" t="n"/>
      <c r="L27" s="12" t="n"/>
      <c r="M27" s="15" t="n"/>
      <c r="N27" s="25" t="n"/>
      <c r="O27" s="26">
        <f>IF($A27="","",IF(COUNT($I27,$K27)=0,"",IFERROR(MAX($I27,$K27),"")))</f>
        <v/>
      </c>
      <c r="P27" s="17">
        <f>IF(OR($A27="",COUNT($B27)=0),"",IFERROR($B27-TODAY(),""))</f>
        <v/>
      </c>
      <c r="Q27" s="9">
        <f>IFERROR(IF($A27="","",IF(COUNT($B27)=0,"Check service date",IF($B27&lt;TODAY(),"Service date passed - review",IF($M27="","Check confirmation status",IF(OR(AND($I27&lt;&gt;"",COUNT($I27)=0),AND(COUNT($I27)=1,$J27=""),AND($I27="",$J27&lt;&gt;""),AND($K27&lt;&gt;"",COUNT($K27)=0),AND(COUNT($K27)=1,$L27=""),AND($K27="",$L27&lt;&gt;"")),"Check attempt details",IF(AND(COUNT($O27)=1,OR($O27&gt;TODAY(),$O27&gt;$B27)),"Check attempt date",IF(AND($M27&lt;&gt;Assumptions!$H$4,$N27&lt;&gt;""),"Check status/date",IF($M27=Assumptions!$H$4,IF(COUNT($N27)=0,"Check confirmed date",IF(OR($N27&gt;$B27,$N27&gt;TODAY()),"Check confirmed date","No follow-up")),IF($M27=Assumptions!$H$7,"No follow-up",IF($M27=Assumptions!$H$5,"Review decline",IF($M27=Assumptions!$H$6,"Review reschedule",IF($M27=Assumptions!$H$3,IF($B27-TODAY()&gt;Assumptions!$B$3,"Not due",IF($O27="","Send first reminder",IF(TODAY()-$O27&gt;=Assumptions!$B$4,"Follow up","Wait"))),"Check status")))))))))))),"Check assumptions or dates")</f>
        <v/>
      </c>
      <c r="R27" s="12" t="n"/>
    </row>
    <row r="28" ht="30" customHeight="1">
      <c r="A28" s="12" t="n"/>
      <c r="B28" s="25" t="n"/>
      <c r="C28" s="14" t="n"/>
      <c r="D28" s="12" t="n"/>
      <c r="E28" s="12" t="n"/>
      <c r="F28" s="12" t="n"/>
      <c r="G28" s="12" t="n"/>
      <c r="H28" s="12" t="n"/>
      <c r="I28" s="25" t="n"/>
      <c r="J28" s="12" t="n"/>
      <c r="K28" s="25" t="n"/>
      <c r="L28" s="12" t="n"/>
      <c r="M28" s="15" t="n"/>
      <c r="N28" s="25" t="n"/>
      <c r="O28" s="27">
        <f>IF($A28="","",IF(COUNT($I28,$K28)=0,"",IFERROR(MAX($I28,$K28),"")))</f>
        <v/>
      </c>
      <c r="P28" s="19">
        <f>IF(OR($A28="",COUNT($B28)=0),"",IFERROR($B28-TODAY(),""))</f>
        <v/>
      </c>
      <c r="Q28" s="7">
        <f>IFERROR(IF($A28="","",IF(COUNT($B28)=0,"Check service date",IF($B28&lt;TODAY(),"Service date passed - review",IF($M28="","Check confirmation status",IF(OR(AND($I28&lt;&gt;"",COUNT($I28)=0),AND(COUNT($I28)=1,$J28=""),AND($I28="",$J28&lt;&gt;""),AND($K28&lt;&gt;"",COUNT($K28)=0),AND(COUNT($K28)=1,$L28=""),AND($K28="",$L28&lt;&gt;"")),"Check attempt details",IF(AND(COUNT($O28)=1,OR($O28&gt;TODAY(),$O28&gt;$B28)),"Check attempt date",IF(AND($M28&lt;&gt;Assumptions!$H$4,$N28&lt;&gt;""),"Check status/date",IF($M28=Assumptions!$H$4,IF(COUNT($N28)=0,"Check confirmed date",IF(OR($N28&gt;$B28,$N28&gt;TODAY()),"Check confirmed date","No follow-up")),IF($M28=Assumptions!$H$7,"No follow-up",IF($M28=Assumptions!$H$5,"Review decline",IF($M28=Assumptions!$H$6,"Review reschedule",IF($M28=Assumptions!$H$3,IF($B28-TODAY()&gt;Assumptions!$B$3,"Not due",IF($O28="","Send first reminder",IF(TODAY()-$O28&gt;=Assumptions!$B$4,"Follow up","Wait"))),"Check status")))))))))))),"Check assumptions or dates")</f>
        <v/>
      </c>
      <c r="R28" s="12" t="n"/>
    </row>
    <row r="29" ht="30" customHeight="1">
      <c r="A29" s="12" t="n"/>
      <c r="B29" s="25" t="n"/>
      <c r="C29" s="14" t="n"/>
      <c r="D29" s="12" t="n"/>
      <c r="E29" s="12" t="n"/>
      <c r="F29" s="12" t="n"/>
      <c r="G29" s="12" t="n"/>
      <c r="H29" s="12" t="n"/>
      <c r="I29" s="25" t="n"/>
      <c r="J29" s="12" t="n"/>
      <c r="K29" s="25" t="n"/>
      <c r="L29" s="12" t="n"/>
      <c r="M29" s="15" t="n"/>
      <c r="N29" s="25" t="n"/>
      <c r="O29" s="26">
        <f>IF($A29="","",IF(COUNT($I29,$K29)=0,"",IFERROR(MAX($I29,$K29),"")))</f>
        <v/>
      </c>
      <c r="P29" s="17">
        <f>IF(OR($A29="",COUNT($B29)=0),"",IFERROR($B29-TODAY(),""))</f>
        <v/>
      </c>
      <c r="Q29" s="9">
        <f>IFERROR(IF($A29="","",IF(COUNT($B29)=0,"Check service date",IF($B29&lt;TODAY(),"Service date passed - review",IF($M29="","Check confirmation status",IF(OR(AND($I29&lt;&gt;"",COUNT($I29)=0),AND(COUNT($I29)=1,$J29=""),AND($I29="",$J29&lt;&gt;""),AND($K29&lt;&gt;"",COUNT($K29)=0),AND(COUNT($K29)=1,$L29=""),AND($K29="",$L29&lt;&gt;"")),"Check attempt details",IF(AND(COUNT($O29)=1,OR($O29&gt;TODAY(),$O29&gt;$B29)),"Check attempt date",IF(AND($M29&lt;&gt;Assumptions!$H$4,$N29&lt;&gt;""),"Check status/date",IF($M29=Assumptions!$H$4,IF(COUNT($N29)=0,"Check confirmed date",IF(OR($N29&gt;$B29,$N29&gt;TODAY()),"Check confirmed date","No follow-up")),IF($M29=Assumptions!$H$7,"No follow-up",IF($M29=Assumptions!$H$5,"Review decline",IF($M29=Assumptions!$H$6,"Review reschedule",IF($M29=Assumptions!$H$3,IF($B29-TODAY()&gt;Assumptions!$B$3,"Not due",IF($O29="","Send first reminder",IF(TODAY()-$O29&gt;=Assumptions!$B$4,"Follow up","Wait"))),"Check status")))))))))))),"Check assumptions or dates")</f>
        <v/>
      </c>
      <c r="R29" s="12" t="n"/>
    </row>
    <row r="30" ht="30" customHeight="1">
      <c r="A30" s="12" t="n"/>
      <c r="B30" s="25" t="n"/>
      <c r="C30" s="14" t="n"/>
      <c r="D30" s="12" t="n"/>
      <c r="E30" s="12" t="n"/>
      <c r="F30" s="12" t="n"/>
      <c r="G30" s="12" t="n"/>
      <c r="H30" s="12" t="n"/>
      <c r="I30" s="25" t="n"/>
      <c r="J30" s="12" t="n"/>
      <c r="K30" s="25" t="n"/>
      <c r="L30" s="12" t="n"/>
      <c r="M30" s="15" t="n"/>
      <c r="N30" s="25" t="n"/>
      <c r="O30" s="27">
        <f>IF($A30="","",IF(COUNT($I30,$K30)=0,"",IFERROR(MAX($I30,$K30),"")))</f>
        <v/>
      </c>
      <c r="P30" s="19">
        <f>IF(OR($A30="",COUNT($B30)=0),"",IFERROR($B30-TODAY(),""))</f>
        <v/>
      </c>
      <c r="Q30" s="7">
        <f>IFERROR(IF($A30="","",IF(COUNT($B30)=0,"Check service date",IF($B30&lt;TODAY(),"Service date passed - review",IF($M30="","Check confirmation status",IF(OR(AND($I30&lt;&gt;"",COUNT($I30)=0),AND(COUNT($I30)=1,$J30=""),AND($I30="",$J30&lt;&gt;""),AND($K30&lt;&gt;"",COUNT($K30)=0),AND(COUNT($K30)=1,$L30=""),AND($K30="",$L30&lt;&gt;"")),"Check attempt details",IF(AND(COUNT($O30)=1,OR($O30&gt;TODAY(),$O30&gt;$B30)),"Check attempt date",IF(AND($M30&lt;&gt;Assumptions!$H$4,$N30&lt;&gt;""),"Check status/date",IF($M30=Assumptions!$H$4,IF(COUNT($N30)=0,"Check confirmed date",IF(OR($N30&gt;$B30,$N30&gt;TODAY()),"Check confirmed date","No follow-up")),IF($M30=Assumptions!$H$7,"No follow-up",IF($M30=Assumptions!$H$5,"Review decline",IF($M30=Assumptions!$H$6,"Review reschedule",IF($M30=Assumptions!$H$3,IF($B30-TODAY()&gt;Assumptions!$B$3,"Not due",IF($O30="","Send first reminder",IF(TODAY()-$O30&gt;=Assumptions!$B$4,"Follow up","Wait"))),"Check status")))))))))))),"Check assumptions or dates")</f>
        <v/>
      </c>
      <c r="R30" s="12" t="n"/>
    </row>
    <row r="31" ht="30" customHeight="1">
      <c r="A31" s="12" t="n"/>
      <c r="B31" s="25" t="n"/>
      <c r="C31" s="14" t="n"/>
      <c r="D31" s="12" t="n"/>
      <c r="E31" s="12" t="n"/>
      <c r="F31" s="12" t="n"/>
      <c r="G31" s="12" t="n"/>
      <c r="H31" s="12" t="n"/>
      <c r="I31" s="25" t="n"/>
      <c r="J31" s="12" t="n"/>
      <c r="K31" s="25" t="n"/>
      <c r="L31" s="12" t="n"/>
      <c r="M31" s="15" t="n"/>
      <c r="N31" s="25" t="n"/>
      <c r="O31" s="26">
        <f>IF($A31="","",IF(COUNT($I31,$K31)=0,"",IFERROR(MAX($I31,$K31),"")))</f>
        <v/>
      </c>
      <c r="P31" s="17">
        <f>IF(OR($A31="",COUNT($B31)=0),"",IFERROR($B31-TODAY(),""))</f>
        <v/>
      </c>
      <c r="Q31" s="9">
        <f>IFERROR(IF($A31="","",IF(COUNT($B31)=0,"Check service date",IF($B31&lt;TODAY(),"Service date passed - review",IF($M31="","Check confirmation status",IF(OR(AND($I31&lt;&gt;"",COUNT($I31)=0),AND(COUNT($I31)=1,$J31=""),AND($I31="",$J31&lt;&gt;""),AND($K31&lt;&gt;"",COUNT($K31)=0),AND(COUNT($K31)=1,$L31=""),AND($K31="",$L31&lt;&gt;"")),"Check attempt details",IF(AND(COUNT($O31)=1,OR($O31&gt;TODAY(),$O31&gt;$B31)),"Check attempt date",IF(AND($M31&lt;&gt;Assumptions!$H$4,$N31&lt;&gt;""),"Check status/date",IF($M31=Assumptions!$H$4,IF(COUNT($N31)=0,"Check confirmed date",IF(OR($N31&gt;$B31,$N31&gt;TODAY()),"Check confirmed date","No follow-up")),IF($M31=Assumptions!$H$7,"No follow-up",IF($M31=Assumptions!$H$5,"Review decline",IF($M31=Assumptions!$H$6,"Review reschedule",IF($M31=Assumptions!$H$3,IF($B31-TODAY()&gt;Assumptions!$B$3,"Not due",IF($O31="","Send first reminder",IF(TODAY()-$O31&gt;=Assumptions!$B$4,"Follow up","Wait"))),"Check status")))))))))))),"Check assumptions or dates")</f>
        <v/>
      </c>
      <c r="R31" s="12" t="n"/>
    </row>
    <row r="32" ht="30" customHeight="1">
      <c r="A32" s="12" t="n"/>
      <c r="B32" s="25" t="n"/>
      <c r="C32" s="14" t="n"/>
      <c r="D32" s="12" t="n"/>
      <c r="E32" s="12" t="n"/>
      <c r="F32" s="12" t="n"/>
      <c r="G32" s="12" t="n"/>
      <c r="H32" s="12" t="n"/>
      <c r="I32" s="25" t="n"/>
      <c r="J32" s="12" t="n"/>
      <c r="K32" s="25" t="n"/>
      <c r="L32" s="12" t="n"/>
      <c r="M32" s="15" t="n"/>
      <c r="N32" s="25" t="n"/>
      <c r="O32" s="27">
        <f>IF($A32="","",IF(COUNT($I32,$K32)=0,"",IFERROR(MAX($I32,$K32),"")))</f>
        <v/>
      </c>
      <c r="P32" s="19">
        <f>IF(OR($A32="",COUNT($B32)=0),"",IFERROR($B32-TODAY(),""))</f>
        <v/>
      </c>
      <c r="Q32" s="7">
        <f>IFERROR(IF($A32="","",IF(COUNT($B32)=0,"Check service date",IF($B32&lt;TODAY(),"Service date passed - review",IF($M32="","Check confirmation status",IF(OR(AND($I32&lt;&gt;"",COUNT($I32)=0),AND(COUNT($I32)=1,$J32=""),AND($I32="",$J32&lt;&gt;""),AND($K32&lt;&gt;"",COUNT($K32)=0),AND(COUNT($K32)=1,$L32=""),AND($K32="",$L32&lt;&gt;"")),"Check attempt details",IF(AND(COUNT($O32)=1,OR($O32&gt;TODAY(),$O32&gt;$B32)),"Check attempt date",IF(AND($M32&lt;&gt;Assumptions!$H$4,$N32&lt;&gt;""),"Check status/date",IF($M32=Assumptions!$H$4,IF(COUNT($N32)=0,"Check confirmed date",IF(OR($N32&gt;$B32,$N32&gt;TODAY()),"Check confirmed date","No follow-up")),IF($M32=Assumptions!$H$7,"No follow-up",IF($M32=Assumptions!$H$5,"Review decline",IF($M32=Assumptions!$H$6,"Review reschedule",IF($M32=Assumptions!$H$3,IF($B32-TODAY()&gt;Assumptions!$B$3,"Not due",IF($O32="","Send first reminder",IF(TODAY()-$O32&gt;=Assumptions!$B$4,"Follow up","Wait"))),"Check status")))))))))))),"Check assumptions or dates")</f>
        <v/>
      </c>
      <c r="R32" s="12" t="n"/>
    </row>
    <row r="33" ht="30" customHeight="1">
      <c r="A33" s="12" t="n"/>
      <c r="B33" s="25" t="n"/>
      <c r="C33" s="14" t="n"/>
      <c r="D33" s="12" t="n"/>
      <c r="E33" s="12" t="n"/>
      <c r="F33" s="12" t="n"/>
      <c r="G33" s="12" t="n"/>
      <c r="H33" s="12" t="n"/>
      <c r="I33" s="25" t="n"/>
      <c r="J33" s="12" t="n"/>
      <c r="K33" s="25" t="n"/>
      <c r="L33" s="12" t="n"/>
      <c r="M33" s="15" t="n"/>
      <c r="N33" s="25" t="n"/>
      <c r="O33" s="26">
        <f>IF($A33="","",IF(COUNT($I33,$K33)=0,"",IFERROR(MAX($I33,$K33),"")))</f>
        <v/>
      </c>
      <c r="P33" s="17">
        <f>IF(OR($A33="",COUNT($B33)=0),"",IFERROR($B33-TODAY(),""))</f>
        <v/>
      </c>
      <c r="Q33" s="9">
        <f>IFERROR(IF($A33="","",IF(COUNT($B33)=0,"Check service date",IF($B33&lt;TODAY(),"Service date passed - review",IF($M33="","Check confirmation status",IF(OR(AND($I33&lt;&gt;"",COUNT($I33)=0),AND(COUNT($I33)=1,$J33=""),AND($I33="",$J33&lt;&gt;""),AND($K33&lt;&gt;"",COUNT($K33)=0),AND(COUNT($K33)=1,$L33=""),AND($K33="",$L33&lt;&gt;"")),"Check attempt details",IF(AND(COUNT($O33)=1,OR($O33&gt;TODAY(),$O33&gt;$B33)),"Check attempt date",IF(AND($M33&lt;&gt;Assumptions!$H$4,$N33&lt;&gt;""),"Check status/date",IF($M33=Assumptions!$H$4,IF(COUNT($N33)=0,"Check confirmed date",IF(OR($N33&gt;$B33,$N33&gt;TODAY()),"Check confirmed date","No follow-up")),IF($M33=Assumptions!$H$7,"No follow-up",IF($M33=Assumptions!$H$5,"Review decline",IF($M33=Assumptions!$H$6,"Review reschedule",IF($M33=Assumptions!$H$3,IF($B33-TODAY()&gt;Assumptions!$B$3,"Not due",IF($O33="","Send first reminder",IF(TODAY()-$O33&gt;=Assumptions!$B$4,"Follow up","Wait"))),"Check status")))))))))))),"Check assumptions or dates")</f>
        <v/>
      </c>
      <c r="R33" s="12" t="n"/>
    </row>
    <row r="34" ht="30" customHeight="1">
      <c r="A34" s="12" t="n"/>
      <c r="B34" s="25" t="n"/>
      <c r="C34" s="14" t="n"/>
      <c r="D34" s="12" t="n"/>
      <c r="E34" s="12" t="n"/>
      <c r="F34" s="12" t="n"/>
      <c r="G34" s="12" t="n"/>
      <c r="H34" s="12" t="n"/>
      <c r="I34" s="25" t="n"/>
      <c r="J34" s="12" t="n"/>
      <c r="K34" s="25" t="n"/>
      <c r="L34" s="12" t="n"/>
      <c r="M34" s="15" t="n"/>
      <c r="N34" s="25" t="n"/>
      <c r="O34" s="27">
        <f>IF($A34="","",IF(COUNT($I34,$K34)=0,"",IFERROR(MAX($I34,$K34),"")))</f>
        <v/>
      </c>
      <c r="P34" s="19">
        <f>IF(OR($A34="",COUNT($B34)=0),"",IFERROR($B34-TODAY(),""))</f>
        <v/>
      </c>
      <c r="Q34" s="7">
        <f>IFERROR(IF($A34="","",IF(COUNT($B34)=0,"Check service date",IF($B34&lt;TODAY(),"Service date passed - review",IF($M34="","Check confirmation status",IF(OR(AND($I34&lt;&gt;"",COUNT($I34)=0),AND(COUNT($I34)=1,$J34=""),AND($I34="",$J34&lt;&gt;""),AND($K34&lt;&gt;"",COUNT($K34)=0),AND(COUNT($K34)=1,$L34=""),AND($K34="",$L34&lt;&gt;"")),"Check attempt details",IF(AND(COUNT($O34)=1,OR($O34&gt;TODAY(),$O34&gt;$B34)),"Check attempt date",IF(AND($M34&lt;&gt;Assumptions!$H$4,$N34&lt;&gt;""),"Check status/date",IF($M34=Assumptions!$H$4,IF(COUNT($N34)=0,"Check confirmed date",IF(OR($N34&gt;$B34,$N34&gt;TODAY()),"Check confirmed date","No follow-up")),IF($M34=Assumptions!$H$7,"No follow-up",IF($M34=Assumptions!$H$5,"Review decline",IF($M34=Assumptions!$H$6,"Review reschedule",IF($M34=Assumptions!$H$3,IF($B34-TODAY()&gt;Assumptions!$B$3,"Not due",IF($O34="","Send first reminder",IF(TODAY()-$O34&gt;=Assumptions!$B$4,"Follow up","Wait"))),"Check status")))))))))))),"Check assumptions or dates")</f>
        <v/>
      </c>
      <c r="R34" s="12" t="n"/>
    </row>
    <row r="35" ht="30" customHeight="1">
      <c r="A35" s="12" t="n"/>
      <c r="B35" s="25" t="n"/>
      <c r="C35" s="14" t="n"/>
      <c r="D35" s="12" t="n"/>
      <c r="E35" s="12" t="n"/>
      <c r="F35" s="12" t="n"/>
      <c r="G35" s="12" t="n"/>
      <c r="H35" s="12" t="n"/>
      <c r="I35" s="25" t="n"/>
      <c r="J35" s="12" t="n"/>
      <c r="K35" s="25" t="n"/>
      <c r="L35" s="12" t="n"/>
      <c r="M35" s="15" t="n"/>
      <c r="N35" s="25" t="n"/>
      <c r="O35" s="26">
        <f>IF($A35="","",IF(COUNT($I35,$K35)=0,"",IFERROR(MAX($I35,$K35),"")))</f>
        <v/>
      </c>
      <c r="P35" s="17">
        <f>IF(OR($A35="",COUNT($B35)=0),"",IFERROR($B35-TODAY(),""))</f>
        <v/>
      </c>
      <c r="Q35" s="9">
        <f>IFERROR(IF($A35="","",IF(COUNT($B35)=0,"Check service date",IF($B35&lt;TODAY(),"Service date passed - review",IF($M35="","Check confirmation status",IF(OR(AND($I35&lt;&gt;"",COUNT($I35)=0),AND(COUNT($I35)=1,$J35=""),AND($I35="",$J35&lt;&gt;""),AND($K35&lt;&gt;"",COUNT($K35)=0),AND(COUNT($K35)=1,$L35=""),AND($K35="",$L35&lt;&gt;"")),"Check attempt details",IF(AND(COUNT($O35)=1,OR($O35&gt;TODAY(),$O35&gt;$B35)),"Check attempt date",IF(AND($M35&lt;&gt;Assumptions!$H$4,$N35&lt;&gt;""),"Check status/date",IF($M35=Assumptions!$H$4,IF(COUNT($N35)=0,"Check confirmed date",IF(OR($N35&gt;$B35,$N35&gt;TODAY()),"Check confirmed date","No follow-up")),IF($M35=Assumptions!$H$7,"No follow-up",IF($M35=Assumptions!$H$5,"Review decline",IF($M35=Assumptions!$H$6,"Review reschedule",IF($M35=Assumptions!$H$3,IF($B35-TODAY()&gt;Assumptions!$B$3,"Not due",IF($O35="","Send first reminder",IF(TODAY()-$O35&gt;=Assumptions!$B$4,"Follow up","Wait"))),"Check status")))))))))))),"Check assumptions or dates")</f>
        <v/>
      </c>
      <c r="R35" s="12" t="n"/>
    </row>
    <row r="36" ht="30" customHeight="1">
      <c r="A36" s="12" t="n"/>
      <c r="B36" s="25" t="n"/>
      <c r="C36" s="14" t="n"/>
      <c r="D36" s="12" t="n"/>
      <c r="E36" s="12" t="n"/>
      <c r="F36" s="12" t="n"/>
      <c r="G36" s="12" t="n"/>
      <c r="H36" s="12" t="n"/>
      <c r="I36" s="25" t="n"/>
      <c r="J36" s="12" t="n"/>
      <c r="K36" s="25" t="n"/>
      <c r="L36" s="12" t="n"/>
      <c r="M36" s="15" t="n"/>
      <c r="N36" s="25" t="n"/>
      <c r="O36" s="27">
        <f>IF($A36="","",IF(COUNT($I36,$K36)=0,"",IFERROR(MAX($I36,$K36),"")))</f>
        <v/>
      </c>
      <c r="P36" s="19">
        <f>IF(OR($A36="",COUNT($B36)=0),"",IFERROR($B36-TODAY(),""))</f>
        <v/>
      </c>
      <c r="Q36" s="7">
        <f>IFERROR(IF($A36="","",IF(COUNT($B36)=0,"Check service date",IF($B36&lt;TODAY(),"Service date passed - review",IF($M36="","Check confirmation status",IF(OR(AND($I36&lt;&gt;"",COUNT($I36)=0),AND(COUNT($I36)=1,$J36=""),AND($I36="",$J36&lt;&gt;""),AND($K36&lt;&gt;"",COUNT($K36)=0),AND(COUNT($K36)=1,$L36=""),AND($K36="",$L36&lt;&gt;"")),"Check attempt details",IF(AND(COUNT($O36)=1,OR($O36&gt;TODAY(),$O36&gt;$B36)),"Check attempt date",IF(AND($M36&lt;&gt;Assumptions!$H$4,$N36&lt;&gt;""),"Check status/date",IF($M36=Assumptions!$H$4,IF(COUNT($N36)=0,"Check confirmed date",IF(OR($N36&gt;$B36,$N36&gt;TODAY()),"Check confirmed date","No follow-up")),IF($M36=Assumptions!$H$7,"No follow-up",IF($M36=Assumptions!$H$5,"Review decline",IF($M36=Assumptions!$H$6,"Review reschedule",IF($M36=Assumptions!$H$3,IF($B36-TODAY()&gt;Assumptions!$B$3,"Not due",IF($O36="","Send first reminder",IF(TODAY()-$O36&gt;=Assumptions!$B$4,"Follow up","Wait"))),"Check status")))))))))))),"Check assumptions or dates")</f>
        <v/>
      </c>
      <c r="R36" s="12" t="n"/>
    </row>
    <row r="37" ht="30" customHeight="1">
      <c r="A37" s="12" t="n"/>
      <c r="B37" s="25" t="n"/>
      <c r="C37" s="14" t="n"/>
      <c r="D37" s="12" t="n"/>
      <c r="E37" s="12" t="n"/>
      <c r="F37" s="12" t="n"/>
      <c r="G37" s="12" t="n"/>
      <c r="H37" s="12" t="n"/>
      <c r="I37" s="25" t="n"/>
      <c r="J37" s="12" t="n"/>
      <c r="K37" s="25" t="n"/>
      <c r="L37" s="12" t="n"/>
      <c r="M37" s="15" t="n"/>
      <c r="N37" s="25" t="n"/>
      <c r="O37" s="26">
        <f>IF($A37="","",IF(COUNT($I37,$K37)=0,"",IFERROR(MAX($I37,$K37),"")))</f>
        <v/>
      </c>
      <c r="P37" s="17">
        <f>IF(OR($A37="",COUNT($B37)=0),"",IFERROR($B37-TODAY(),""))</f>
        <v/>
      </c>
      <c r="Q37" s="9">
        <f>IFERROR(IF($A37="","",IF(COUNT($B37)=0,"Check service date",IF($B37&lt;TODAY(),"Service date passed - review",IF($M37="","Check confirmation status",IF(OR(AND($I37&lt;&gt;"",COUNT($I37)=0),AND(COUNT($I37)=1,$J37=""),AND($I37="",$J37&lt;&gt;""),AND($K37&lt;&gt;"",COUNT($K37)=0),AND(COUNT($K37)=1,$L37=""),AND($K37="",$L37&lt;&gt;"")),"Check attempt details",IF(AND(COUNT($O37)=1,OR($O37&gt;TODAY(),$O37&gt;$B37)),"Check attempt date",IF(AND($M37&lt;&gt;Assumptions!$H$4,$N37&lt;&gt;""),"Check status/date",IF($M37=Assumptions!$H$4,IF(COUNT($N37)=0,"Check confirmed date",IF(OR($N37&gt;$B37,$N37&gt;TODAY()),"Check confirmed date","No follow-up")),IF($M37=Assumptions!$H$7,"No follow-up",IF($M37=Assumptions!$H$5,"Review decline",IF($M37=Assumptions!$H$6,"Review reschedule",IF($M37=Assumptions!$H$3,IF($B37-TODAY()&gt;Assumptions!$B$3,"Not due",IF($O37="","Send first reminder",IF(TODAY()-$O37&gt;=Assumptions!$B$4,"Follow up","Wait"))),"Check status")))))))))))),"Check assumptions or dates")</f>
        <v/>
      </c>
      <c r="R37" s="12" t="n"/>
    </row>
    <row r="38" ht="30" customHeight="1">
      <c r="A38" s="12" t="n"/>
      <c r="B38" s="25" t="n"/>
      <c r="C38" s="14" t="n"/>
      <c r="D38" s="12" t="n"/>
      <c r="E38" s="12" t="n"/>
      <c r="F38" s="12" t="n"/>
      <c r="G38" s="12" t="n"/>
      <c r="H38" s="12" t="n"/>
      <c r="I38" s="25" t="n"/>
      <c r="J38" s="12" t="n"/>
      <c r="K38" s="25" t="n"/>
      <c r="L38" s="12" t="n"/>
      <c r="M38" s="15" t="n"/>
      <c r="N38" s="25" t="n"/>
      <c r="O38" s="27">
        <f>IF($A38="","",IF(COUNT($I38,$K38)=0,"",IFERROR(MAX($I38,$K38),"")))</f>
        <v/>
      </c>
      <c r="P38" s="19">
        <f>IF(OR($A38="",COUNT($B38)=0),"",IFERROR($B38-TODAY(),""))</f>
        <v/>
      </c>
      <c r="Q38" s="7">
        <f>IFERROR(IF($A38="","",IF(COUNT($B38)=0,"Check service date",IF($B38&lt;TODAY(),"Service date passed - review",IF($M38="","Check confirmation status",IF(OR(AND($I38&lt;&gt;"",COUNT($I38)=0),AND(COUNT($I38)=1,$J38=""),AND($I38="",$J38&lt;&gt;""),AND($K38&lt;&gt;"",COUNT($K38)=0),AND(COUNT($K38)=1,$L38=""),AND($K38="",$L38&lt;&gt;"")),"Check attempt details",IF(AND(COUNT($O38)=1,OR($O38&gt;TODAY(),$O38&gt;$B38)),"Check attempt date",IF(AND($M38&lt;&gt;Assumptions!$H$4,$N38&lt;&gt;""),"Check status/date",IF($M38=Assumptions!$H$4,IF(COUNT($N38)=0,"Check confirmed date",IF(OR($N38&gt;$B38,$N38&gt;TODAY()),"Check confirmed date","No follow-up")),IF($M38=Assumptions!$H$7,"No follow-up",IF($M38=Assumptions!$H$5,"Review decline",IF($M38=Assumptions!$H$6,"Review reschedule",IF($M38=Assumptions!$H$3,IF($B38-TODAY()&gt;Assumptions!$B$3,"Not due",IF($O38="","Send first reminder",IF(TODAY()-$O38&gt;=Assumptions!$B$4,"Follow up","Wait"))),"Check status")))))))))))),"Check assumptions or dates")</f>
        <v/>
      </c>
      <c r="R38" s="12" t="n"/>
    </row>
    <row r="39" ht="30" customHeight="1">
      <c r="A39" s="12" t="n"/>
      <c r="B39" s="25" t="n"/>
      <c r="C39" s="14" t="n"/>
      <c r="D39" s="12" t="n"/>
      <c r="E39" s="12" t="n"/>
      <c r="F39" s="12" t="n"/>
      <c r="G39" s="12" t="n"/>
      <c r="H39" s="12" t="n"/>
      <c r="I39" s="25" t="n"/>
      <c r="J39" s="12" t="n"/>
      <c r="K39" s="25" t="n"/>
      <c r="L39" s="12" t="n"/>
      <c r="M39" s="15" t="n"/>
      <c r="N39" s="25" t="n"/>
      <c r="O39" s="26">
        <f>IF($A39="","",IF(COUNT($I39,$K39)=0,"",IFERROR(MAX($I39,$K39),"")))</f>
        <v/>
      </c>
      <c r="P39" s="17">
        <f>IF(OR($A39="",COUNT($B39)=0),"",IFERROR($B39-TODAY(),""))</f>
        <v/>
      </c>
      <c r="Q39" s="9">
        <f>IFERROR(IF($A39="","",IF(COUNT($B39)=0,"Check service date",IF($B39&lt;TODAY(),"Service date passed - review",IF($M39="","Check confirmation status",IF(OR(AND($I39&lt;&gt;"",COUNT($I39)=0),AND(COUNT($I39)=1,$J39=""),AND($I39="",$J39&lt;&gt;""),AND($K39&lt;&gt;"",COUNT($K39)=0),AND(COUNT($K39)=1,$L39=""),AND($K39="",$L39&lt;&gt;"")),"Check attempt details",IF(AND(COUNT($O39)=1,OR($O39&gt;TODAY(),$O39&gt;$B39)),"Check attempt date",IF(AND($M39&lt;&gt;Assumptions!$H$4,$N39&lt;&gt;""),"Check status/date",IF($M39=Assumptions!$H$4,IF(COUNT($N39)=0,"Check confirmed date",IF(OR($N39&gt;$B39,$N39&gt;TODAY()),"Check confirmed date","No follow-up")),IF($M39=Assumptions!$H$7,"No follow-up",IF($M39=Assumptions!$H$5,"Review decline",IF($M39=Assumptions!$H$6,"Review reschedule",IF($M39=Assumptions!$H$3,IF($B39-TODAY()&gt;Assumptions!$B$3,"Not due",IF($O39="","Send first reminder",IF(TODAY()-$O39&gt;=Assumptions!$B$4,"Follow up","Wait"))),"Check status")))))))))))),"Check assumptions or dates")</f>
        <v/>
      </c>
      <c r="R39" s="12" t="n"/>
    </row>
    <row r="40" ht="30" customHeight="1">
      <c r="A40" s="12" t="n"/>
      <c r="B40" s="25" t="n"/>
      <c r="C40" s="14" t="n"/>
      <c r="D40" s="12" t="n"/>
      <c r="E40" s="12" t="n"/>
      <c r="F40" s="12" t="n"/>
      <c r="G40" s="12" t="n"/>
      <c r="H40" s="12" t="n"/>
      <c r="I40" s="25" t="n"/>
      <c r="J40" s="12" t="n"/>
      <c r="K40" s="25" t="n"/>
      <c r="L40" s="12" t="n"/>
      <c r="M40" s="15" t="n"/>
      <c r="N40" s="25" t="n"/>
      <c r="O40" s="27">
        <f>IF($A40="","",IF(COUNT($I40,$K40)=0,"",IFERROR(MAX($I40,$K40),"")))</f>
        <v/>
      </c>
      <c r="P40" s="19">
        <f>IF(OR($A40="",COUNT($B40)=0),"",IFERROR($B40-TODAY(),""))</f>
        <v/>
      </c>
      <c r="Q40" s="7">
        <f>IFERROR(IF($A40="","",IF(COUNT($B40)=0,"Check service date",IF($B40&lt;TODAY(),"Service date passed - review",IF($M40="","Check confirmation status",IF(OR(AND($I40&lt;&gt;"",COUNT($I40)=0),AND(COUNT($I40)=1,$J40=""),AND($I40="",$J40&lt;&gt;""),AND($K40&lt;&gt;"",COUNT($K40)=0),AND(COUNT($K40)=1,$L40=""),AND($K40="",$L40&lt;&gt;"")),"Check attempt details",IF(AND(COUNT($O40)=1,OR($O40&gt;TODAY(),$O40&gt;$B40)),"Check attempt date",IF(AND($M40&lt;&gt;Assumptions!$H$4,$N40&lt;&gt;""),"Check status/date",IF($M40=Assumptions!$H$4,IF(COUNT($N40)=0,"Check confirmed date",IF(OR($N40&gt;$B40,$N40&gt;TODAY()),"Check confirmed date","No follow-up")),IF($M40=Assumptions!$H$7,"No follow-up",IF($M40=Assumptions!$H$5,"Review decline",IF($M40=Assumptions!$H$6,"Review reschedule",IF($M40=Assumptions!$H$3,IF($B40-TODAY()&gt;Assumptions!$B$3,"Not due",IF($O40="","Send first reminder",IF(TODAY()-$O40&gt;=Assumptions!$B$4,"Follow up","Wait"))),"Check status")))))))))))),"Check assumptions or dates")</f>
        <v/>
      </c>
      <c r="R40" s="12" t="n"/>
    </row>
    <row r="41" ht="30" customHeight="1">
      <c r="A41" s="12" t="n"/>
      <c r="B41" s="25" t="n"/>
      <c r="C41" s="14" t="n"/>
      <c r="D41" s="12" t="n"/>
      <c r="E41" s="12" t="n"/>
      <c r="F41" s="12" t="n"/>
      <c r="G41" s="12" t="n"/>
      <c r="H41" s="12" t="n"/>
      <c r="I41" s="25" t="n"/>
      <c r="J41" s="12" t="n"/>
      <c r="K41" s="25" t="n"/>
      <c r="L41" s="12" t="n"/>
      <c r="M41" s="15" t="n"/>
      <c r="N41" s="25" t="n"/>
      <c r="O41" s="26">
        <f>IF($A41="","",IF(COUNT($I41,$K41)=0,"",IFERROR(MAX($I41,$K41),"")))</f>
        <v/>
      </c>
      <c r="P41" s="17">
        <f>IF(OR($A41="",COUNT($B41)=0),"",IFERROR($B41-TODAY(),""))</f>
        <v/>
      </c>
      <c r="Q41" s="9">
        <f>IFERROR(IF($A41="","",IF(COUNT($B41)=0,"Check service date",IF($B41&lt;TODAY(),"Service date passed - review",IF($M41="","Check confirmation status",IF(OR(AND($I41&lt;&gt;"",COUNT($I41)=0),AND(COUNT($I41)=1,$J41=""),AND($I41="",$J41&lt;&gt;""),AND($K41&lt;&gt;"",COUNT($K41)=0),AND(COUNT($K41)=1,$L41=""),AND($K41="",$L41&lt;&gt;"")),"Check attempt details",IF(AND(COUNT($O41)=1,OR($O41&gt;TODAY(),$O41&gt;$B41)),"Check attempt date",IF(AND($M41&lt;&gt;Assumptions!$H$4,$N41&lt;&gt;""),"Check status/date",IF($M41=Assumptions!$H$4,IF(COUNT($N41)=0,"Check confirmed date",IF(OR($N41&gt;$B41,$N41&gt;TODAY()),"Check confirmed date","No follow-up")),IF($M41=Assumptions!$H$7,"No follow-up",IF($M41=Assumptions!$H$5,"Review decline",IF($M41=Assumptions!$H$6,"Review reschedule",IF($M41=Assumptions!$H$3,IF($B41-TODAY()&gt;Assumptions!$B$3,"Not due",IF($O41="","Send first reminder",IF(TODAY()-$O41&gt;=Assumptions!$B$4,"Follow up","Wait"))),"Check status")))))))))))),"Check assumptions or dates")</f>
        <v/>
      </c>
      <c r="R41" s="12" t="n"/>
    </row>
    <row r="42" ht="30" customHeight="1">
      <c r="A42" s="12" t="n"/>
      <c r="B42" s="25" t="n"/>
      <c r="C42" s="14" t="n"/>
      <c r="D42" s="12" t="n"/>
      <c r="E42" s="12" t="n"/>
      <c r="F42" s="12" t="n"/>
      <c r="G42" s="12" t="n"/>
      <c r="H42" s="12" t="n"/>
      <c r="I42" s="25" t="n"/>
      <c r="J42" s="12" t="n"/>
      <c r="K42" s="25" t="n"/>
      <c r="L42" s="12" t="n"/>
      <c r="M42" s="15" t="n"/>
      <c r="N42" s="25" t="n"/>
      <c r="O42" s="27">
        <f>IF($A42="","",IF(COUNT($I42,$K42)=0,"",IFERROR(MAX($I42,$K42),"")))</f>
        <v/>
      </c>
      <c r="P42" s="19">
        <f>IF(OR($A42="",COUNT($B42)=0),"",IFERROR($B42-TODAY(),""))</f>
        <v/>
      </c>
      <c r="Q42" s="7">
        <f>IFERROR(IF($A42="","",IF(COUNT($B42)=0,"Check service date",IF($B42&lt;TODAY(),"Service date passed - review",IF($M42="","Check confirmation status",IF(OR(AND($I42&lt;&gt;"",COUNT($I42)=0),AND(COUNT($I42)=1,$J42=""),AND($I42="",$J42&lt;&gt;""),AND($K42&lt;&gt;"",COUNT($K42)=0),AND(COUNT($K42)=1,$L42=""),AND($K42="",$L42&lt;&gt;"")),"Check attempt details",IF(AND(COUNT($O42)=1,OR($O42&gt;TODAY(),$O42&gt;$B42)),"Check attempt date",IF(AND($M42&lt;&gt;Assumptions!$H$4,$N42&lt;&gt;""),"Check status/date",IF($M42=Assumptions!$H$4,IF(COUNT($N42)=0,"Check confirmed date",IF(OR($N42&gt;$B42,$N42&gt;TODAY()),"Check confirmed date","No follow-up")),IF($M42=Assumptions!$H$7,"No follow-up",IF($M42=Assumptions!$H$5,"Review decline",IF($M42=Assumptions!$H$6,"Review reschedule",IF($M42=Assumptions!$H$3,IF($B42-TODAY()&gt;Assumptions!$B$3,"Not due",IF($O42="","Send first reminder",IF(TODAY()-$O42&gt;=Assumptions!$B$4,"Follow up","Wait"))),"Check status")))))))))))),"Check assumptions or dates")</f>
        <v/>
      </c>
      <c r="R42" s="12" t="n"/>
    </row>
    <row r="43" ht="30" customHeight="1">
      <c r="A43" s="12" t="n"/>
      <c r="B43" s="25" t="n"/>
      <c r="C43" s="14" t="n"/>
      <c r="D43" s="12" t="n"/>
      <c r="E43" s="12" t="n"/>
      <c r="F43" s="12" t="n"/>
      <c r="G43" s="12" t="n"/>
      <c r="H43" s="12" t="n"/>
      <c r="I43" s="25" t="n"/>
      <c r="J43" s="12" t="n"/>
      <c r="K43" s="25" t="n"/>
      <c r="L43" s="12" t="n"/>
      <c r="M43" s="15" t="n"/>
      <c r="N43" s="25" t="n"/>
      <c r="O43" s="26">
        <f>IF($A43="","",IF(COUNT($I43,$K43)=0,"",IFERROR(MAX($I43,$K43),"")))</f>
        <v/>
      </c>
      <c r="P43" s="17">
        <f>IF(OR($A43="",COUNT($B43)=0),"",IFERROR($B43-TODAY(),""))</f>
        <v/>
      </c>
      <c r="Q43" s="9">
        <f>IFERROR(IF($A43="","",IF(COUNT($B43)=0,"Check service date",IF($B43&lt;TODAY(),"Service date passed - review",IF($M43="","Check confirmation status",IF(OR(AND($I43&lt;&gt;"",COUNT($I43)=0),AND(COUNT($I43)=1,$J43=""),AND($I43="",$J43&lt;&gt;""),AND($K43&lt;&gt;"",COUNT($K43)=0),AND(COUNT($K43)=1,$L43=""),AND($K43="",$L43&lt;&gt;"")),"Check attempt details",IF(AND(COUNT($O43)=1,OR($O43&gt;TODAY(),$O43&gt;$B43)),"Check attempt date",IF(AND($M43&lt;&gt;Assumptions!$H$4,$N43&lt;&gt;""),"Check status/date",IF($M43=Assumptions!$H$4,IF(COUNT($N43)=0,"Check confirmed date",IF(OR($N43&gt;$B43,$N43&gt;TODAY()),"Check confirmed date","No follow-up")),IF($M43=Assumptions!$H$7,"No follow-up",IF($M43=Assumptions!$H$5,"Review decline",IF($M43=Assumptions!$H$6,"Review reschedule",IF($M43=Assumptions!$H$3,IF($B43-TODAY()&gt;Assumptions!$B$3,"Not due",IF($O43="","Send first reminder",IF(TODAY()-$O43&gt;=Assumptions!$B$4,"Follow up","Wait"))),"Check status")))))))))))),"Check assumptions or dates")</f>
        <v/>
      </c>
      <c r="R43" s="12" t="n"/>
    </row>
    <row r="44" ht="30" customHeight="1">
      <c r="A44" s="12" t="n"/>
      <c r="B44" s="25" t="n"/>
      <c r="C44" s="14" t="n"/>
      <c r="D44" s="12" t="n"/>
      <c r="E44" s="12" t="n"/>
      <c r="F44" s="12" t="n"/>
      <c r="G44" s="12" t="n"/>
      <c r="H44" s="12" t="n"/>
      <c r="I44" s="25" t="n"/>
      <c r="J44" s="12" t="n"/>
      <c r="K44" s="25" t="n"/>
      <c r="L44" s="12" t="n"/>
      <c r="M44" s="15" t="n"/>
      <c r="N44" s="25" t="n"/>
      <c r="O44" s="27">
        <f>IF($A44="","",IF(COUNT($I44,$K44)=0,"",IFERROR(MAX($I44,$K44),"")))</f>
        <v/>
      </c>
      <c r="P44" s="19">
        <f>IF(OR($A44="",COUNT($B44)=0),"",IFERROR($B44-TODAY(),""))</f>
        <v/>
      </c>
      <c r="Q44" s="7">
        <f>IFERROR(IF($A44="","",IF(COUNT($B44)=0,"Check service date",IF($B44&lt;TODAY(),"Service date passed - review",IF($M44="","Check confirmation status",IF(OR(AND($I44&lt;&gt;"",COUNT($I44)=0),AND(COUNT($I44)=1,$J44=""),AND($I44="",$J44&lt;&gt;""),AND($K44&lt;&gt;"",COUNT($K44)=0),AND(COUNT($K44)=1,$L44=""),AND($K44="",$L44&lt;&gt;"")),"Check attempt details",IF(AND(COUNT($O44)=1,OR($O44&gt;TODAY(),$O44&gt;$B44)),"Check attempt date",IF(AND($M44&lt;&gt;Assumptions!$H$4,$N44&lt;&gt;""),"Check status/date",IF($M44=Assumptions!$H$4,IF(COUNT($N44)=0,"Check confirmed date",IF(OR($N44&gt;$B44,$N44&gt;TODAY()),"Check confirmed date","No follow-up")),IF($M44=Assumptions!$H$7,"No follow-up",IF($M44=Assumptions!$H$5,"Review decline",IF($M44=Assumptions!$H$6,"Review reschedule",IF($M44=Assumptions!$H$3,IF($B44-TODAY()&gt;Assumptions!$B$3,"Not due",IF($O44="","Send first reminder",IF(TODAY()-$O44&gt;=Assumptions!$B$4,"Follow up","Wait"))),"Check status")))))))))))),"Check assumptions or dates")</f>
        <v/>
      </c>
      <c r="R44" s="12" t="n"/>
    </row>
    <row r="45" ht="30" customHeight="1">
      <c r="A45" s="12" t="n"/>
      <c r="B45" s="25" t="n"/>
      <c r="C45" s="14" t="n"/>
      <c r="D45" s="12" t="n"/>
      <c r="E45" s="12" t="n"/>
      <c r="F45" s="12" t="n"/>
      <c r="G45" s="12" t="n"/>
      <c r="H45" s="12" t="n"/>
      <c r="I45" s="25" t="n"/>
      <c r="J45" s="12" t="n"/>
      <c r="K45" s="25" t="n"/>
      <c r="L45" s="12" t="n"/>
      <c r="M45" s="15" t="n"/>
      <c r="N45" s="25" t="n"/>
      <c r="O45" s="26">
        <f>IF($A45="","",IF(COUNT($I45,$K45)=0,"",IFERROR(MAX($I45,$K45),"")))</f>
        <v/>
      </c>
      <c r="P45" s="17">
        <f>IF(OR($A45="",COUNT($B45)=0),"",IFERROR($B45-TODAY(),""))</f>
        <v/>
      </c>
      <c r="Q45" s="9">
        <f>IFERROR(IF($A45="","",IF(COUNT($B45)=0,"Check service date",IF($B45&lt;TODAY(),"Service date passed - review",IF($M45="","Check confirmation status",IF(OR(AND($I45&lt;&gt;"",COUNT($I45)=0),AND(COUNT($I45)=1,$J45=""),AND($I45="",$J45&lt;&gt;""),AND($K45&lt;&gt;"",COUNT($K45)=0),AND(COUNT($K45)=1,$L45=""),AND($K45="",$L45&lt;&gt;"")),"Check attempt details",IF(AND(COUNT($O45)=1,OR($O45&gt;TODAY(),$O45&gt;$B45)),"Check attempt date",IF(AND($M45&lt;&gt;Assumptions!$H$4,$N45&lt;&gt;""),"Check status/date",IF($M45=Assumptions!$H$4,IF(COUNT($N45)=0,"Check confirmed date",IF(OR($N45&gt;$B45,$N45&gt;TODAY()),"Check confirmed date","No follow-up")),IF($M45=Assumptions!$H$7,"No follow-up",IF($M45=Assumptions!$H$5,"Review decline",IF($M45=Assumptions!$H$6,"Review reschedule",IF($M45=Assumptions!$H$3,IF($B45-TODAY()&gt;Assumptions!$B$3,"Not due",IF($O45="","Send first reminder",IF(TODAY()-$O45&gt;=Assumptions!$B$4,"Follow up","Wait"))),"Check status")))))))))))),"Check assumptions or dates")</f>
        <v/>
      </c>
      <c r="R45" s="12" t="n"/>
    </row>
    <row r="46" ht="30" customHeight="1">
      <c r="A46" s="12" t="n"/>
      <c r="B46" s="25" t="n"/>
      <c r="C46" s="14" t="n"/>
      <c r="D46" s="12" t="n"/>
      <c r="E46" s="12" t="n"/>
      <c r="F46" s="12" t="n"/>
      <c r="G46" s="12" t="n"/>
      <c r="H46" s="12" t="n"/>
      <c r="I46" s="25" t="n"/>
      <c r="J46" s="12" t="n"/>
      <c r="K46" s="25" t="n"/>
      <c r="L46" s="12" t="n"/>
      <c r="M46" s="15" t="n"/>
      <c r="N46" s="25" t="n"/>
      <c r="O46" s="27">
        <f>IF($A46="","",IF(COUNT($I46,$K46)=0,"",IFERROR(MAX($I46,$K46),"")))</f>
        <v/>
      </c>
      <c r="P46" s="19">
        <f>IF(OR($A46="",COUNT($B46)=0),"",IFERROR($B46-TODAY(),""))</f>
        <v/>
      </c>
      <c r="Q46" s="7">
        <f>IFERROR(IF($A46="","",IF(COUNT($B46)=0,"Check service date",IF($B46&lt;TODAY(),"Service date passed - review",IF($M46="","Check confirmation status",IF(OR(AND($I46&lt;&gt;"",COUNT($I46)=0),AND(COUNT($I46)=1,$J46=""),AND($I46="",$J46&lt;&gt;""),AND($K46&lt;&gt;"",COUNT($K46)=0),AND(COUNT($K46)=1,$L46=""),AND($K46="",$L46&lt;&gt;"")),"Check attempt details",IF(AND(COUNT($O46)=1,OR($O46&gt;TODAY(),$O46&gt;$B46)),"Check attempt date",IF(AND($M46&lt;&gt;Assumptions!$H$4,$N46&lt;&gt;""),"Check status/date",IF($M46=Assumptions!$H$4,IF(COUNT($N46)=0,"Check confirmed date",IF(OR($N46&gt;$B46,$N46&gt;TODAY()),"Check confirmed date","No follow-up")),IF($M46=Assumptions!$H$7,"No follow-up",IF($M46=Assumptions!$H$5,"Review decline",IF($M46=Assumptions!$H$6,"Review reschedule",IF($M46=Assumptions!$H$3,IF($B46-TODAY()&gt;Assumptions!$B$3,"Not due",IF($O46="","Send first reminder",IF(TODAY()-$O46&gt;=Assumptions!$B$4,"Follow up","Wait"))),"Check status")))))))))))),"Check assumptions or dates")</f>
        <v/>
      </c>
      <c r="R46" s="12" t="n"/>
    </row>
    <row r="47" ht="30" customHeight="1">
      <c r="A47" s="12" t="n"/>
      <c r="B47" s="25" t="n"/>
      <c r="C47" s="14" t="n"/>
      <c r="D47" s="12" t="n"/>
      <c r="E47" s="12" t="n"/>
      <c r="F47" s="12" t="n"/>
      <c r="G47" s="12" t="n"/>
      <c r="H47" s="12" t="n"/>
      <c r="I47" s="25" t="n"/>
      <c r="J47" s="12" t="n"/>
      <c r="K47" s="25" t="n"/>
      <c r="L47" s="12" t="n"/>
      <c r="M47" s="15" t="n"/>
      <c r="N47" s="25" t="n"/>
      <c r="O47" s="26">
        <f>IF($A47="","",IF(COUNT($I47,$K47)=0,"",IFERROR(MAX($I47,$K47),"")))</f>
        <v/>
      </c>
      <c r="P47" s="17">
        <f>IF(OR($A47="",COUNT($B47)=0),"",IFERROR($B47-TODAY(),""))</f>
        <v/>
      </c>
      <c r="Q47" s="9">
        <f>IFERROR(IF($A47="","",IF(COUNT($B47)=0,"Check service date",IF($B47&lt;TODAY(),"Service date passed - review",IF($M47="","Check confirmation status",IF(OR(AND($I47&lt;&gt;"",COUNT($I47)=0),AND(COUNT($I47)=1,$J47=""),AND($I47="",$J47&lt;&gt;""),AND($K47&lt;&gt;"",COUNT($K47)=0),AND(COUNT($K47)=1,$L47=""),AND($K47="",$L47&lt;&gt;"")),"Check attempt details",IF(AND(COUNT($O47)=1,OR($O47&gt;TODAY(),$O47&gt;$B47)),"Check attempt date",IF(AND($M47&lt;&gt;Assumptions!$H$4,$N47&lt;&gt;""),"Check status/date",IF($M47=Assumptions!$H$4,IF(COUNT($N47)=0,"Check confirmed date",IF(OR($N47&gt;$B47,$N47&gt;TODAY()),"Check confirmed date","No follow-up")),IF($M47=Assumptions!$H$7,"No follow-up",IF($M47=Assumptions!$H$5,"Review decline",IF($M47=Assumptions!$H$6,"Review reschedule",IF($M47=Assumptions!$H$3,IF($B47-TODAY()&gt;Assumptions!$B$3,"Not due",IF($O47="","Send first reminder",IF(TODAY()-$O47&gt;=Assumptions!$B$4,"Follow up","Wait"))),"Check status")))))))))))),"Check assumptions or dates")</f>
        <v/>
      </c>
      <c r="R47" s="12" t="n"/>
    </row>
    <row r="48" ht="30" customHeight="1">
      <c r="A48" s="12" t="n"/>
      <c r="B48" s="25" t="n"/>
      <c r="C48" s="14" t="n"/>
      <c r="D48" s="12" t="n"/>
      <c r="E48" s="12" t="n"/>
      <c r="F48" s="12" t="n"/>
      <c r="G48" s="12" t="n"/>
      <c r="H48" s="12" t="n"/>
      <c r="I48" s="25" t="n"/>
      <c r="J48" s="12" t="n"/>
      <c r="K48" s="25" t="n"/>
      <c r="L48" s="12" t="n"/>
      <c r="M48" s="15" t="n"/>
      <c r="N48" s="25" t="n"/>
      <c r="O48" s="27">
        <f>IF($A48="","",IF(COUNT($I48,$K48)=0,"",IFERROR(MAX($I48,$K48),"")))</f>
        <v/>
      </c>
      <c r="P48" s="19">
        <f>IF(OR($A48="",COUNT($B48)=0),"",IFERROR($B48-TODAY(),""))</f>
        <v/>
      </c>
      <c r="Q48" s="7">
        <f>IFERROR(IF($A48="","",IF(COUNT($B48)=0,"Check service date",IF($B48&lt;TODAY(),"Service date passed - review",IF($M48="","Check confirmation status",IF(OR(AND($I48&lt;&gt;"",COUNT($I48)=0),AND(COUNT($I48)=1,$J48=""),AND($I48="",$J48&lt;&gt;""),AND($K48&lt;&gt;"",COUNT($K48)=0),AND(COUNT($K48)=1,$L48=""),AND($K48="",$L48&lt;&gt;"")),"Check attempt details",IF(AND(COUNT($O48)=1,OR($O48&gt;TODAY(),$O48&gt;$B48)),"Check attempt date",IF(AND($M48&lt;&gt;Assumptions!$H$4,$N48&lt;&gt;""),"Check status/date",IF($M48=Assumptions!$H$4,IF(COUNT($N48)=0,"Check confirmed date",IF(OR($N48&gt;$B48,$N48&gt;TODAY()),"Check confirmed date","No follow-up")),IF($M48=Assumptions!$H$7,"No follow-up",IF($M48=Assumptions!$H$5,"Review decline",IF($M48=Assumptions!$H$6,"Review reschedule",IF($M48=Assumptions!$H$3,IF($B48-TODAY()&gt;Assumptions!$B$3,"Not due",IF($O48="","Send first reminder",IF(TODAY()-$O48&gt;=Assumptions!$B$4,"Follow up","Wait"))),"Check status")))))))))))),"Check assumptions or dates")</f>
        <v/>
      </c>
      <c r="R48" s="12" t="n"/>
    </row>
    <row r="49" ht="30" customHeight="1">
      <c r="A49" s="12" t="n"/>
      <c r="B49" s="25" t="n"/>
      <c r="C49" s="14" t="n"/>
      <c r="D49" s="12" t="n"/>
      <c r="E49" s="12" t="n"/>
      <c r="F49" s="12" t="n"/>
      <c r="G49" s="12" t="n"/>
      <c r="H49" s="12" t="n"/>
      <c r="I49" s="25" t="n"/>
      <c r="J49" s="12" t="n"/>
      <c r="K49" s="25" t="n"/>
      <c r="L49" s="12" t="n"/>
      <c r="M49" s="15" t="n"/>
      <c r="N49" s="25" t="n"/>
      <c r="O49" s="26">
        <f>IF($A49="","",IF(COUNT($I49,$K49)=0,"",IFERROR(MAX($I49,$K49),"")))</f>
        <v/>
      </c>
      <c r="P49" s="17">
        <f>IF(OR($A49="",COUNT($B49)=0),"",IFERROR($B49-TODAY(),""))</f>
        <v/>
      </c>
      <c r="Q49" s="9">
        <f>IFERROR(IF($A49="","",IF(COUNT($B49)=0,"Check service date",IF($B49&lt;TODAY(),"Service date passed - review",IF($M49="","Check confirmation status",IF(OR(AND($I49&lt;&gt;"",COUNT($I49)=0),AND(COUNT($I49)=1,$J49=""),AND($I49="",$J49&lt;&gt;""),AND($K49&lt;&gt;"",COUNT($K49)=0),AND(COUNT($K49)=1,$L49=""),AND($K49="",$L49&lt;&gt;"")),"Check attempt details",IF(AND(COUNT($O49)=1,OR($O49&gt;TODAY(),$O49&gt;$B49)),"Check attempt date",IF(AND($M49&lt;&gt;Assumptions!$H$4,$N49&lt;&gt;""),"Check status/date",IF($M49=Assumptions!$H$4,IF(COUNT($N49)=0,"Check confirmed date",IF(OR($N49&gt;$B49,$N49&gt;TODAY()),"Check confirmed date","No follow-up")),IF($M49=Assumptions!$H$7,"No follow-up",IF($M49=Assumptions!$H$5,"Review decline",IF($M49=Assumptions!$H$6,"Review reschedule",IF($M49=Assumptions!$H$3,IF($B49-TODAY()&gt;Assumptions!$B$3,"Not due",IF($O49="","Send first reminder",IF(TODAY()-$O49&gt;=Assumptions!$B$4,"Follow up","Wait"))),"Check status")))))))))))),"Check assumptions or dates")</f>
        <v/>
      </c>
      <c r="R49" s="12" t="n"/>
    </row>
    <row r="50" ht="30" customHeight="1">
      <c r="A50" s="12" t="n"/>
      <c r="B50" s="25" t="n"/>
      <c r="C50" s="14" t="n"/>
      <c r="D50" s="12" t="n"/>
      <c r="E50" s="12" t="n"/>
      <c r="F50" s="12" t="n"/>
      <c r="G50" s="12" t="n"/>
      <c r="H50" s="12" t="n"/>
      <c r="I50" s="25" t="n"/>
      <c r="J50" s="12" t="n"/>
      <c r="K50" s="25" t="n"/>
      <c r="L50" s="12" t="n"/>
      <c r="M50" s="15" t="n"/>
      <c r="N50" s="25" t="n"/>
      <c r="O50" s="27">
        <f>IF($A50="","",IF(COUNT($I50,$K50)=0,"",IFERROR(MAX($I50,$K50),"")))</f>
        <v/>
      </c>
      <c r="P50" s="19">
        <f>IF(OR($A50="",COUNT($B50)=0),"",IFERROR($B50-TODAY(),""))</f>
        <v/>
      </c>
      <c r="Q50" s="7">
        <f>IFERROR(IF($A50="","",IF(COUNT($B50)=0,"Check service date",IF($B50&lt;TODAY(),"Service date passed - review",IF($M50="","Check confirmation status",IF(OR(AND($I50&lt;&gt;"",COUNT($I50)=0),AND(COUNT($I50)=1,$J50=""),AND($I50="",$J50&lt;&gt;""),AND($K50&lt;&gt;"",COUNT($K50)=0),AND(COUNT($K50)=1,$L50=""),AND($K50="",$L50&lt;&gt;"")),"Check attempt details",IF(AND(COUNT($O50)=1,OR($O50&gt;TODAY(),$O50&gt;$B50)),"Check attempt date",IF(AND($M50&lt;&gt;Assumptions!$H$4,$N50&lt;&gt;""),"Check status/date",IF($M50=Assumptions!$H$4,IF(COUNT($N50)=0,"Check confirmed date",IF(OR($N50&gt;$B50,$N50&gt;TODAY()),"Check confirmed date","No follow-up")),IF($M50=Assumptions!$H$7,"No follow-up",IF($M50=Assumptions!$H$5,"Review decline",IF($M50=Assumptions!$H$6,"Review reschedule",IF($M50=Assumptions!$H$3,IF($B50-TODAY()&gt;Assumptions!$B$3,"Not due",IF($O50="","Send first reminder",IF(TODAY()-$O50&gt;=Assumptions!$B$4,"Follow up","Wait"))),"Check status")))))))))))),"Check assumptions or dates")</f>
        <v/>
      </c>
      <c r="R50" s="12" t="n"/>
    </row>
    <row r="51" ht="30" customHeight="1">
      <c r="A51" s="12" t="n"/>
      <c r="B51" s="25" t="n"/>
      <c r="C51" s="14" t="n"/>
      <c r="D51" s="12" t="n"/>
      <c r="E51" s="12" t="n"/>
      <c r="F51" s="12" t="n"/>
      <c r="G51" s="12" t="n"/>
      <c r="H51" s="12" t="n"/>
      <c r="I51" s="25" t="n"/>
      <c r="J51" s="12" t="n"/>
      <c r="K51" s="25" t="n"/>
      <c r="L51" s="12" t="n"/>
      <c r="M51" s="15" t="n"/>
      <c r="N51" s="25" t="n"/>
      <c r="O51" s="26">
        <f>IF($A51="","",IF(COUNT($I51,$K51)=0,"",IFERROR(MAX($I51,$K51),"")))</f>
        <v/>
      </c>
      <c r="P51" s="17">
        <f>IF(OR($A51="",COUNT($B51)=0),"",IFERROR($B51-TODAY(),""))</f>
        <v/>
      </c>
      <c r="Q51" s="9">
        <f>IFERROR(IF($A51="","",IF(COUNT($B51)=0,"Check service date",IF($B51&lt;TODAY(),"Service date passed - review",IF($M51="","Check confirmation status",IF(OR(AND($I51&lt;&gt;"",COUNT($I51)=0),AND(COUNT($I51)=1,$J51=""),AND($I51="",$J51&lt;&gt;""),AND($K51&lt;&gt;"",COUNT($K51)=0),AND(COUNT($K51)=1,$L51=""),AND($K51="",$L51&lt;&gt;"")),"Check attempt details",IF(AND(COUNT($O51)=1,OR($O51&gt;TODAY(),$O51&gt;$B51)),"Check attempt date",IF(AND($M51&lt;&gt;Assumptions!$H$4,$N51&lt;&gt;""),"Check status/date",IF($M51=Assumptions!$H$4,IF(COUNT($N51)=0,"Check confirmed date",IF(OR($N51&gt;$B51,$N51&gt;TODAY()),"Check confirmed date","No follow-up")),IF($M51=Assumptions!$H$7,"No follow-up",IF($M51=Assumptions!$H$5,"Review decline",IF($M51=Assumptions!$H$6,"Review reschedule",IF($M51=Assumptions!$H$3,IF($B51-TODAY()&gt;Assumptions!$B$3,"Not due",IF($O51="","Send first reminder",IF(TODAY()-$O51&gt;=Assumptions!$B$4,"Follow up","Wait"))),"Check status")))))))))))),"Check assumptions or dates")</f>
        <v/>
      </c>
      <c r="R51" s="12" t="n"/>
    </row>
    <row r="52" ht="30" customHeight="1">
      <c r="A52" s="12" t="n"/>
      <c r="B52" s="25" t="n"/>
      <c r="C52" s="14" t="n"/>
      <c r="D52" s="12" t="n"/>
      <c r="E52" s="12" t="n"/>
      <c r="F52" s="12" t="n"/>
      <c r="G52" s="12" t="n"/>
      <c r="H52" s="12" t="n"/>
      <c r="I52" s="25" t="n"/>
      <c r="J52" s="12" t="n"/>
      <c r="K52" s="25" t="n"/>
      <c r="L52" s="12" t="n"/>
      <c r="M52" s="15" t="n"/>
      <c r="N52" s="25" t="n"/>
      <c r="O52" s="27">
        <f>IF($A52="","",IF(COUNT($I52,$K52)=0,"",IFERROR(MAX($I52,$K52),"")))</f>
        <v/>
      </c>
      <c r="P52" s="19">
        <f>IF(OR($A52="",COUNT($B52)=0),"",IFERROR($B52-TODAY(),""))</f>
        <v/>
      </c>
      <c r="Q52" s="7">
        <f>IFERROR(IF($A52="","",IF(COUNT($B52)=0,"Check service date",IF($B52&lt;TODAY(),"Service date passed - review",IF($M52="","Check confirmation status",IF(OR(AND($I52&lt;&gt;"",COUNT($I52)=0),AND(COUNT($I52)=1,$J52=""),AND($I52="",$J52&lt;&gt;""),AND($K52&lt;&gt;"",COUNT($K52)=0),AND(COUNT($K52)=1,$L52=""),AND($K52="",$L52&lt;&gt;"")),"Check attempt details",IF(AND(COUNT($O52)=1,OR($O52&gt;TODAY(),$O52&gt;$B52)),"Check attempt date",IF(AND($M52&lt;&gt;Assumptions!$H$4,$N52&lt;&gt;""),"Check status/date",IF($M52=Assumptions!$H$4,IF(COUNT($N52)=0,"Check confirmed date",IF(OR($N52&gt;$B52,$N52&gt;TODAY()),"Check confirmed date","No follow-up")),IF($M52=Assumptions!$H$7,"No follow-up",IF($M52=Assumptions!$H$5,"Review decline",IF($M52=Assumptions!$H$6,"Review reschedule",IF($M52=Assumptions!$H$3,IF($B52-TODAY()&gt;Assumptions!$B$3,"Not due",IF($O52="","Send first reminder",IF(TODAY()-$O52&gt;=Assumptions!$B$4,"Follow up","Wait"))),"Check status")))))))))))),"Check assumptions or dates")</f>
        <v/>
      </c>
      <c r="R52" s="12" t="n"/>
    </row>
    <row r="53" ht="30" customHeight="1">
      <c r="A53" s="12" t="n"/>
      <c r="B53" s="25" t="n"/>
      <c r="C53" s="14" t="n"/>
      <c r="D53" s="12" t="n"/>
      <c r="E53" s="12" t="n"/>
      <c r="F53" s="12" t="n"/>
      <c r="G53" s="12" t="n"/>
      <c r="H53" s="12" t="n"/>
      <c r="I53" s="25" t="n"/>
      <c r="J53" s="12" t="n"/>
      <c r="K53" s="25" t="n"/>
      <c r="L53" s="12" t="n"/>
      <c r="M53" s="15" t="n"/>
      <c r="N53" s="25" t="n"/>
      <c r="O53" s="26">
        <f>IF($A53="","",IF(COUNT($I53,$K53)=0,"",IFERROR(MAX($I53,$K53),"")))</f>
        <v/>
      </c>
      <c r="P53" s="17">
        <f>IF(OR($A53="",COUNT($B53)=0),"",IFERROR($B53-TODAY(),""))</f>
        <v/>
      </c>
      <c r="Q53" s="9">
        <f>IFERROR(IF($A53="","",IF(COUNT($B53)=0,"Check service date",IF($B53&lt;TODAY(),"Service date passed - review",IF($M53="","Check confirmation status",IF(OR(AND($I53&lt;&gt;"",COUNT($I53)=0),AND(COUNT($I53)=1,$J53=""),AND($I53="",$J53&lt;&gt;""),AND($K53&lt;&gt;"",COUNT($K53)=0),AND(COUNT($K53)=1,$L53=""),AND($K53="",$L53&lt;&gt;"")),"Check attempt details",IF(AND(COUNT($O53)=1,OR($O53&gt;TODAY(),$O53&gt;$B53)),"Check attempt date",IF(AND($M53&lt;&gt;Assumptions!$H$4,$N53&lt;&gt;""),"Check status/date",IF($M53=Assumptions!$H$4,IF(COUNT($N53)=0,"Check confirmed date",IF(OR($N53&gt;$B53,$N53&gt;TODAY()),"Check confirmed date","No follow-up")),IF($M53=Assumptions!$H$7,"No follow-up",IF($M53=Assumptions!$H$5,"Review decline",IF($M53=Assumptions!$H$6,"Review reschedule",IF($M53=Assumptions!$H$3,IF($B53-TODAY()&gt;Assumptions!$B$3,"Not due",IF($O53="","Send first reminder",IF(TODAY()-$O53&gt;=Assumptions!$B$4,"Follow up","Wait"))),"Check status")))))))))))),"Check assumptions or dates")</f>
        <v/>
      </c>
      <c r="R53" s="12" t="n"/>
    </row>
    <row r="54" ht="30" customHeight="1">
      <c r="A54" s="12" t="n"/>
      <c r="B54" s="25" t="n"/>
      <c r="C54" s="14" t="n"/>
      <c r="D54" s="12" t="n"/>
      <c r="E54" s="12" t="n"/>
      <c r="F54" s="12" t="n"/>
      <c r="G54" s="12" t="n"/>
      <c r="H54" s="12" t="n"/>
      <c r="I54" s="25" t="n"/>
      <c r="J54" s="12" t="n"/>
      <c r="K54" s="25" t="n"/>
      <c r="L54" s="12" t="n"/>
      <c r="M54" s="15" t="n"/>
      <c r="N54" s="25" t="n"/>
      <c r="O54" s="27">
        <f>IF($A54="","",IF(COUNT($I54,$K54)=0,"",IFERROR(MAX($I54,$K54),"")))</f>
        <v/>
      </c>
      <c r="P54" s="19">
        <f>IF(OR($A54="",COUNT($B54)=0),"",IFERROR($B54-TODAY(),""))</f>
        <v/>
      </c>
      <c r="Q54" s="7">
        <f>IFERROR(IF($A54="","",IF(COUNT($B54)=0,"Check service date",IF($B54&lt;TODAY(),"Service date passed - review",IF($M54="","Check confirmation status",IF(OR(AND($I54&lt;&gt;"",COUNT($I54)=0),AND(COUNT($I54)=1,$J54=""),AND($I54="",$J54&lt;&gt;""),AND($K54&lt;&gt;"",COUNT($K54)=0),AND(COUNT($K54)=1,$L54=""),AND($K54="",$L54&lt;&gt;"")),"Check attempt details",IF(AND(COUNT($O54)=1,OR($O54&gt;TODAY(),$O54&gt;$B54)),"Check attempt date",IF(AND($M54&lt;&gt;Assumptions!$H$4,$N54&lt;&gt;""),"Check status/date",IF($M54=Assumptions!$H$4,IF(COUNT($N54)=0,"Check confirmed date",IF(OR($N54&gt;$B54,$N54&gt;TODAY()),"Check confirmed date","No follow-up")),IF($M54=Assumptions!$H$7,"No follow-up",IF($M54=Assumptions!$H$5,"Review decline",IF($M54=Assumptions!$H$6,"Review reschedule",IF($M54=Assumptions!$H$3,IF($B54-TODAY()&gt;Assumptions!$B$3,"Not due",IF($O54="","Send first reminder",IF(TODAY()-$O54&gt;=Assumptions!$B$4,"Follow up","Wait"))),"Check status")))))))))))),"Check assumptions or dates")</f>
        <v/>
      </c>
      <c r="R54" s="12" t="n"/>
    </row>
    <row r="55" ht="30" customHeight="1">
      <c r="A55" s="12" t="n"/>
      <c r="B55" s="25" t="n"/>
      <c r="C55" s="14" t="n"/>
      <c r="D55" s="12" t="n"/>
      <c r="E55" s="12" t="n"/>
      <c r="F55" s="12" t="n"/>
      <c r="G55" s="12" t="n"/>
      <c r="H55" s="12" t="n"/>
      <c r="I55" s="25" t="n"/>
      <c r="J55" s="12" t="n"/>
      <c r="K55" s="25" t="n"/>
      <c r="L55" s="12" t="n"/>
      <c r="M55" s="15" t="n"/>
      <c r="N55" s="25" t="n"/>
      <c r="O55" s="26">
        <f>IF($A55="","",IF(COUNT($I55,$K55)=0,"",IFERROR(MAX($I55,$K55),"")))</f>
        <v/>
      </c>
      <c r="P55" s="17">
        <f>IF(OR($A55="",COUNT($B55)=0),"",IFERROR($B55-TODAY(),""))</f>
        <v/>
      </c>
      <c r="Q55" s="9">
        <f>IFERROR(IF($A55="","",IF(COUNT($B55)=0,"Check service date",IF($B55&lt;TODAY(),"Service date passed - review",IF($M55="","Check confirmation status",IF(OR(AND($I55&lt;&gt;"",COUNT($I55)=0),AND(COUNT($I55)=1,$J55=""),AND($I55="",$J55&lt;&gt;""),AND($K55&lt;&gt;"",COUNT($K55)=0),AND(COUNT($K55)=1,$L55=""),AND($K55="",$L55&lt;&gt;"")),"Check attempt details",IF(AND(COUNT($O55)=1,OR($O55&gt;TODAY(),$O55&gt;$B55)),"Check attempt date",IF(AND($M55&lt;&gt;Assumptions!$H$4,$N55&lt;&gt;""),"Check status/date",IF($M55=Assumptions!$H$4,IF(COUNT($N55)=0,"Check confirmed date",IF(OR($N55&gt;$B55,$N55&gt;TODAY()),"Check confirmed date","No follow-up")),IF($M55=Assumptions!$H$7,"No follow-up",IF($M55=Assumptions!$H$5,"Review decline",IF($M55=Assumptions!$H$6,"Review reschedule",IF($M55=Assumptions!$H$3,IF($B55-TODAY()&gt;Assumptions!$B$3,"Not due",IF($O55="","Send first reminder",IF(TODAY()-$O55&gt;=Assumptions!$B$4,"Follow up","Wait"))),"Check status")))))))))))),"Check assumptions or dates")</f>
        <v/>
      </c>
      <c r="R55" s="12" t="n"/>
    </row>
    <row r="56" ht="30" customHeight="1">
      <c r="A56" s="12" t="n"/>
      <c r="B56" s="25" t="n"/>
      <c r="C56" s="14" t="n"/>
      <c r="D56" s="12" t="n"/>
      <c r="E56" s="12" t="n"/>
      <c r="F56" s="12" t="n"/>
      <c r="G56" s="12" t="n"/>
      <c r="H56" s="12" t="n"/>
      <c r="I56" s="25" t="n"/>
      <c r="J56" s="12" t="n"/>
      <c r="K56" s="25" t="n"/>
      <c r="L56" s="12" t="n"/>
      <c r="M56" s="15" t="n"/>
      <c r="N56" s="25" t="n"/>
      <c r="O56" s="27">
        <f>IF($A56="","",IF(COUNT($I56,$K56)=0,"",IFERROR(MAX($I56,$K56),"")))</f>
        <v/>
      </c>
      <c r="P56" s="19">
        <f>IF(OR($A56="",COUNT($B56)=0),"",IFERROR($B56-TODAY(),""))</f>
        <v/>
      </c>
      <c r="Q56" s="7">
        <f>IFERROR(IF($A56="","",IF(COUNT($B56)=0,"Check service date",IF($B56&lt;TODAY(),"Service date passed - review",IF($M56="","Check confirmation status",IF(OR(AND($I56&lt;&gt;"",COUNT($I56)=0),AND(COUNT($I56)=1,$J56=""),AND($I56="",$J56&lt;&gt;""),AND($K56&lt;&gt;"",COUNT($K56)=0),AND(COUNT($K56)=1,$L56=""),AND($K56="",$L56&lt;&gt;"")),"Check attempt details",IF(AND(COUNT($O56)=1,OR($O56&gt;TODAY(),$O56&gt;$B56)),"Check attempt date",IF(AND($M56&lt;&gt;Assumptions!$H$4,$N56&lt;&gt;""),"Check status/date",IF($M56=Assumptions!$H$4,IF(COUNT($N56)=0,"Check confirmed date",IF(OR($N56&gt;$B56,$N56&gt;TODAY()),"Check confirmed date","No follow-up")),IF($M56=Assumptions!$H$7,"No follow-up",IF($M56=Assumptions!$H$5,"Review decline",IF($M56=Assumptions!$H$6,"Review reschedule",IF($M56=Assumptions!$H$3,IF($B56-TODAY()&gt;Assumptions!$B$3,"Not due",IF($O56="","Send first reminder",IF(TODAY()-$O56&gt;=Assumptions!$B$4,"Follow up","Wait"))),"Check status")))))))))))),"Check assumptions or dates")</f>
        <v/>
      </c>
      <c r="R56" s="12" t="n"/>
    </row>
    <row r="57" ht="30" customHeight="1">
      <c r="A57" s="12" t="n"/>
      <c r="B57" s="25" t="n"/>
      <c r="C57" s="14" t="n"/>
      <c r="D57" s="12" t="n"/>
      <c r="E57" s="12" t="n"/>
      <c r="F57" s="12" t="n"/>
      <c r="G57" s="12" t="n"/>
      <c r="H57" s="12" t="n"/>
      <c r="I57" s="25" t="n"/>
      <c r="J57" s="12" t="n"/>
      <c r="K57" s="25" t="n"/>
      <c r="L57" s="12" t="n"/>
      <c r="M57" s="15" t="n"/>
      <c r="N57" s="25" t="n"/>
      <c r="O57" s="26">
        <f>IF($A57="","",IF(COUNT($I57,$K57)=0,"",IFERROR(MAX($I57,$K57),"")))</f>
        <v/>
      </c>
      <c r="P57" s="17">
        <f>IF(OR($A57="",COUNT($B57)=0),"",IFERROR($B57-TODAY(),""))</f>
        <v/>
      </c>
      <c r="Q57" s="9">
        <f>IFERROR(IF($A57="","",IF(COUNT($B57)=0,"Check service date",IF($B57&lt;TODAY(),"Service date passed - review",IF($M57="","Check confirmation status",IF(OR(AND($I57&lt;&gt;"",COUNT($I57)=0),AND(COUNT($I57)=1,$J57=""),AND($I57="",$J57&lt;&gt;""),AND($K57&lt;&gt;"",COUNT($K57)=0),AND(COUNT($K57)=1,$L57=""),AND($K57="",$L57&lt;&gt;"")),"Check attempt details",IF(AND(COUNT($O57)=1,OR($O57&gt;TODAY(),$O57&gt;$B57)),"Check attempt date",IF(AND($M57&lt;&gt;Assumptions!$H$4,$N57&lt;&gt;""),"Check status/date",IF($M57=Assumptions!$H$4,IF(COUNT($N57)=0,"Check confirmed date",IF(OR($N57&gt;$B57,$N57&gt;TODAY()),"Check confirmed date","No follow-up")),IF($M57=Assumptions!$H$7,"No follow-up",IF($M57=Assumptions!$H$5,"Review decline",IF($M57=Assumptions!$H$6,"Review reschedule",IF($M57=Assumptions!$H$3,IF($B57-TODAY()&gt;Assumptions!$B$3,"Not due",IF($O57="","Send first reminder",IF(TODAY()-$O57&gt;=Assumptions!$B$4,"Follow up","Wait"))),"Check status")))))))))))),"Check assumptions or dates")</f>
        <v/>
      </c>
      <c r="R57" s="12" t="n"/>
    </row>
    <row r="58" ht="30" customHeight="1">
      <c r="A58" s="12" t="n"/>
      <c r="B58" s="25" t="n"/>
      <c r="C58" s="14" t="n"/>
      <c r="D58" s="12" t="n"/>
      <c r="E58" s="12" t="n"/>
      <c r="F58" s="12" t="n"/>
      <c r="G58" s="12" t="n"/>
      <c r="H58" s="12" t="n"/>
      <c r="I58" s="25" t="n"/>
      <c r="J58" s="12" t="n"/>
      <c r="K58" s="25" t="n"/>
      <c r="L58" s="12" t="n"/>
      <c r="M58" s="15" t="n"/>
      <c r="N58" s="25" t="n"/>
      <c r="O58" s="27">
        <f>IF($A58="","",IF(COUNT($I58,$K58)=0,"",IFERROR(MAX($I58,$K58),"")))</f>
        <v/>
      </c>
      <c r="P58" s="19">
        <f>IF(OR($A58="",COUNT($B58)=0),"",IFERROR($B58-TODAY(),""))</f>
        <v/>
      </c>
      <c r="Q58" s="7">
        <f>IFERROR(IF($A58="","",IF(COUNT($B58)=0,"Check service date",IF($B58&lt;TODAY(),"Service date passed - review",IF($M58="","Check confirmation status",IF(OR(AND($I58&lt;&gt;"",COUNT($I58)=0),AND(COUNT($I58)=1,$J58=""),AND($I58="",$J58&lt;&gt;""),AND($K58&lt;&gt;"",COUNT($K58)=0),AND(COUNT($K58)=1,$L58=""),AND($K58="",$L58&lt;&gt;"")),"Check attempt details",IF(AND(COUNT($O58)=1,OR($O58&gt;TODAY(),$O58&gt;$B58)),"Check attempt date",IF(AND($M58&lt;&gt;Assumptions!$H$4,$N58&lt;&gt;""),"Check status/date",IF($M58=Assumptions!$H$4,IF(COUNT($N58)=0,"Check confirmed date",IF(OR($N58&gt;$B58,$N58&gt;TODAY()),"Check confirmed date","No follow-up")),IF($M58=Assumptions!$H$7,"No follow-up",IF($M58=Assumptions!$H$5,"Review decline",IF($M58=Assumptions!$H$6,"Review reschedule",IF($M58=Assumptions!$H$3,IF($B58-TODAY()&gt;Assumptions!$B$3,"Not due",IF($O58="","Send first reminder",IF(TODAY()-$O58&gt;=Assumptions!$B$4,"Follow up","Wait"))),"Check status")))))))))))),"Check assumptions or dates")</f>
        <v/>
      </c>
      <c r="R58" s="12" t="n"/>
    </row>
    <row r="59" ht="30" customHeight="1">
      <c r="A59" s="12" t="n"/>
      <c r="B59" s="25" t="n"/>
      <c r="C59" s="14" t="n"/>
      <c r="D59" s="12" t="n"/>
      <c r="E59" s="12" t="n"/>
      <c r="F59" s="12" t="n"/>
      <c r="G59" s="12" t="n"/>
      <c r="H59" s="12" t="n"/>
      <c r="I59" s="25" t="n"/>
      <c r="J59" s="12" t="n"/>
      <c r="K59" s="25" t="n"/>
      <c r="L59" s="12" t="n"/>
      <c r="M59" s="15" t="n"/>
      <c r="N59" s="25" t="n"/>
      <c r="O59" s="26">
        <f>IF($A59="","",IF(COUNT($I59,$K59)=0,"",IFERROR(MAX($I59,$K59),"")))</f>
        <v/>
      </c>
      <c r="P59" s="17">
        <f>IF(OR($A59="",COUNT($B59)=0),"",IFERROR($B59-TODAY(),""))</f>
        <v/>
      </c>
      <c r="Q59" s="9">
        <f>IFERROR(IF($A59="","",IF(COUNT($B59)=0,"Check service date",IF($B59&lt;TODAY(),"Service date passed - review",IF($M59="","Check confirmation status",IF(OR(AND($I59&lt;&gt;"",COUNT($I59)=0),AND(COUNT($I59)=1,$J59=""),AND($I59="",$J59&lt;&gt;""),AND($K59&lt;&gt;"",COUNT($K59)=0),AND(COUNT($K59)=1,$L59=""),AND($K59="",$L59&lt;&gt;"")),"Check attempt details",IF(AND(COUNT($O59)=1,OR($O59&gt;TODAY(),$O59&gt;$B59)),"Check attempt date",IF(AND($M59&lt;&gt;Assumptions!$H$4,$N59&lt;&gt;""),"Check status/date",IF($M59=Assumptions!$H$4,IF(COUNT($N59)=0,"Check confirmed date",IF(OR($N59&gt;$B59,$N59&gt;TODAY()),"Check confirmed date","No follow-up")),IF($M59=Assumptions!$H$7,"No follow-up",IF($M59=Assumptions!$H$5,"Review decline",IF($M59=Assumptions!$H$6,"Review reschedule",IF($M59=Assumptions!$H$3,IF($B59-TODAY()&gt;Assumptions!$B$3,"Not due",IF($O59="","Send first reminder",IF(TODAY()-$O59&gt;=Assumptions!$B$4,"Follow up","Wait"))),"Check status")))))))))))),"Check assumptions or dates")</f>
        <v/>
      </c>
      <c r="R59" s="12" t="n"/>
    </row>
    <row r="60" ht="30" customHeight="1">
      <c r="A60" s="12" t="n"/>
      <c r="B60" s="25" t="n"/>
      <c r="C60" s="14" t="n"/>
      <c r="D60" s="12" t="n"/>
      <c r="E60" s="12" t="n"/>
      <c r="F60" s="12" t="n"/>
      <c r="G60" s="12" t="n"/>
      <c r="H60" s="12" t="n"/>
      <c r="I60" s="25" t="n"/>
      <c r="J60" s="12" t="n"/>
      <c r="K60" s="25" t="n"/>
      <c r="L60" s="12" t="n"/>
      <c r="M60" s="15" t="n"/>
      <c r="N60" s="25" t="n"/>
      <c r="O60" s="27">
        <f>IF($A60="","",IF(COUNT($I60,$K60)=0,"",IFERROR(MAX($I60,$K60),"")))</f>
        <v/>
      </c>
      <c r="P60" s="19">
        <f>IF(OR($A60="",COUNT($B60)=0),"",IFERROR($B60-TODAY(),""))</f>
        <v/>
      </c>
      <c r="Q60" s="7">
        <f>IFERROR(IF($A60="","",IF(COUNT($B60)=0,"Check service date",IF($B60&lt;TODAY(),"Service date passed - review",IF($M60="","Check confirmation status",IF(OR(AND($I60&lt;&gt;"",COUNT($I60)=0),AND(COUNT($I60)=1,$J60=""),AND($I60="",$J60&lt;&gt;""),AND($K60&lt;&gt;"",COUNT($K60)=0),AND(COUNT($K60)=1,$L60=""),AND($K60="",$L60&lt;&gt;"")),"Check attempt details",IF(AND(COUNT($O60)=1,OR($O60&gt;TODAY(),$O60&gt;$B60)),"Check attempt date",IF(AND($M60&lt;&gt;Assumptions!$H$4,$N60&lt;&gt;""),"Check status/date",IF($M60=Assumptions!$H$4,IF(COUNT($N60)=0,"Check confirmed date",IF(OR($N60&gt;$B60,$N60&gt;TODAY()),"Check confirmed date","No follow-up")),IF($M60=Assumptions!$H$7,"No follow-up",IF($M60=Assumptions!$H$5,"Review decline",IF($M60=Assumptions!$H$6,"Review reschedule",IF($M60=Assumptions!$H$3,IF($B60-TODAY()&gt;Assumptions!$B$3,"Not due",IF($O60="","Send first reminder",IF(TODAY()-$O60&gt;=Assumptions!$B$4,"Follow up","Wait"))),"Check status")))))))))))),"Check assumptions or dates")</f>
        <v/>
      </c>
      <c r="R60" s="12" t="n"/>
    </row>
    <row r="61" ht="30" customHeight="1">
      <c r="A61" s="12" t="n"/>
      <c r="B61" s="25" t="n"/>
      <c r="C61" s="14" t="n"/>
      <c r="D61" s="12" t="n"/>
      <c r="E61" s="12" t="n"/>
      <c r="F61" s="12" t="n"/>
      <c r="G61" s="12" t="n"/>
      <c r="H61" s="12" t="n"/>
      <c r="I61" s="25" t="n"/>
      <c r="J61" s="12" t="n"/>
      <c r="K61" s="25" t="n"/>
      <c r="L61" s="12" t="n"/>
      <c r="M61" s="15" t="n"/>
      <c r="N61" s="25" t="n"/>
      <c r="O61" s="26">
        <f>IF($A61="","",IF(COUNT($I61,$K61)=0,"",IFERROR(MAX($I61,$K61),"")))</f>
        <v/>
      </c>
      <c r="P61" s="17">
        <f>IF(OR($A61="",COUNT($B61)=0),"",IFERROR($B61-TODAY(),""))</f>
        <v/>
      </c>
      <c r="Q61" s="9">
        <f>IFERROR(IF($A61="","",IF(COUNT($B61)=0,"Check service date",IF($B61&lt;TODAY(),"Service date passed - review",IF($M61="","Check confirmation status",IF(OR(AND($I61&lt;&gt;"",COUNT($I61)=0),AND(COUNT($I61)=1,$J61=""),AND($I61="",$J61&lt;&gt;""),AND($K61&lt;&gt;"",COUNT($K61)=0),AND(COUNT($K61)=1,$L61=""),AND($K61="",$L61&lt;&gt;"")),"Check attempt details",IF(AND(COUNT($O61)=1,OR($O61&gt;TODAY(),$O61&gt;$B61)),"Check attempt date",IF(AND($M61&lt;&gt;Assumptions!$H$4,$N61&lt;&gt;""),"Check status/date",IF($M61=Assumptions!$H$4,IF(COUNT($N61)=0,"Check confirmed date",IF(OR($N61&gt;$B61,$N61&gt;TODAY()),"Check confirmed date","No follow-up")),IF($M61=Assumptions!$H$7,"No follow-up",IF($M61=Assumptions!$H$5,"Review decline",IF($M61=Assumptions!$H$6,"Review reschedule",IF($M61=Assumptions!$H$3,IF($B61-TODAY()&gt;Assumptions!$B$3,"Not due",IF($O61="","Send first reminder",IF(TODAY()-$O61&gt;=Assumptions!$B$4,"Follow up","Wait"))),"Check status")))))))))))),"Check assumptions or dates")</f>
        <v/>
      </c>
      <c r="R61" s="12" t="n"/>
    </row>
    <row r="62" ht="30" customHeight="1">
      <c r="A62" s="12" t="n"/>
      <c r="B62" s="25" t="n"/>
      <c r="C62" s="14" t="n"/>
      <c r="D62" s="12" t="n"/>
      <c r="E62" s="12" t="n"/>
      <c r="F62" s="12" t="n"/>
      <c r="G62" s="12" t="n"/>
      <c r="H62" s="12" t="n"/>
      <c r="I62" s="25" t="n"/>
      <c r="J62" s="12" t="n"/>
      <c r="K62" s="25" t="n"/>
      <c r="L62" s="12" t="n"/>
      <c r="M62" s="15" t="n"/>
      <c r="N62" s="25" t="n"/>
      <c r="O62" s="27">
        <f>IF($A62="","",IF(COUNT($I62,$K62)=0,"",IFERROR(MAX($I62,$K62),"")))</f>
        <v/>
      </c>
      <c r="P62" s="19">
        <f>IF(OR($A62="",COUNT($B62)=0),"",IFERROR($B62-TODAY(),""))</f>
        <v/>
      </c>
      <c r="Q62" s="7">
        <f>IFERROR(IF($A62="","",IF(COUNT($B62)=0,"Check service date",IF($B62&lt;TODAY(),"Service date passed - review",IF($M62="","Check confirmation status",IF(OR(AND($I62&lt;&gt;"",COUNT($I62)=0),AND(COUNT($I62)=1,$J62=""),AND($I62="",$J62&lt;&gt;""),AND($K62&lt;&gt;"",COUNT($K62)=0),AND(COUNT($K62)=1,$L62=""),AND($K62="",$L62&lt;&gt;"")),"Check attempt details",IF(AND(COUNT($O62)=1,OR($O62&gt;TODAY(),$O62&gt;$B62)),"Check attempt date",IF(AND($M62&lt;&gt;Assumptions!$H$4,$N62&lt;&gt;""),"Check status/date",IF($M62=Assumptions!$H$4,IF(COUNT($N62)=0,"Check confirmed date",IF(OR($N62&gt;$B62,$N62&gt;TODAY()),"Check confirmed date","No follow-up")),IF($M62=Assumptions!$H$7,"No follow-up",IF($M62=Assumptions!$H$5,"Review decline",IF($M62=Assumptions!$H$6,"Review reschedule",IF($M62=Assumptions!$H$3,IF($B62-TODAY()&gt;Assumptions!$B$3,"Not due",IF($O62="","Send first reminder",IF(TODAY()-$O62&gt;=Assumptions!$B$4,"Follow up","Wait"))),"Check status")))))))))))),"Check assumptions or dates")</f>
        <v/>
      </c>
      <c r="R62" s="12" t="n"/>
    </row>
    <row r="63" ht="30" customHeight="1">
      <c r="A63" s="12" t="n"/>
      <c r="B63" s="25" t="n"/>
      <c r="C63" s="14" t="n"/>
      <c r="D63" s="12" t="n"/>
      <c r="E63" s="12" t="n"/>
      <c r="F63" s="12" t="n"/>
      <c r="G63" s="12" t="n"/>
      <c r="H63" s="12" t="n"/>
      <c r="I63" s="25" t="n"/>
      <c r="J63" s="12" t="n"/>
      <c r="K63" s="25" t="n"/>
      <c r="L63" s="12" t="n"/>
      <c r="M63" s="15" t="n"/>
      <c r="N63" s="25" t="n"/>
      <c r="O63" s="26">
        <f>IF($A63="","",IF(COUNT($I63,$K63)=0,"",IFERROR(MAX($I63,$K63),"")))</f>
        <v/>
      </c>
      <c r="P63" s="17">
        <f>IF(OR($A63="",COUNT($B63)=0),"",IFERROR($B63-TODAY(),""))</f>
        <v/>
      </c>
      <c r="Q63" s="9">
        <f>IFERROR(IF($A63="","",IF(COUNT($B63)=0,"Check service date",IF($B63&lt;TODAY(),"Service date passed - review",IF($M63="","Check confirmation status",IF(OR(AND($I63&lt;&gt;"",COUNT($I63)=0),AND(COUNT($I63)=1,$J63=""),AND($I63="",$J63&lt;&gt;""),AND($K63&lt;&gt;"",COUNT($K63)=0),AND(COUNT($K63)=1,$L63=""),AND($K63="",$L63&lt;&gt;"")),"Check attempt details",IF(AND(COUNT($O63)=1,OR($O63&gt;TODAY(),$O63&gt;$B63)),"Check attempt date",IF(AND($M63&lt;&gt;Assumptions!$H$4,$N63&lt;&gt;""),"Check status/date",IF($M63=Assumptions!$H$4,IF(COUNT($N63)=0,"Check confirmed date",IF(OR($N63&gt;$B63,$N63&gt;TODAY()),"Check confirmed date","No follow-up")),IF($M63=Assumptions!$H$7,"No follow-up",IF($M63=Assumptions!$H$5,"Review decline",IF($M63=Assumptions!$H$6,"Review reschedule",IF($M63=Assumptions!$H$3,IF($B63-TODAY()&gt;Assumptions!$B$3,"Not due",IF($O63="","Send first reminder",IF(TODAY()-$O63&gt;=Assumptions!$B$4,"Follow up","Wait"))),"Check status")))))))))))),"Check assumptions or dates")</f>
        <v/>
      </c>
      <c r="R63" s="12" t="n"/>
    </row>
    <row r="64" ht="30" customHeight="1">
      <c r="A64" s="12" t="n"/>
      <c r="B64" s="25" t="n"/>
      <c r="C64" s="14" t="n"/>
      <c r="D64" s="12" t="n"/>
      <c r="E64" s="12" t="n"/>
      <c r="F64" s="12" t="n"/>
      <c r="G64" s="12" t="n"/>
      <c r="H64" s="12" t="n"/>
      <c r="I64" s="25" t="n"/>
      <c r="J64" s="12" t="n"/>
      <c r="K64" s="25" t="n"/>
      <c r="L64" s="12" t="n"/>
      <c r="M64" s="15" t="n"/>
      <c r="N64" s="25" t="n"/>
      <c r="O64" s="27">
        <f>IF($A64="","",IF(COUNT($I64,$K64)=0,"",IFERROR(MAX($I64,$K64),"")))</f>
        <v/>
      </c>
      <c r="P64" s="19">
        <f>IF(OR($A64="",COUNT($B64)=0),"",IFERROR($B64-TODAY(),""))</f>
        <v/>
      </c>
      <c r="Q64" s="7">
        <f>IFERROR(IF($A64="","",IF(COUNT($B64)=0,"Check service date",IF($B64&lt;TODAY(),"Service date passed - review",IF($M64="","Check confirmation status",IF(OR(AND($I64&lt;&gt;"",COUNT($I64)=0),AND(COUNT($I64)=1,$J64=""),AND($I64="",$J64&lt;&gt;""),AND($K64&lt;&gt;"",COUNT($K64)=0),AND(COUNT($K64)=1,$L64=""),AND($K64="",$L64&lt;&gt;"")),"Check attempt details",IF(AND(COUNT($O64)=1,OR($O64&gt;TODAY(),$O64&gt;$B64)),"Check attempt date",IF(AND($M64&lt;&gt;Assumptions!$H$4,$N64&lt;&gt;""),"Check status/date",IF($M64=Assumptions!$H$4,IF(COUNT($N64)=0,"Check confirmed date",IF(OR($N64&gt;$B64,$N64&gt;TODAY()),"Check confirmed date","No follow-up")),IF($M64=Assumptions!$H$7,"No follow-up",IF($M64=Assumptions!$H$5,"Review decline",IF($M64=Assumptions!$H$6,"Review reschedule",IF($M64=Assumptions!$H$3,IF($B64-TODAY()&gt;Assumptions!$B$3,"Not due",IF($O64="","Send first reminder",IF(TODAY()-$O64&gt;=Assumptions!$B$4,"Follow up","Wait"))),"Check status")))))))))))),"Check assumptions or dates")</f>
        <v/>
      </c>
      <c r="R64" s="12" t="n"/>
    </row>
    <row r="65" ht="30" customHeight="1">
      <c r="A65" s="12" t="n"/>
      <c r="B65" s="25" t="n"/>
      <c r="C65" s="14" t="n"/>
      <c r="D65" s="12" t="n"/>
      <c r="E65" s="12" t="n"/>
      <c r="F65" s="12" t="n"/>
      <c r="G65" s="12" t="n"/>
      <c r="H65" s="12" t="n"/>
      <c r="I65" s="25" t="n"/>
      <c r="J65" s="12" t="n"/>
      <c r="K65" s="25" t="n"/>
      <c r="L65" s="12" t="n"/>
      <c r="M65" s="15" t="n"/>
      <c r="N65" s="25" t="n"/>
      <c r="O65" s="26">
        <f>IF($A65="","",IF(COUNT($I65,$K65)=0,"",IFERROR(MAX($I65,$K65),"")))</f>
        <v/>
      </c>
      <c r="P65" s="17">
        <f>IF(OR($A65="",COUNT($B65)=0),"",IFERROR($B65-TODAY(),""))</f>
        <v/>
      </c>
      <c r="Q65" s="9">
        <f>IFERROR(IF($A65="","",IF(COUNT($B65)=0,"Check service date",IF($B65&lt;TODAY(),"Service date passed - review",IF($M65="","Check confirmation status",IF(OR(AND($I65&lt;&gt;"",COUNT($I65)=0),AND(COUNT($I65)=1,$J65=""),AND($I65="",$J65&lt;&gt;""),AND($K65&lt;&gt;"",COUNT($K65)=0),AND(COUNT($K65)=1,$L65=""),AND($K65="",$L65&lt;&gt;"")),"Check attempt details",IF(AND(COUNT($O65)=1,OR($O65&gt;TODAY(),$O65&gt;$B65)),"Check attempt date",IF(AND($M65&lt;&gt;Assumptions!$H$4,$N65&lt;&gt;""),"Check status/date",IF($M65=Assumptions!$H$4,IF(COUNT($N65)=0,"Check confirmed date",IF(OR($N65&gt;$B65,$N65&gt;TODAY()),"Check confirmed date","No follow-up")),IF($M65=Assumptions!$H$7,"No follow-up",IF($M65=Assumptions!$H$5,"Review decline",IF($M65=Assumptions!$H$6,"Review reschedule",IF($M65=Assumptions!$H$3,IF($B65-TODAY()&gt;Assumptions!$B$3,"Not due",IF($O65="","Send first reminder",IF(TODAY()-$O65&gt;=Assumptions!$B$4,"Follow up","Wait"))),"Check status")))))))))))),"Check assumptions or dates")</f>
        <v/>
      </c>
      <c r="R65" s="12" t="n"/>
    </row>
    <row r="66" ht="30" customHeight="1">
      <c r="A66" s="12" t="n"/>
      <c r="B66" s="25" t="n"/>
      <c r="C66" s="14" t="n"/>
      <c r="D66" s="12" t="n"/>
      <c r="E66" s="12" t="n"/>
      <c r="F66" s="12" t="n"/>
      <c r="G66" s="12" t="n"/>
      <c r="H66" s="12" t="n"/>
      <c r="I66" s="25" t="n"/>
      <c r="J66" s="12" t="n"/>
      <c r="K66" s="25" t="n"/>
      <c r="L66" s="12" t="n"/>
      <c r="M66" s="15" t="n"/>
      <c r="N66" s="25" t="n"/>
      <c r="O66" s="27">
        <f>IF($A66="","",IF(COUNT($I66,$K66)=0,"",IFERROR(MAX($I66,$K66),"")))</f>
        <v/>
      </c>
      <c r="P66" s="19">
        <f>IF(OR($A66="",COUNT($B66)=0),"",IFERROR($B66-TODAY(),""))</f>
        <v/>
      </c>
      <c r="Q66" s="7">
        <f>IFERROR(IF($A66="","",IF(COUNT($B66)=0,"Check service date",IF($B66&lt;TODAY(),"Service date passed - review",IF($M66="","Check confirmation status",IF(OR(AND($I66&lt;&gt;"",COUNT($I66)=0),AND(COUNT($I66)=1,$J66=""),AND($I66="",$J66&lt;&gt;""),AND($K66&lt;&gt;"",COUNT($K66)=0),AND(COUNT($K66)=1,$L66=""),AND($K66="",$L66&lt;&gt;"")),"Check attempt details",IF(AND(COUNT($O66)=1,OR($O66&gt;TODAY(),$O66&gt;$B66)),"Check attempt date",IF(AND($M66&lt;&gt;Assumptions!$H$4,$N66&lt;&gt;""),"Check status/date",IF($M66=Assumptions!$H$4,IF(COUNT($N66)=0,"Check confirmed date",IF(OR($N66&gt;$B66,$N66&gt;TODAY()),"Check confirmed date","No follow-up")),IF($M66=Assumptions!$H$7,"No follow-up",IF($M66=Assumptions!$H$5,"Review decline",IF($M66=Assumptions!$H$6,"Review reschedule",IF($M66=Assumptions!$H$3,IF($B66-TODAY()&gt;Assumptions!$B$3,"Not due",IF($O66="","Send first reminder",IF(TODAY()-$O66&gt;=Assumptions!$B$4,"Follow up","Wait"))),"Check status")))))))))))),"Check assumptions or dates")</f>
        <v/>
      </c>
      <c r="R66" s="12" t="n"/>
    </row>
    <row r="67" ht="30" customHeight="1">
      <c r="A67" s="12" t="n"/>
      <c r="B67" s="25" t="n"/>
      <c r="C67" s="14" t="n"/>
      <c r="D67" s="12" t="n"/>
      <c r="E67" s="12" t="n"/>
      <c r="F67" s="12" t="n"/>
      <c r="G67" s="12" t="n"/>
      <c r="H67" s="12" t="n"/>
      <c r="I67" s="25" t="n"/>
      <c r="J67" s="12" t="n"/>
      <c r="K67" s="25" t="n"/>
      <c r="L67" s="12" t="n"/>
      <c r="M67" s="15" t="n"/>
      <c r="N67" s="25" t="n"/>
      <c r="O67" s="26">
        <f>IF($A67="","",IF(COUNT($I67,$K67)=0,"",IFERROR(MAX($I67,$K67),"")))</f>
        <v/>
      </c>
      <c r="P67" s="17">
        <f>IF(OR($A67="",COUNT($B67)=0),"",IFERROR($B67-TODAY(),""))</f>
        <v/>
      </c>
      <c r="Q67" s="9">
        <f>IFERROR(IF($A67="","",IF(COUNT($B67)=0,"Check service date",IF($B67&lt;TODAY(),"Service date passed - review",IF($M67="","Check confirmation status",IF(OR(AND($I67&lt;&gt;"",COUNT($I67)=0),AND(COUNT($I67)=1,$J67=""),AND($I67="",$J67&lt;&gt;""),AND($K67&lt;&gt;"",COUNT($K67)=0),AND(COUNT($K67)=1,$L67=""),AND($K67="",$L67&lt;&gt;"")),"Check attempt details",IF(AND(COUNT($O67)=1,OR($O67&gt;TODAY(),$O67&gt;$B67)),"Check attempt date",IF(AND($M67&lt;&gt;Assumptions!$H$4,$N67&lt;&gt;""),"Check status/date",IF($M67=Assumptions!$H$4,IF(COUNT($N67)=0,"Check confirmed date",IF(OR($N67&gt;$B67,$N67&gt;TODAY()),"Check confirmed date","No follow-up")),IF($M67=Assumptions!$H$7,"No follow-up",IF($M67=Assumptions!$H$5,"Review decline",IF($M67=Assumptions!$H$6,"Review reschedule",IF($M67=Assumptions!$H$3,IF($B67-TODAY()&gt;Assumptions!$B$3,"Not due",IF($O67="","Send first reminder",IF(TODAY()-$O67&gt;=Assumptions!$B$4,"Follow up","Wait"))),"Check status")))))))))))),"Check assumptions or dates")</f>
        <v/>
      </c>
      <c r="R67" s="12" t="n"/>
    </row>
    <row r="68" ht="30" customHeight="1">
      <c r="A68" s="12" t="n"/>
      <c r="B68" s="25" t="n"/>
      <c r="C68" s="14" t="n"/>
      <c r="D68" s="12" t="n"/>
      <c r="E68" s="12" t="n"/>
      <c r="F68" s="12" t="n"/>
      <c r="G68" s="12" t="n"/>
      <c r="H68" s="12" t="n"/>
      <c r="I68" s="25" t="n"/>
      <c r="J68" s="12" t="n"/>
      <c r="K68" s="25" t="n"/>
      <c r="L68" s="12" t="n"/>
      <c r="M68" s="15" t="n"/>
      <c r="N68" s="25" t="n"/>
      <c r="O68" s="27">
        <f>IF($A68="","",IF(COUNT($I68,$K68)=0,"",IFERROR(MAX($I68,$K68),"")))</f>
        <v/>
      </c>
      <c r="P68" s="19">
        <f>IF(OR($A68="",COUNT($B68)=0),"",IFERROR($B68-TODAY(),""))</f>
        <v/>
      </c>
      <c r="Q68" s="7">
        <f>IFERROR(IF($A68="","",IF(COUNT($B68)=0,"Check service date",IF($B68&lt;TODAY(),"Service date passed - review",IF($M68="","Check confirmation status",IF(OR(AND($I68&lt;&gt;"",COUNT($I68)=0),AND(COUNT($I68)=1,$J68=""),AND($I68="",$J68&lt;&gt;""),AND($K68&lt;&gt;"",COUNT($K68)=0),AND(COUNT($K68)=1,$L68=""),AND($K68="",$L68&lt;&gt;"")),"Check attempt details",IF(AND(COUNT($O68)=1,OR($O68&gt;TODAY(),$O68&gt;$B68)),"Check attempt date",IF(AND($M68&lt;&gt;Assumptions!$H$4,$N68&lt;&gt;""),"Check status/date",IF($M68=Assumptions!$H$4,IF(COUNT($N68)=0,"Check confirmed date",IF(OR($N68&gt;$B68,$N68&gt;TODAY()),"Check confirmed date","No follow-up")),IF($M68=Assumptions!$H$7,"No follow-up",IF($M68=Assumptions!$H$5,"Review decline",IF($M68=Assumptions!$H$6,"Review reschedule",IF($M68=Assumptions!$H$3,IF($B68-TODAY()&gt;Assumptions!$B$3,"Not due",IF($O68="","Send first reminder",IF(TODAY()-$O68&gt;=Assumptions!$B$4,"Follow up","Wait"))),"Check status")))))))))))),"Check assumptions or dates")</f>
        <v/>
      </c>
      <c r="R68" s="12" t="n"/>
    </row>
    <row r="69" ht="30" customHeight="1">
      <c r="A69" s="12" t="n"/>
      <c r="B69" s="25" t="n"/>
      <c r="C69" s="14" t="n"/>
      <c r="D69" s="12" t="n"/>
      <c r="E69" s="12" t="n"/>
      <c r="F69" s="12" t="n"/>
      <c r="G69" s="12" t="n"/>
      <c r="H69" s="12" t="n"/>
      <c r="I69" s="25" t="n"/>
      <c r="J69" s="12" t="n"/>
      <c r="K69" s="25" t="n"/>
      <c r="L69" s="12" t="n"/>
      <c r="M69" s="15" t="n"/>
      <c r="N69" s="25" t="n"/>
      <c r="O69" s="26">
        <f>IF($A69="","",IF(COUNT($I69,$K69)=0,"",IFERROR(MAX($I69,$K69),"")))</f>
        <v/>
      </c>
      <c r="P69" s="17">
        <f>IF(OR($A69="",COUNT($B69)=0),"",IFERROR($B69-TODAY(),""))</f>
        <v/>
      </c>
      <c r="Q69" s="9">
        <f>IFERROR(IF($A69="","",IF(COUNT($B69)=0,"Check service date",IF($B69&lt;TODAY(),"Service date passed - review",IF($M69="","Check confirmation status",IF(OR(AND($I69&lt;&gt;"",COUNT($I69)=0),AND(COUNT($I69)=1,$J69=""),AND($I69="",$J69&lt;&gt;""),AND($K69&lt;&gt;"",COUNT($K69)=0),AND(COUNT($K69)=1,$L69=""),AND($K69="",$L69&lt;&gt;"")),"Check attempt details",IF(AND(COUNT($O69)=1,OR($O69&gt;TODAY(),$O69&gt;$B69)),"Check attempt date",IF(AND($M69&lt;&gt;Assumptions!$H$4,$N69&lt;&gt;""),"Check status/date",IF($M69=Assumptions!$H$4,IF(COUNT($N69)=0,"Check confirmed date",IF(OR($N69&gt;$B69,$N69&gt;TODAY()),"Check confirmed date","No follow-up")),IF($M69=Assumptions!$H$7,"No follow-up",IF($M69=Assumptions!$H$5,"Review decline",IF($M69=Assumptions!$H$6,"Review reschedule",IF($M69=Assumptions!$H$3,IF($B69-TODAY()&gt;Assumptions!$B$3,"Not due",IF($O69="","Send first reminder",IF(TODAY()-$O69&gt;=Assumptions!$B$4,"Follow up","Wait"))),"Check status")))))))))))),"Check assumptions or dates")</f>
        <v/>
      </c>
      <c r="R69" s="12" t="n"/>
    </row>
    <row r="70" ht="30" customHeight="1">
      <c r="A70" s="12" t="n"/>
      <c r="B70" s="25" t="n"/>
      <c r="C70" s="14" t="n"/>
      <c r="D70" s="12" t="n"/>
      <c r="E70" s="12" t="n"/>
      <c r="F70" s="12" t="n"/>
      <c r="G70" s="12" t="n"/>
      <c r="H70" s="12" t="n"/>
      <c r="I70" s="25" t="n"/>
      <c r="J70" s="12" t="n"/>
      <c r="K70" s="25" t="n"/>
      <c r="L70" s="12" t="n"/>
      <c r="M70" s="15" t="n"/>
      <c r="N70" s="25" t="n"/>
      <c r="O70" s="27">
        <f>IF($A70="","",IF(COUNT($I70,$K70)=0,"",IFERROR(MAX($I70,$K70),"")))</f>
        <v/>
      </c>
      <c r="P70" s="19">
        <f>IF(OR($A70="",COUNT($B70)=0),"",IFERROR($B70-TODAY(),""))</f>
        <v/>
      </c>
      <c r="Q70" s="7">
        <f>IFERROR(IF($A70="","",IF(COUNT($B70)=0,"Check service date",IF($B70&lt;TODAY(),"Service date passed - review",IF($M70="","Check confirmation status",IF(OR(AND($I70&lt;&gt;"",COUNT($I70)=0),AND(COUNT($I70)=1,$J70=""),AND($I70="",$J70&lt;&gt;""),AND($K70&lt;&gt;"",COUNT($K70)=0),AND(COUNT($K70)=1,$L70=""),AND($K70="",$L70&lt;&gt;"")),"Check attempt details",IF(AND(COUNT($O70)=1,OR($O70&gt;TODAY(),$O70&gt;$B70)),"Check attempt date",IF(AND($M70&lt;&gt;Assumptions!$H$4,$N70&lt;&gt;""),"Check status/date",IF($M70=Assumptions!$H$4,IF(COUNT($N70)=0,"Check confirmed date",IF(OR($N70&gt;$B70,$N70&gt;TODAY()),"Check confirmed date","No follow-up")),IF($M70=Assumptions!$H$7,"No follow-up",IF($M70=Assumptions!$H$5,"Review decline",IF($M70=Assumptions!$H$6,"Review reschedule",IF($M70=Assumptions!$H$3,IF($B70-TODAY()&gt;Assumptions!$B$3,"Not due",IF($O70="","Send first reminder",IF(TODAY()-$O70&gt;=Assumptions!$B$4,"Follow up","Wait"))),"Check status")))))))))))),"Check assumptions or dates")</f>
        <v/>
      </c>
      <c r="R70" s="12" t="n"/>
    </row>
    <row r="71" ht="30" customHeight="1">
      <c r="A71" s="12" t="n"/>
      <c r="B71" s="25" t="n"/>
      <c r="C71" s="14" t="n"/>
      <c r="D71" s="12" t="n"/>
      <c r="E71" s="12" t="n"/>
      <c r="F71" s="12" t="n"/>
      <c r="G71" s="12" t="n"/>
      <c r="H71" s="12" t="n"/>
      <c r="I71" s="25" t="n"/>
      <c r="J71" s="12" t="n"/>
      <c r="K71" s="25" t="n"/>
      <c r="L71" s="12" t="n"/>
      <c r="M71" s="15" t="n"/>
      <c r="N71" s="25" t="n"/>
      <c r="O71" s="26">
        <f>IF($A71="","",IF(COUNT($I71,$K71)=0,"",IFERROR(MAX($I71,$K71),"")))</f>
        <v/>
      </c>
      <c r="P71" s="17">
        <f>IF(OR($A71="",COUNT($B71)=0),"",IFERROR($B71-TODAY(),""))</f>
        <v/>
      </c>
      <c r="Q71" s="9">
        <f>IFERROR(IF($A71="","",IF(COUNT($B71)=0,"Check service date",IF($B71&lt;TODAY(),"Service date passed - review",IF($M71="","Check confirmation status",IF(OR(AND($I71&lt;&gt;"",COUNT($I71)=0),AND(COUNT($I71)=1,$J71=""),AND($I71="",$J71&lt;&gt;""),AND($K71&lt;&gt;"",COUNT($K71)=0),AND(COUNT($K71)=1,$L71=""),AND($K71="",$L71&lt;&gt;"")),"Check attempt details",IF(AND(COUNT($O71)=1,OR($O71&gt;TODAY(),$O71&gt;$B71)),"Check attempt date",IF(AND($M71&lt;&gt;Assumptions!$H$4,$N71&lt;&gt;""),"Check status/date",IF($M71=Assumptions!$H$4,IF(COUNT($N71)=0,"Check confirmed date",IF(OR($N71&gt;$B71,$N71&gt;TODAY()),"Check confirmed date","No follow-up")),IF($M71=Assumptions!$H$7,"No follow-up",IF($M71=Assumptions!$H$5,"Review decline",IF($M71=Assumptions!$H$6,"Review reschedule",IF($M71=Assumptions!$H$3,IF($B71-TODAY()&gt;Assumptions!$B$3,"Not due",IF($O71="","Send first reminder",IF(TODAY()-$O71&gt;=Assumptions!$B$4,"Follow up","Wait"))),"Check status")))))))))))),"Check assumptions or dates")</f>
        <v/>
      </c>
      <c r="R71" s="12" t="n"/>
    </row>
    <row r="72" ht="30" customHeight="1">
      <c r="A72" s="12" t="n"/>
      <c r="B72" s="25" t="n"/>
      <c r="C72" s="14" t="n"/>
      <c r="D72" s="12" t="n"/>
      <c r="E72" s="12" t="n"/>
      <c r="F72" s="12" t="n"/>
      <c r="G72" s="12" t="n"/>
      <c r="H72" s="12" t="n"/>
      <c r="I72" s="25" t="n"/>
      <c r="J72" s="12" t="n"/>
      <c r="K72" s="25" t="n"/>
      <c r="L72" s="12" t="n"/>
      <c r="M72" s="15" t="n"/>
      <c r="N72" s="25" t="n"/>
      <c r="O72" s="27">
        <f>IF($A72="","",IF(COUNT($I72,$K72)=0,"",IFERROR(MAX($I72,$K72),"")))</f>
        <v/>
      </c>
      <c r="P72" s="19">
        <f>IF(OR($A72="",COUNT($B72)=0),"",IFERROR($B72-TODAY(),""))</f>
        <v/>
      </c>
      <c r="Q72" s="7">
        <f>IFERROR(IF($A72="","",IF(COUNT($B72)=0,"Check service date",IF($B72&lt;TODAY(),"Service date passed - review",IF($M72="","Check confirmation status",IF(OR(AND($I72&lt;&gt;"",COUNT($I72)=0),AND(COUNT($I72)=1,$J72=""),AND($I72="",$J72&lt;&gt;""),AND($K72&lt;&gt;"",COUNT($K72)=0),AND(COUNT($K72)=1,$L72=""),AND($K72="",$L72&lt;&gt;"")),"Check attempt details",IF(AND(COUNT($O72)=1,OR($O72&gt;TODAY(),$O72&gt;$B72)),"Check attempt date",IF(AND($M72&lt;&gt;Assumptions!$H$4,$N72&lt;&gt;""),"Check status/date",IF($M72=Assumptions!$H$4,IF(COUNT($N72)=0,"Check confirmed date",IF(OR($N72&gt;$B72,$N72&gt;TODAY()),"Check confirmed date","No follow-up")),IF($M72=Assumptions!$H$7,"No follow-up",IF($M72=Assumptions!$H$5,"Review decline",IF($M72=Assumptions!$H$6,"Review reschedule",IF($M72=Assumptions!$H$3,IF($B72-TODAY()&gt;Assumptions!$B$3,"Not due",IF($O72="","Send first reminder",IF(TODAY()-$O72&gt;=Assumptions!$B$4,"Follow up","Wait"))),"Check status")))))))))))),"Check assumptions or dates")</f>
        <v/>
      </c>
      <c r="R72" s="12" t="n"/>
    </row>
    <row r="73" ht="30" customHeight="1">
      <c r="A73" s="12" t="n"/>
      <c r="B73" s="25" t="n"/>
      <c r="C73" s="14" t="n"/>
      <c r="D73" s="12" t="n"/>
      <c r="E73" s="12" t="n"/>
      <c r="F73" s="12" t="n"/>
      <c r="G73" s="12" t="n"/>
      <c r="H73" s="12" t="n"/>
      <c r="I73" s="25" t="n"/>
      <c r="J73" s="12" t="n"/>
      <c r="K73" s="25" t="n"/>
      <c r="L73" s="12" t="n"/>
      <c r="M73" s="15" t="n"/>
      <c r="N73" s="25" t="n"/>
      <c r="O73" s="26">
        <f>IF($A73="","",IF(COUNT($I73,$K73)=0,"",IFERROR(MAX($I73,$K73),"")))</f>
        <v/>
      </c>
      <c r="P73" s="17">
        <f>IF(OR($A73="",COUNT($B73)=0),"",IFERROR($B73-TODAY(),""))</f>
        <v/>
      </c>
      <c r="Q73" s="9">
        <f>IFERROR(IF($A73="","",IF(COUNT($B73)=0,"Check service date",IF($B73&lt;TODAY(),"Service date passed - review",IF($M73="","Check confirmation status",IF(OR(AND($I73&lt;&gt;"",COUNT($I73)=0),AND(COUNT($I73)=1,$J73=""),AND($I73="",$J73&lt;&gt;""),AND($K73&lt;&gt;"",COUNT($K73)=0),AND(COUNT($K73)=1,$L73=""),AND($K73="",$L73&lt;&gt;"")),"Check attempt details",IF(AND(COUNT($O73)=1,OR($O73&gt;TODAY(),$O73&gt;$B73)),"Check attempt date",IF(AND($M73&lt;&gt;Assumptions!$H$4,$N73&lt;&gt;""),"Check status/date",IF($M73=Assumptions!$H$4,IF(COUNT($N73)=0,"Check confirmed date",IF(OR($N73&gt;$B73,$N73&gt;TODAY()),"Check confirmed date","No follow-up")),IF($M73=Assumptions!$H$7,"No follow-up",IF($M73=Assumptions!$H$5,"Review decline",IF($M73=Assumptions!$H$6,"Review reschedule",IF($M73=Assumptions!$H$3,IF($B73-TODAY()&gt;Assumptions!$B$3,"Not due",IF($O73="","Send first reminder",IF(TODAY()-$O73&gt;=Assumptions!$B$4,"Follow up","Wait"))),"Check status")))))))))))),"Check assumptions or dates")</f>
        <v/>
      </c>
      <c r="R73" s="12" t="n"/>
    </row>
    <row r="74" ht="30" customHeight="1">
      <c r="A74" s="12" t="n"/>
      <c r="B74" s="25" t="n"/>
      <c r="C74" s="14" t="n"/>
      <c r="D74" s="12" t="n"/>
      <c r="E74" s="12" t="n"/>
      <c r="F74" s="12" t="n"/>
      <c r="G74" s="12" t="n"/>
      <c r="H74" s="12" t="n"/>
      <c r="I74" s="25" t="n"/>
      <c r="J74" s="12" t="n"/>
      <c r="K74" s="25" t="n"/>
      <c r="L74" s="12" t="n"/>
      <c r="M74" s="15" t="n"/>
      <c r="N74" s="25" t="n"/>
      <c r="O74" s="27">
        <f>IF($A74="","",IF(COUNT($I74,$K74)=0,"",IFERROR(MAX($I74,$K74),"")))</f>
        <v/>
      </c>
      <c r="P74" s="19">
        <f>IF(OR($A74="",COUNT($B74)=0),"",IFERROR($B74-TODAY(),""))</f>
        <v/>
      </c>
      <c r="Q74" s="7">
        <f>IFERROR(IF($A74="","",IF(COUNT($B74)=0,"Check service date",IF($B74&lt;TODAY(),"Service date passed - review",IF($M74="","Check confirmation status",IF(OR(AND($I74&lt;&gt;"",COUNT($I74)=0),AND(COUNT($I74)=1,$J74=""),AND($I74="",$J74&lt;&gt;""),AND($K74&lt;&gt;"",COUNT($K74)=0),AND(COUNT($K74)=1,$L74=""),AND($K74="",$L74&lt;&gt;"")),"Check attempt details",IF(AND(COUNT($O74)=1,OR($O74&gt;TODAY(),$O74&gt;$B74)),"Check attempt date",IF(AND($M74&lt;&gt;Assumptions!$H$4,$N74&lt;&gt;""),"Check status/date",IF($M74=Assumptions!$H$4,IF(COUNT($N74)=0,"Check confirmed date",IF(OR($N74&gt;$B74,$N74&gt;TODAY()),"Check confirmed date","No follow-up")),IF($M74=Assumptions!$H$7,"No follow-up",IF($M74=Assumptions!$H$5,"Review decline",IF($M74=Assumptions!$H$6,"Review reschedule",IF($M74=Assumptions!$H$3,IF($B74-TODAY()&gt;Assumptions!$B$3,"Not due",IF($O74="","Send first reminder",IF(TODAY()-$O74&gt;=Assumptions!$B$4,"Follow up","Wait"))),"Check status")))))))))))),"Check assumptions or dates")</f>
        <v/>
      </c>
      <c r="R74" s="12" t="n"/>
    </row>
    <row r="75" ht="30" customHeight="1">
      <c r="A75" s="12" t="n"/>
      <c r="B75" s="25" t="n"/>
      <c r="C75" s="14" t="n"/>
      <c r="D75" s="12" t="n"/>
      <c r="E75" s="12" t="n"/>
      <c r="F75" s="12" t="n"/>
      <c r="G75" s="12" t="n"/>
      <c r="H75" s="12" t="n"/>
      <c r="I75" s="25" t="n"/>
      <c r="J75" s="12" t="n"/>
      <c r="K75" s="25" t="n"/>
      <c r="L75" s="12" t="n"/>
      <c r="M75" s="15" t="n"/>
      <c r="N75" s="25" t="n"/>
      <c r="O75" s="26">
        <f>IF($A75="","",IF(COUNT($I75,$K75)=0,"",IFERROR(MAX($I75,$K75),"")))</f>
        <v/>
      </c>
      <c r="P75" s="17">
        <f>IF(OR($A75="",COUNT($B75)=0),"",IFERROR($B75-TODAY(),""))</f>
        <v/>
      </c>
      <c r="Q75" s="9">
        <f>IFERROR(IF($A75="","",IF(COUNT($B75)=0,"Check service date",IF($B75&lt;TODAY(),"Service date passed - review",IF($M75="","Check confirmation status",IF(OR(AND($I75&lt;&gt;"",COUNT($I75)=0),AND(COUNT($I75)=1,$J75=""),AND($I75="",$J75&lt;&gt;""),AND($K75&lt;&gt;"",COUNT($K75)=0),AND(COUNT($K75)=1,$L75=""),AND($K75="",$L75&lt;&gt;"")),"Check attempt details",IF(AND(COUNT($O75)=1,OR($O75&gt;TODAY(),$O75&gt;$B75)),"Check attempt date",IF(AND($M75&lt;&gt;Assumptions!$H$4,$N75&lt;&gt;""),"Check status/date",IF($M75=Assumptions!$H$4,IF(COUNT($N75)=0,"Check confirmed date",IF(OR($N75&gt;$B75,$N75&gt;TODAY()),"Check confirmed date","No follow-up")),IF($M75=Assumptions!$H$7,"No follow-up",IF($M75=Assumptions!$H$5,"Review decline",IF($M75=Assumptions!$H$6,"Review reschedule",IF($M75=Assumptions!$H$3,IF($B75-TODAY()&gt;Assumptions!$B$3,"Not due",IF($O75="","Send first reminder",IF(TODAY()-$O75&gt;=Assumptions!$B$4,"Follow up","Wait"))),"Check status")))))))))))),"Check assumptions or dates")</f>
        <v/>
      </c>
      <c r="R75" s="12" t="n"/>
    </row>
    <row r="76" ht="30" customHeight="1">
      <c r="A76" s="12" t="n"/>
      <c r="B76" s="25" t="n"/>
      <c r="C76" s="14" t="n"/>
      <c r="D76" s="12" t="n"/>
      <c r="E76" s="12" t="n"/>
      <c r="F76" s="12" t="n"/>
      <c r="G76" s="12" t="n"/>
      <c r="H76" s="12" t="n"/>
      <c r="I76" s="25" t="n"/>
      <c r="J76" s="12" t="n"/>
      <c r="K76" s="25" t="n"/>
      <c r="L76" s="12" t="n"/>
      <c r="M76" s="15" t="n"/>
      <c r="N76" s="25" t="n"/>
      <c r="O76" s="27">
        <f>IF($A76="","",IF(COUNT($I76,$K76)=0,"",IFERROR(MAX($I76,$K76),"")))</f>
        <v/>
      </c>
      <c r="P76" s="19">
        <f>IF(OR($A76="",COUNT($B76)=0),"",IFERROR($B76-TODAY(),""))</f>
        <v/>
      </c>
      <c r="Q76" s="7">
        <f>IFERROR(IF($A76="","",IF(COUNT($B76)=0,"Check service date",IF($B76&lt;TODAY(),"Service date passed - review",IF($M76="","Check confirmation status",IF(OR(AND($I76&lt;&gt;"",COUNT($I76)=0),AND(COUNT($I76)=1,$J76=""),AND($I76="",$J76&lt;&gt;""),AND($K76&lt;&gt;"",COUNT($K76)=0),AND(COUNT($K76)=1,$L76=""),AND($K76="",$L76&lt;&gt;"")),"Check attempt details",IF(AND(COUNT($O76)=1,OR($O76&gt;TODAY(),$O76&gt;$B76)),"Check attempt date",IF(AND($M76&lt;&gt;Assumptions!$H$4,$N76&lt;&gt;""),"Check status/date",IF($M76=Assumptions!$H$4,IF(COUNT($N76)=0,"Check confirmed date",IF(OR($N76&gt;$B76,$N76&gt;TODAY()),"Check confirmed date","No follow-up")),IF($M76=Assumptions!$H$7,"No follow-up",IF($M76=Assumptions!$H$5,"Review decline",IF($M76=Assumptions!$H$6,"Review reschedule",IF($M76=Assumptions!$H$3,IF($B76-TODAY()&gt;Assumptions!$B$3,"Not due",IF($O76="","Send first reminder",IF(TODAY()-$O76&gt;=Assumptions!$B$4,"Follow up","Wait"))),"Check status")))))))))))),"Check assumptions or dates")</f>
        <v/>
      </c>
      <c r="R76" s="12" t="n"/>
    </row>
    <row r="77" ht="30" customHeight="1">
      <c r="A77" s="12" t="n"/>
      <c r="B77" s="25" t="n"/>
      <c r="C77" s="14" t="n"/>
      <c r="D77" s="12" t="n"/>
      <c r="E77" s="12" t="n"/>
      <c r="F77" s="12" t="n"/>
      <c r="G77" s="12" t="n"/>
      <c r="H77" s="12" t="n"/>
      <c r="I77" s="25" t="n"/>
      <c r="J77" s="12" t="n"/>
      <c r="K77" s="25" t="n"/>
      <c r="L77" s="12" t="n"/>
      <c r="M77" s="15" t="n"/>
      <c r="N77" s="25" t="n"/>
      <c r="O77" s="26">
        <f>IF($A77="","",IF(COUNT($I77,$K77)=0,"",IFERROR(MAX($I77,$K77),"")))</f>
        <v/>
      </c>
      <c r="P77" s="17">
        <f>IF(OR($A77="",COUNT($B77)=0),"",IFERROR($B77-TODAY(),""))</f>
        <v/>
      </c>
      <c r="Q77" s="9">
        <f>IFERROR(IF($A77="","",IF(COUNT($B77)=0,"Check service date",IF($B77&lt;TODAY(),"Service date passed - review",IF($M77="","Check confirmation status",IF(OR(AND($I77&lt;&gt;"",COUNT($I77)=0),AND(COUNT($I77)=1,$J77=""),AND($I77="",$J77&lt;&gt;""),AND($K77&lt;&gt;"",COUNT($K77)=0),AND(COUNT($K77)=1,$L77=""),AND($K77="",$L77&lt;&gt;"")),"Check attempt details",IF(AND(COUNT($O77)=1,OR($O77&gt;TODAY(),$O77&gt;$B77)),"Check attempt date",IF(AND($M77&lt;&gt;Assumptions!$H$4,$N77&lt;&gt;""),"Check status/date",IF($M77=Assumptions!$H$4,IF(COUNT($N77)=0,"Check confirmed date",IF(OR($N77&gt;$B77,$N77&gt;TODAY()),"Check confirmed date","No follow-up")),IF($M77=Assumptions!$H$7,"No follow-up",IF($M77=Assumptions!$H$5,"Review decline",IF($M77=Assumptions!$H$6,"Review reschedule",IF($M77=Assumptions!$H$3,IF($B77-TODAY()&gt;Assumptions!$B$3,"Not due",IF($O77="","Send first reminder",IF(TODAY()-$O77&gt;=Assumptions!$B$4,"Follow up","Wait"))),"Check status")))))))))))),"Check assumptions or dates")</f>
        <v/>
      </c>
      <c r="R77" s="12" t="n"/>
    </row>
    <row r="78" ht="30" customHeight="1">
      <c r="A78" s="12" t="n"/>
      <c r="B78" s="25" t="n"/>
      <c r="C78" s="14" t="n"/>
      <c r="D78" s="12" t="n"/>
      <c r="E78" s="12" t="n"/>
      <c r="F78" s="12" t="n"/>
      <c r="G78" s="12" t="n"/>
      <c r="H78" s="12" t="n"/>
      <c r="I78" s="25" t="n"/>
      <c r="J78" s="12" t="n"/>
      <c r="K78" s="25" t="n"/>
      <c r="L78" s="12" t="n"/>
      <c r="M78" s="15" t="n"/>
      <c r="N78" s="25" t="n"/>
      <c r="O78" s="27">
        <f>IF($A78="","",IF(COUNT($I78,$K78)=0,"",IFERROR(MAX($I78,$K78),"")))</f>
        <v/>
      </c>
      <c r="P78" s="19">
        <f>IF(OR($A78="",COUNT($B78)=0),"",IFERROR($B78-TODAY(),""))</f>
        <v/>
      </c>
      <c r="Q78" s="7">
        <f>IFERROR(IF($A78="","",IF(COUNT($B78)=0,"Check service date",IF($B78&lt;TODAY(),"Service date passed - review",IF($M78="","Check confirmation status",IF(OR(AND($I78&lt;&gt;"",COUNT($I78)=0),AND(COUNT($I78)=1,$J78=""),AND($I78="",$J78&lt;&gt;""),AND($K78&lt;&gt;"",COUNT($K78)=0),AND(COUNT($K78)=1,$L78=""),AND($K78="",$L78&lt;&gt;"")),"Check attempt details",IF(AND(COUNT($O78)=1,OR($O78&gt;TODAY(),$O78&gt;$B78)),"Check attempt date",IF(AND($M78&lt;&gt;Assumptions!$H$4,$N78&lt;&gt;""),"Check status/date",IF($M78=Assumptions!$H$4,IF(COUNT($N78)=0,"Check confirmed date",IF(OR($N78&gt;$B78,$N78&gt;TODAY()),"Check confirmed date","No follow-up")),IF($M78=Assumptions!$H$7,"No follow-up",IF($M78=Assumptions!$H$5,"Review decline",IF($M78=Assumptions!$H$6,"Review reschedule",IF($M78=Assumptions!$H$3,IF($B78-TODAY()&gt;Assumptions!$B$3,"Not due",IF($O78="","Send first reminder",IF(TODAY()-$O78&gt;=Assumptions!$B$4,"Follow up","Wait"))),"Check status")))))))))))),"Check assumptions or dates")</f>
        <v/>
      </c>
      <c r="R78" s="12" t="n"/>
    </row>
    <row r="79" ht="30" customHeight="1">
      <c r="A79" s="12" t="n"/>
      <c r="B79" s="25" t="n"/>
      <c r="C79" s="14" t="n"/>
      <c r="D79" s="12" t="n"/>
      <c r="E79" s="12" t="n"/>
      <c r="F79" s="12" t="n"/>
      <c r="G79" s="12" t="n"/>
      <c r="H79" s="12" t="n"/>
      <c r="I79" s="25" t="n"/>
      <c r="J79" s="12" t="n"/>
      <c r="K79" s="25" t="n"/>
      <c r="L79" s="12" t="n"/>
      <c r="M79" s="15" t="n"/>
      <c r="N79" s="25" t="n"/>
      <c r="O79" s="26">
        <f>IF($A79="","",IF(COUNT($I79,$K79)=0,"",IFERROR(MAX($I79,$K79),"")))</f>
        <v/>
      </c>
      <c r="P79" s="17">
        <f>IF(OR($A79="",COUNT($B79)=0),"",IFERROR($B79-TODAY(),""))</f>
        <v/>
      </c>
      <c r="Q79" s="9">
        <f>IFERROR(IF($A79="","",IF(COUNT($B79)=0,"Check service date",IF($B79&lt;TODAY(),"Service date passed - review",IF($M79="","Check confirmation status",IF(OR(AND($I79&lt;&gt;"",COUNT($I79)=0),AND(COUNT($I79)=1,$J79=""),AND($I79="",$J79&lt;&gt;""),AND($K79&lt;&gt;"",COUNT($K79)=0),AND(COUNT($K79)=1,$L79=""),AND($K79="",$L79&lt;&gt;"")),"Check attempt details",IF(AND(COUNT($O79)=1,OR($O79&gt;TODAY(),$O79&gt;$B79)),"Check attempt date",IF(AND($M79&lt;&gt;Assumptions!$H$4,$N79&lt;&gt;""),"Check status/date",IF($M79=Assumptions!$H$4,IF(COUNT($N79)=0,"Check confirmed date",IF(OR($N79&gt;$B79,$N79&gt;TODAY()),"Check confirmed date","No follow-up")),IF($M79=Assumptions!$H$7,"No follow-up",IF($M79=Assumptions!$H$5,"Review decline",IF($M79=Assumptions!$H$6,"Review reschedule",IF($M79=Assumptions!$H$3,IF($B79-TODAY()&gt;Assumptions!$B$3,"Not due",IF($O79="","Send first reminder",IF(TODAY()-$O79&gt;=Assumptions!$B$4,"Follow up","Wait"))),"Check status")))))))))))),"Check assumptions or dates")</f>
        <v/>
      </c>
      <c r="R79" s="12" t="n"/>
    </row>
    <row r="80" ht="30" customHeight="1">
      <c r="A80" s="12" t="n"/>
      <c r="B80" s="25" t="n"/>
      <c r="C80" s="14" t="n"/>
      <c r="D80" s="12" t="n"/>
      <c r="E80" s="12" t="n"/>
      <c r="F80" s="12" t="n"/>
      <c r="G80" s="12" t="n"/>
      <c r="H80" s="12" t="n"/>
      <c r="I80" s="25" t="n"/>
      <c r="J80" s="12" t="n"/>
      <c r="K80" s="25" t="n"/>
      <c r="L80" s="12" t="n"/>
      <c r="M80" s="15" t="n"/>
      <c r="N80" s="25" t="n"/>
      <c r="O80" s="27">
        <f>IF($A80="","",IF(COUNT($I80,$K80)=0,"",IFERROR(MAX($I80,$K80),"")))</f>
        <v/>
      </c>
      <c r="P80" s="19">
        <f>IF(OR($A80="",COUNT($B80)=0),"",IFERROR($B80-TODAY(),""))</f>
        <v/>
      </c>
      <c r="Q80" s="7">
        <f>IFERROR(IF($A80="","",IF(COUNT($B80)=0,"Check service date",IF($B80&lt;TODAY(),"Service date passed - review",IF($M80="","Check confirmation status",IF(OR(AND($I80&lt;&gt;"",COUNT($I80)=0),AND(COUNT($I80)=1,$J80=""),AND($I80="",$J80&lt;&gt;""),AND($K80&lt;&gt;"",COUNT($K80)=0),AND(COUNT($K80)=1,$L80=""),AND($K80="",$L80&lt;&gt;"")),"Check attempt details",IF(AND(COUNT($O80)=1,OR($O80&gt;TODAY(),$O80&gt;$B80)),"Check attempt date",IF(AND($M80&lt;&gt;Assumptions!$H$4,$N80&lt;&gt;""),"Check status/date",IF($M80=Assumptions!$H$4,IF(COUNT($N80)=0,"Check confirmed date",IF(OR($N80&gt;$B80,$N80&gt;TODAY()),"Check confirmed date","No follow-up")),IF($M80=Assumptions!$H$7,"No follow-up",IF($M80=Assumptions!$H$5,"Review decline",IF($M80=Assumptions!$H$6,"Review reschedule",IF($M80=Assumptions!$H$3,IF($B80-TODAY()&gt;Assumptions!$B$3,"Not due",IF($O80="","Send first reminder",IF(TODAY()-$O80&gt;=Assumptions!$B$4,"Follow up","Wait"))),"Check status")))))))))))),"Check assumptions or dates")</f>
        <v/>
      </c>
      <c r="R80" s="12" t="n"/>
    </row>
    <row r="81" ht="30" customHeight="1">
      <c r="A81" s="12" t="n"/>
      <c r="B81" s="25" t="n"/>
      <c r="C81" s="14" t="n"/>
      <c r="D81" s="12" t="n"/>
      <c r="E81" s="12" t="n"/>
      <c r="F81" s="12" t="n"/>
      <c r="G81" s="12" t="n"/>
      <c r="H81" s="12" t="n"/>
      <c r="I81" s="25" t="n"/>
      <c r="J81" s="12" t="n"/>
      <c r="K81" s="25" t="n"/>
      <c r="L81" s="12" t="n"/>
      <c r="M81" s="15" t="n"/>
      <c r="N81" s="25" t="n"/>
      <c r="O81" s="26">
        <f>IF($A81="","",IF(COUNT($I81,$K81)=0,"",IFERROR(MAX($I81,$K81),"")))</f>
        <v/>
      </c>
      <c r="P81" s="17">
        <f>IF(OR($A81="",COUNT($B81)=0),"",IFERROR($B81-TODAY(),""))</f>
        <v/>
      </c>
      <c r="Q81" s="9">
        <f>IFERROR(IF($A81="","",IF(COUNT($B81)=0,"Check service date",IF($B81&lt;TODAY(),"Service date passed - review",IF($M81="","Check confirmation status",IF(OR(AND($I81&lt;&gt;"",COUNT($I81)=0),AND(COUNT($I81)=1,$J81=""),AND($I81="",$J81&lt;&gt;""),AND($K81&lt;&gt;"",COUNT($K81)=0),AND(COUNT($K81)=1,$L81=""),AND($K81="",$L81&lt;&gt;"")),"Check attempt details",IF(AND(COUNT($O81)=1,OR($O81&gt;TODAY(),$O81&gt;$B81)),"Check attempt date",IF(AND($M81&lt;&gt;Assumptions!$H$4,$N81&lt;&gt;""),"Check status/date",IF($M81=Assumptions!$H$4,IF(COUNT($N81)=0,"Check confirmed date",IF(OR($N81&gt;$B81,$N81&gt;TODAY()),"Check confirmed date","No follow-up")),IF($M81=Assumptions!$H$7,"No follow-up",IF($M81=Assumptions!$H$5,"Review decline",IF($M81=Assumptions!$H$6,"Review reschedule",IF($M81=Assumptions!$H$3,IF($B81-TODAY()&gt;Assumptions!$B$3,"Not due",IF($O81="","Send first reminder",IF(TODAY()-$O81&gt;=Assumptions!$B$4,"Follow up","Wait"))),"Check status")))))))))))),"Check assumptions or dates")</f>
        <v/>
      </c>
      <c r="R81" s="12" t="n"/>
    </row>
    <row r="82" ht="30" customHeight="1">
      <c r="A82" s="12" t="n"/>
      <c r="B82" s="25" t="n"/>
      <c r="C82" s="14" t="n"/>
      <c r="D82" s="12" t="n"/>
      <c r="E82" s="12" t="n"/>
      <c r="F82" s="12" t="n"/>
      <c r="G82" s="12" t="n"/>
      <c r="H82" s="12" t="n"/>
      <c r="I82" s="25" t="n"/>
      <c r="J82" s="12" t="n"/>
      <c r="K82" s="25" t="n"/>
      <c r="L82" s="12" t="n"/>
      <c r="M82" s="15" t="n"/>
      <c r="N82" s="25" t="n"/>
      <c r="O82" s="27">
        <f>IF($A82="","",IF(COUNT($I82,$K82)=0,"",IFERROR(MAX($I82,$K82),"")))</f>
        <v/>
      </c>
      <c r="P82" s="19">
        <f>IF(OR($A82="",COUNT($B82)=0),"",IFERROR($B82-TODAY(),""))</f>
        <v/>
      </c>
      <c r="Q82" s="7">
        <f>IFERROR(IF($A82="","",IF(COUNT($B82)=0,"Check service date",IF($B82&lt;TODAY(),"Service date passed - review",IF($M82="","Check confirmation status",IF(OR(AND($I82&lt;&gt;"",COUNT($I82)=0),AND(COUNT($I82)=1,$J82=""),AND($I82="",$J82&lt;&gt;""),AND($K82&lt;&gt;"",COUNT($K82)=0),AND(COUNT($K82)=1,$L82=""),AND($K82="",$L82&lt;&gt;"")),"Check attempt details",IF(AND(COUNT($O82)=1,OR($O82&gt;TODAY(),$O82&gt;$B82)),"Check attempt date",IF(AND($M82&lt;&gt;Assumptions!$H$4,$N82&lt;&gt;""),"Check status/date",IF($M82=Assumptions!$H$4,IF(COUNT($N82)=0,"Check confirmed date",IF(OR($N82&gt;$B82,$N82&gt;TODAY()),"Check confirmed date","No follow-up")),IF($M82=Assumptions!$H$7,"No follow-up",IF($M82=Assumptions!$H$5,"Review decline",IF($M82=Assumptions!$H$6,"Review reschedule",IF($M82=Assumptions!$H$3,IF($B82-TODAY()&gt;Assumptions!$B$3,"Not due",IF($O82="","Send first reminder",IF(TODAY()-$O82&gt;=Assumptions!$B$4,"Follow up","Wait"))),"Check status")))))))))))),"Check assumptions or dates")</f>
        <v/>
      </c>
      <c r="R82" s="12" t="n"/>
    </row>
    <row r="83" ht="30" customHeight="1">
      <c r="A83" s="12" t="n"/>
      <c r="B83" s="25" t="n"/>
      <c r="C83" s="14" t="n"/>
      <c r="D83" s="12" t="n"/>
      <c r="E83" s="12" t="n"/>
      <c r="F83" s="12" t="n"/>
      <c r="G83" s="12" t="n"/>
      <c r="H83" s="12" t="n"/>
      <c r="I83" s="25" t="n"/>
      <c r="J83" s="12" t="n"/>
      <c r="K83" s="25" t="n"/>
      <c r="L83" s="12" t="n"/>
      <c r="M83" s="15" t="n"/>
      <c r="N83" s="25" t="n"/>
      <c r="O83" s="26">
        <f>IF($A83="","",IF(COUNT($I83,$K83)=0,"",IFERROR(MAX($I83,$K83),"")))</f>
        <v/>
      </c>
      <c r="P83" s="17">
        <f>IF(OR($A83="",COUNT($B83)=0),"",IFERROR($B83-TODAY(),""))</f>
        <v/>
      </c>
      <c r="Q83" s="9">
        <f>IFERROR(IF($A83="","",IF(COUNT($B83)=0,"Check service date",IF($B83&lt;TODAY(),"Service date passed - review",IF($M83="","Check confirmation status",IF(OR(AND($I83&lt;&gt;"",COUNT($I83)=0),AND(COUNT($I83)=1,$J83=""),AND($I83="",$J83&lt;&gt;""),AND($K83&lt;&gt;"",COUNT($K83)=0),AND(COUNT($K83)=1,$L83=""),AND($K83="",$L83&lt;&gt;"")),"Check attempt details",IF(AND(COUNT($O83)=1,OR($O83&gt;TODAY(),$O83&gt;$B83)),"Check attempt date",IF(AND($M83&lt;&gt;Assumptions!$H$4,$N83&lt;&gt;""),"Check status/date",IF($M83=Assumptions!$H$4,IF(COUNT($N83)=0,"Check confirmed date",IF(OR($N83&gt;$B83,$N83&gt;TODAY()),"Check confirmed date","No follow-up")),IF($M83=Assumptions!$H$7,"No follow-up",IF($M83=Assumptions!$H$5,"Review decline",IF($M83=Assumptions!$H$6,"Review reschedule",IF($M83=Assumptions!$H$3,IF($B83-TODAY()&gt;Assumptions!$B$3,"Not due",IF($O83="","Send first reminder",IF(TODAY()-$O83&gt;=Assumptions!$B$4,"Follow up","Wait"))),"Check status")))))))))))),"Check assumptions or dates")</f>
        <v/>
      </c>
      <c r="R83" s="12" t="n"/>
    </row>
    <row r="84" ht="30" customHeight="1">
      <c r="A84" s="12" t="n"/>
      <c r="B84" s="25" t="n"/>
      <c r="C84" s="14" t="n"/>
      <c r="D84" s="12" t="n"/>
      <c r="E84" s="12" t="n"/>
      <c r="F84" s="12" t="n"/>
      <c r="G84" s="12" t="n"/>
      <c r="H84" s="12" t="n"/>
      <c r="I84" s="25" t="n"/>
      <c r="J84" s="12" t="n"/>
      <c r="K84" s="25" t="n"/>
      <c r="L84" s="12" t="n"/>
      <c r="M84" s="15" t="n"/>
      <c r="N84" s="25" t="n"/>
      <c r="O84" s="27">
        <f>IF($A84="","",IF(COUNT($I84,$K84)=0,"",IFERROR(MAX($I84,$K84),"")))</f>
        <v/>
      </c>
      <c r="P84" s="19">
        <f>IF(OR($A84="",COUNT($B84)=0),"",IFERROR($B84-TODAY(),""))</f>
        <v/>
      </c>
      <c r="Q84" s="7">
        <f>IFERROR(IF($A84="","",IF(COUNT($B84)=0,"Check service date",IF($B84&lt;TODAY(),"Service date passed - review",IF($M84="","Check confirmation status",IF(OR(AND($I84&lt;&gt;"",COUNT($I84)=0),AND(COUNT($I84)=1,$J84=""),AND($I84="",$J84&lt;&gt;""),AND($K84&lt;&gt;"",COUNT($K84)=0),AND(COUNT($K84)=1,$L84=""),AND($K84="",$L84&lt;&gt;"")),"Check attempt details",IF(AND(COUNT($O84)=1,OR($O84&gt;TODAY(),$O84&gt;$B84)),"Check attempt date",IF(AND($M84&lt;&gt;Assumptions!$H$4,$N84&lt;&gt;""),"Check status/date",IF($M84=Assumptions!$H$4,IF(COUNT($N84)=0,"Check confirmed date",IF(OR($N84&gt;$B84,$N84&gt;TODAY()),"Check confirmed date","No follow-up")),IF($M84=Assumptions!$H$7,"No follow-up",IF($M84=Assumptions!$H$5,"Review decline",IF($M84=Assumptions!$H$6,"Review reschedule",IF($M84=Assumptions!$H$3,IF($B84-TODAY()&gt;Assumptions!$B$3,"Not due",IF($O84="","Send first reminder",IF(TODAY()-$O84&gt;=Assumptions!$B$4,"Follow up","Wait"))),"Check status")))))))))))),"Check assumptions or dates")</f>
        <v/>
      </c>
      <c r="R84" s="12" t="n"/>
    </row>
    <row r="85" ht="30" customHeight="1">
      <c r="A85" s="12" t="n"/>
      <c r="B85" s="25" t="n"/>
      <c r="C85" s="14" t="n"/>
      <c r="D85" s="12" t="n"/>
      <c r="E85" s="12" t="n"/>
      <c r="F85" s="12" t="n"/>
      <c r="G85" s="12" t="n"/>
      <c r="H85" s="12" t="n"/>
      <c r="I85" s="25" t="n"/>
      <c r="J85" s="12" t="n"/>
      <c r="K85" s="25" t="n"/>
      <c r="L85" s="12" t="n"/>
      <c r="M85" s="15" t="n"/>
      <c r="N85" s="25" t="n"/>
      <c r="O85" s="26">
        <f>IF($A85="","",IF(COUNT($I85,$K85)=0,"",IFERROR(MAX($I85,$K85),"")))</f>
        <v/>
      </c>
      <c r="P85" s="17">
        <f>IF(OR($A85="",COUNT($B85)=0),"",IFERROR($B85-TODAY(),""))</f>
        <v/>
      </c>
      <c r="Q85" s="9">
        <f>IFERROR(IF($A85="","",IF(COUNT($B85)=0,"Check service date",IF($B85&lt;TODAY(),"Service date passed - review",IF($M85="","Check confirmation status",IF(OR(AND($I85&lt;&gt;"",COUNT($I85)=0),AND(COUNT($I85)=1,$J85=""),AND($I85="",$J85&lt;&gt;""),AND($K85&lt;&gt;"",COUNT($K85)=0),AND(COUNT($K85)=1,$L85=""),AND($K85="",$L85&lt;&gt;"")),"Check attempt details",IF(AND(COUNT($O85)=1,OR($O85&gt;TODAY(),$O85&gt;$B85)),"Check attempt date",IF(AND($M85&lt;&gt;Assumptions!$H$4,$N85&lt;&gt;""),"Check status/date",IF($M85=Assumptions!$H$4,IF(COUNT($N85)=0,"Check confirmed date",IF(OR($N85&gt;$B85,$N85&gt;TODAY()),"Check confirmed date","No follow-up")),IF($M85=Assumptions!$H$7,"No follow-up",IF($M85=Assumptions!$H$5,"Review decline",IF($M85=Assumptions!$H$6,"Review reschedule",IF($M85=Assumptions!$H$3,IF($B85-TODAY()&gt;Assumptions!$B$3,"Not due",IF($O85="","Send first reminder",IF(TODAY()-$O85&gt;=Assumptions!$B$4,"Follow up","Wait"))),"Check status")))))))))))),"Check assumptions or dates")</f>
        <v/>
      </c>
      <c r="R85" s="12" t="n"/>
    </row>
    <row r="86" ht="30" customHeight="1">
      <c r="A86" s="12" t="n"/>
      <c r="B86" s="25" t="n"/>
      <c r="C86" s="14" t="n"/>
      <c r="D86" s="12" t="n"/>
      <c r="E86" s="12" t="n"/>
      <c r="F86" s="12" t="n"/>
      <c r="G86" s="12" t="n"/>
      <c r="H86" s="12" t="n"/>
      <c r="I86" s="25" t="n"/>
      <c r="J86" s="12" t="n"/>
      <c r="K86" s="25" t="n"/>
      <c r="L86" s="12" t="n"/>
      <c r="M86" s="15" t="n"/>
      <c r="N86" s="25" t="n"/>
      <c r="O86" s="27">
        <f>IF($A86="","",IF(COUNT($I86,$K86)=0,"",IFERROR(MAX($I86,$K86),"")))</f>
        <v/>
      </c>
      <c r="P86" s="19">
        <f>IF(OR($A86="",COUNT($B86)=0),"",IFERROR($B86-TODAY(),""))</f>
        <v/>
      </c>
      <c r="Q86" s="7">
        <f>IFERROR(IF($A86="","",IF(COUNT($B86)=0,"Check service date",IF($B86&lt;TODAY(),"Service date passed - review",IF($M86="","Check confirmation status",IF(OR(AND($I86&lt;&gt;"",COUNT($I86)=0),AND(COUNT($I86)=1,$J86=""),AND($I86="",$J86&lt;&gt;""),AND($K86&lt;&gt;"",COUNT($K86)=0),AND(COUNT($K86)=1,$L86=""),AND($K86="",$L86&lt;&gt;"")),"Check attempt details",IF(AND(COUNT($O86)=1,OR($O86&gt;TODAY(),$O86&gt;$B86)),"Check attempt date",IF(AND($M86&lt;&gt;Assumptions!$H$4,$N86&lt;&gt;""),"Check status/date",IF($M86=Assumptions!$H$4,IF(COUNT($N86)=0,"Check confirmed date",IF(OR($N86&gt;$B86,$N86&gt;TODAY()),"Check confirmed date","No follow-up")),IF($M86=Assumptions!$H$7,"No follow-up",IF($M86=Assumptions!$H$5,"Review decline",IF($M86=Assumptions!$H$6,"Review reschedule",IF($M86=Assumptions!$H$3,IF($B86-TODAY()&gt;Assumptions!$B$3,"Not due",IF($O86="","Send first reminder",IF(TODAY()-$O86&gt;=Assumptions!$B$4,"Follow up","Wait"))),"Check status")))))))))))),"Check assumptions or dates")</f>
        <v/>
      </c>
      <c r="R86" s="12" t="n"/>
    </row>
    <row r="87" ht="30" customHeight="1">
      <c r="A87" s="12" t="n"/>
      <c r="B87" s="25" t="n"/>
      <c r="C87" s="14" t="n"/>
      <c r="D87" s="12" t="n"/>
      <c r="E87" s="12" t="n"/>
      <c r="F87" s="12" t="n"/>
      <c r="G87" s="12" t="n"/>
      <c r="H87" s="12" t="n"/>
      <c r="I87" s="25" t="n"/>
      <c r="J87" s="12" t="n"/>
      <c r="K87" s="25" t="n"/>
      <c r="L87" s="12" t="n"/>
      <c r="M87" s="15" t="n"/>
      <c r="N87" s="25" t="n"/>
      <c r="O87" s="26">
        <f>IF($A87="","",IF(COUNT($I87,$K87)=0,"",IFERROR(MAX($I87,$K87),"")))</f>
        <v/>
      </c>
      <c r="P87" s="17">
        <f>IF(OR($A87="",COUNT($B87)=0),"",IFERROR($B87-TODAY(),""))</f>
        <v/>
      </c>
      <c r="Q87" s="9">
        <f>IFERROR(IF($A87="","",IF(COUNT($B87)=0,"Check service date",IF($B87&lt;TODAY(),"Service date passed - review",IF($M87="","Check confirmation status",IF(OR(AND($I87&lt;&gt;"",COUNT($I87)=0),AND(COUNT($I87)=1,$J87=""),AND($I87="",$J87&lt;&gt;""),AND($K87&lt;&gt;"",COUNT($K87)=0),AND(COUNT($K87)=1,$L87=""),AND($K87="",$L87&lt;&gt;"")),"Check attempt details",IF(AND(COUNT($O87)=1,OR($O87&gt;TODAY(),$O87&gt;$B87)),"Check attempt date",IF(AND($M87&lt;&gt;Assumptions!$H$4,$N87&lt;&gt;""),"Check status/date",IF($M87=Assumptions!$H$4,IF(COUNT($N87)=0,"Check confirmed date",IF(OR($N87&gt;$B87,$N87&gt;TODAY()),"Check confirmed date","No follow-up")),IF($M87=Assumptions!$H$7,"No follow-up",IF($M87=Assumptions!$H$5,"Review decline",IF($M87=Assumptions!$H$6,"Review reschedule",IF($M87=Assumptions!$H$3,IF($B87-TODAY()&gt;Assumptions!$B$3,"Not due",IF($O87="","Send first reminder",IF(TODAY()-$O87&gt;=Assumptions!$B$4,"Follow up","Wait"))),"Check status")))))))))))),"Check assumptions or dates")</f>
        <v/>
      </c>
      <c r="R87" s="12" t="n"/>
    </row>
    <row r="88" ht="30" customHeight="1">
      <c r="A88" s="12" t="n"/>
      <c r="B88" s="25" t="n"/>
      <c r="C88" s="14" t="n"/>
      <c r="D88" s="12" t="n"/>
      <c r="E88" s="12" t="n"/>
      <c r="F88" s="12" t="n"/>
      <c r="G88" s="12" t="n"/>
      <c r="H88" s="12" t="n"/>
      <c r="I88" s="25" t="n"/>
      <c r="J88" s="12" t="n"/>
      <c r="K88" s="25" t="n"/>
      <c r="L88" s="12" t="n"/>
      <c r="M88" s="15" t="n"/>
      <c r="N88" s="25" t="n"/>
      <c r="O88" s="27">
        <f>IF($A88="","",IF(COUNT($I88,$K88)=0,"",IFERROR(MAX($I88,$K88),"")))</f>
        <v/>
      </c>
      <c r="P88" s="19">
        <f>IF(OR($A88="",COUNT($B88)=0),"",IFERROR($B88-TODAY(),""))</f>
        <v/>
      </c>
      <c r="Q88" s="7">
        <f>IFERROR(IF($A88="","",IF(COUNT($B88)=0,"Check service date",IF($B88&lt;TODAY(),"Service date passed - review",IF($M88="","Check confirmation status",IF(OR(AND($I88&lt;&gt;"",COUNT($I88)=0),AND(COUNT($I88)=1,$J88=""),AND($I88="",$J88&lt;&gt;""),AND($K88&lt;&gt;"",COUNT($K88)=0),AND(COUNT($K88)=1,$L88=""),AND($K88="",$L88&lt;&gt;"")),"Check attempt details",IF(AND(COUNT($O88)=1,OR($O88&gt;TODAY(),$O88&gt;$B88)),"Check attempt date",IF(AND($M88&lt;&gt;Assumptions!$H$4,$N88&lt;&gt;""),"Check status/date",IF($M88=Assumptions!$H$4,IF(COUNT($N88)=0,"Check confirmed date",IF(OR($N88&gt;$B88,$N88&gt;TODAY()),"Check confirmed date","No follow-up")),IF($M88=Assumptions!$H$7,"No follow-up",IF($M88=Assumptions!$H$5,"Review decline",IF($M88=Assumptions!$H$6,"Review reschedule",IF($M88=Assumptions!$H$3,IF($B88-TODAY()&gt;Assumptions!$B$3,"Not due",IF($O88="","Send first reminder",IF(TODAY()-$O88&gt;=Assumptions!$B$4,"Follow up","Wait"))),"Check status")))))))))))),"Check assumptions or dates")</f>
        <v/>
      </c>
      <c r="R88" s="12" t="n"/>
    </row>
    <row r="89" ht="30" customHeight="1">
      <c r="A89" s="12" t="n"/>
      <c r="B89" s="25" t="n"/>
      <c r="C89" s="14" t="n"/>
      <c r="D89" s="12" t="n"/>
      <c r="E89" s="12" t="n"/>
      <c r="F89" s="12" t="n"/>
      <c r="G89" s="12" t="n"/>
      <c r="H89" s="12" t="n"/>
      <c r="I89" s="25" t="n"/>
      <c r="J89" s="12" t="n"/>
      <c r="K89" s="25" t="n"/>
      <c r="L89" s="12" t="n"/>
      <c r="M89" s="15" t="n"/>
      <c r="N89" s="25" t="n"/>
      <c r="O89" s="26">
        <f>IF($A89="","",IF(COUNT($I89,$K89)=0,"",IFERROR(MAX($I89,$K89),"")))</f>
        <v/>
      </c>
      <c r="P89" s="17">
        <f>IF(OR($A89="",COUNT($B89)=0),"",IFERROR($B89-TODAY(),""))</f>
        <v/>
      </c>
      <c r="Q89" s="9">
        <f>IFERROR(IF($A89="","",IF(COUNT($B89)=0,"Check service date",IF($B89&lt;TODAY(),"Service date passed - review",IF($M89="","Check confirmation status",IF(OR(AND($I89&lt;&gt;"",COUNT($I89)=0),AND(COUNT($I89)=1,$J89=""),AND($I89="",$J89&lt;&gt;""),AND($K89&lt;&gt;"",COUNT($K89)=0),AND(COUNT($K89)=1,$L89=""),AND($K89="",$L89&lt;&gt;"")),"Check attempt details",IF(AND(COUNT($O89)=1,OR($O89&gt;TODAY(),$O89&gt;$B89)),"Check attempt date",IF(AND($M89&lt;&gt;Assumptions!$H$4,$N89&lt;&gt;""),"Check status/date",IF($M89=Assumptions!$H$4,IF(COUNT($N89)=0,"Check confirmed date",IF(OR($N89&gt;$B89,$N89&gt;TODAY()),"Check confirmed date","No follow-up")),IF($M89=Assumptions!$H$7,"No follow-up",IF($M89=Assumptions!$H$5,"Review decline",IF($M89=Assumptions!$H$6,"Review reschedule",IF($M89=Assumptions!$H$3,IF($B89-TODAY()&gt;Assumptions!$B$3,"Not due",IF($O89="","Send first reminder",IF(TODAY()-$O89&gt;=Assumptions!$B$4,"Follow up","Wait"))),"Check status")))))))))))),"Check assumptions or dates")</f>
        <v/>
      </c>
      <c r="R89" s="12" t="n"/>
    </row>
    <row r="90" ht="30" customHeight="1">
      <c r="A90" s="12" t="n"/>
      <c r="B90" s="25" t="n"/>
      <c r="C90" s="14" t="n"/>
      <c r="D90" s="12" t="n"/>
      <c r="E90" s="12" t="n"/>
      <c r="F90" s="12" t="n"/>
      <c r="G90" s="12" t="n"/>
      <c r="H90" s="12" t="n"/>
      <c r="I90" s="25" t="n"/>
      <c r="J90" s="12" t="n"/>
      <c r="K90" s="25" t="n"/>
      <c r="L90" s="12" t="n"/>
      <c r="M90" s="15" t="n"/>
      <c r="N90" s="25" t="n"/>
      <c r="O90" s="27">
        <f>IF($A90="","",IF(COUNT($I90,$K90)=0,"",IFERROR(MAX($I90,$K90),"")))</f>
        <v/>
      </c>
      <c r="P90" s="19">
        <f>IF(OR($A90="",COUNT($B90)=0),"",IFERROR($B90-TODAY(),""))</f>
        <v/>
      </c>
      <c r="Q90" s="7">
        <f>IFERROR(IF($A90="","",IF(COUNT($B90)=0,"Check service date",IF($B90&lt;TODAY(),"Service date passed - review",IF($M90="","Check confirmation status",IF(OR(AND($I90&lt;&gt;"",COUNT($I90)=0),AND(COUNT($I90)=1,$J90=""),AND($I90="",$J90&lt;&gt;""),AND($K90&lt;&gt;"",COUNT($K90)=0),AND(COUNT($K90)=1,$L90=""),AND($K90="",$L90&lt;&gt;"")),"Check attempt details",IF(AND(COUNT($O90)=1,OR($O90&gt;TODAY(),$O90&gt;$B90)),"Check attempt date",IF(AND($M90&lt;&gt;Assumptions!$H$4,$N90&lt;&gt;""),"Check status/date",IF($M90=Assumptions!$H$4,IF(COUNT($N90)=0,"Check confirmed date",IF(OR($N90&gt;$B90,$N90&gt;TODAY()),"Check confirmed date","No follow-up")),IF($M90=Assumptions!$H$7,"No follow-up",IF($M90=Assumptions!$H$5,"Review decline",IF($M90=Assumptions!$H$6,"Review reschedule",IF($M90=Assumptions!$H$3,IF($B90-TODAY()&gt;Assumptions!$B$3,"Not due",IF($O90="","Send first reminder",IF(TODAY()-$O90&gt;=Assumptions!$B$4,"Follow up","Wait"))),"Check status")))))))))))),"Check assumptions or dates")</f>
        <v/>
      </c>
      <c r="R90" s="12" t="n"/>
    </row>
    <row r="91" ht="30" customHeight="1">
      <c r="A91" s="12" t="n"/>
      <c r="B91" s="25" t="n"/>
      <c r="C91" s="14" t="n"/>
      <c r="D91" s="12" t="n"/>
      <c r="E91" s="12" t="n"/>
      <c r="F91" s="12" t="n"/>
      <c r="G91" s="12" t="n"/>
      <c r="H91" s="12" t="n"/>
      <c r="I91" s="25" t="n"/>
      <c r="J91" s="12" t="n"/>
      <c r="K91" s="25" t="n"/>
      <c r="L91" s="12" t="n"/>
      <c r="M91" s="15" t="n"/>
      <c r="N91" s="25" t="n"/>
      <c r="O91" s="26">
        <f>IF($A91="","",IF(COUNT($I91,$K91)=0,"",IFERROR(MAX($I91,$K91),"")))</f>
        <v/>
      </c>
      <c r="P91" s="17">
        <f>IF(OR($A91="",COUNT($B91)=0),"",IFERROR($B91-TODAY(),""))</f>
        <v/>
      </c>
      <c r="Q91" s="9">
        <f>IFERROR(IF($A91="","",IF(COUNT($B91)=0,"Check service date",IF($B91&lt;TODAY(),"Service date passed - review",IF($M91="","Check confirmation status",IF(OR(AND($I91&lt;&gt;"",COUNT($I91)=0),AND(COUNT($I91)=1,$J91=""),AND($I91="",$J91&lt;&gt;""),AND($K91&lt;&gt;"",COUNT($K91)=0),AND(COUNT($K91)=1,$L91=""),AND($K91="",$L91&lt;&gt;"")),"Check attempt details",IF(AND(COUNT($O91)=1,OR($O91&gt;TODAY(),$O91&gt;$B91)),"Check attempt date",IF(AND($M91&lt;&gt;Assumptions!$H$4,$N91&lt;&gt;""),"Check status/date",IF($M91=Assumptions!$H$4,IF(COUNT($N91)=0,"Check confirmed date",IF(OR($N91&gt;$B91,$N91&gt;TODAY()),"Check confirmed date","No follow-up")),IF($M91=Assumptions!$H$7,"No follow-up",IF($M91=Assumptions!$H$5,"Review decline",IF($M91=Assumptions!$H$6,"Review reschedule",IF($M91=Assumptions!$H$3,IF($B91-TODAY()&gt;Assumptions!$B$3,"Not due",IF($O91="","Send first reminder",IF(TODAY()-$O91&gt;=Assumptions!$B$4,"Follow up","Wait"))),"Check status")))))))))))),"Check assumptions or dates")</f>
        <v/>
      </c>
      <c r="R91" s="12" t="n"/>
    </row>
    <row r="92" ht="30" customHeight="1">
      <c r="A92" s="12" t="n"/>
      <c r="B92" s="25" t="n"/>
      <c r="C92" s="14" t="n"/>
      <c r="D92" s="12" t="n"/>
      <c r="E92" s="12" t="n"/>
      <c r="F92" s="12" t="n"/>
      <c r="G92" s="12" t="n"/>
      <c r="H92" s="12" t="n"/>
      <c r="I92" s="25" t="n"/>
      <c r="J92" s="12" t="n"/>
      <c r="K92" s="25" t="n"/>
      <c r="L92" s="12" t="n"/>
      <c r="M92" s="15" t="n"/>
      <c r="N92" s="25" t="n"/>
      <c r="O92" s="27">
        <f>IF($A92="","",IF(COUNT($I92,$K92)=0,"",IFERROR(MAX($I92,$K92),"")))</f>
        <v/>
      </c>
      <c r="P92" s="19">
        <f>IF(OR($A92="",COUNT($B92)=0),"",IFERROR($B92-TODAY(),""))</f>
        <v/>
      </c>
      <c r="Q92" s="7">
        <f>IFERROR(IF($A92="","",IF(COUNT($B92)=0,"Check service date",IF($B92&lt;TODAY(),"Service date passed - review",IF($M92="","Check confirmation status",IF(OR(AND($I92&lt;&gt;"",COUNT($I92)=0),AND(COUNT($I92)=1,$J92=""),AND($I92="",$J92&lt;&gt;""),AND($K92&lt;&gt;"",COUNT($K92)=0),AND(COUNT($K92)=1,$L92=""),AND($K92="",$L92&lt;&gt;"")),"Check attempt details",IF(AND(COUNT($O92)=1,OR($O92&gt;TODAY(),$O92&gt;$B92)),"Check attempt date",IF(AND($M92&lt;&gt;Assumptions!$H$4,$N92&lt;&gt;""),"Check status/date",IF($M92=Assumptions!$H$4,IF(COUNT($N92)=0,"Check confirmed date",IF(OR($N92&gt;$B92,$N92&gt;TODAY()),"Check confirmed date","No follow-up")),IF($M92=Assumptions!$H$7,"No follow-up",IF($M92=Assumptions!$H$5,"Review decline",IF($M92=Assumptions!$H$6,"Review reschedule",IF($M92=Assumptions!$H$3,IF($B92-TODAY()&gt;Assumptions!$B$3,"Not due",IF($O92="","Send first reminder",IF(TODAY()-$O92&gt;=Assumptions!$B$4,"Follow up","Wait"))),"Check status")))))))))))),"Check assumptions or dates")</f>
        <v/>
      </c>
      <c r="R92" s="12" t="n"/>
    </row>
    <row r="93" ht="30" customHeight="1">
      <c r="A93" s="12" t="n"/>
      <c r="B93" s="25" t="n"/>
      <c r="C93" s="14" t="n"/>
      <c r="D93" s="12" t="n"/>
      <c r="E93" s="12" t="n"/>
      <c r="F93" s="12" t="n"/>
      <c r="G93" s="12" t="n"/>
      <c r="H93" s="12" t="n"/>
      <c r="I93" s="25" t="n"/>
      <c r="J93" s="12" t="n"/>
      <c r="K93" s="25" t="n"/>
      <c r="L93" s="12" t="n"/>
      <c r="M93" s="15" t="n"/>
      <c r="N93" s="25" t="n"/>
      <c r="O93" s="26">
        <f>IF($A93="","",IF(COUNT($I93,$K93)=0,"",IFERROR(MAX($I93,$K93),"")))</f>
        <v/>
      </c>
      <c r="P93" s="17">
        <f>IF(OR($A93="",COUNT($B93)=0),"",IFERROR($B93-TODAY(),""))</f>
        <v/>
      </c>
      <c r="Q93" s="9">
        <f>IFERROR(IF($A93="","",IF(COUNT($B93)=0,"Check service date",IF($B93&lt;TODAY(),"Service date passed - review",IF($M93="","Check confirmation status",IF(OR(AND($I93&lt;&gt;"",COUNT($I93)=0),AND(COUNT($I93)=1,$J93=""),AND($I93="",$J93&lt;&gt;""),AND($K93&lt;&gt;"",COUNT($K93)=0),AND(COUNT($K93)=1,$L93=""),AND($K93="",$L93&lt;&gt;"")),"Check attempt details",IF(AND(COUNT($O93)=1,OR($O93&gt;TODAY(),$O93&gt;$B93)),"Check attempt date",IF(AND($M93&lt;&gt;Assumptions!$H$4,$N93&lt;&gt;""),"Check status/date",IF($M93=Assumptions!$H$4,IF(COUNT($N93)=0,"Check confirmed date",IF(OR($N93&gt;$B93,$N93&gt;TODAY()),"Check confirmed date","No follow-up")),IF($M93=Assumptions!$H$7,"No follow-up",IF($M93=Assumptions!$H$5,"Review decline",IF($M93=Assumptions!$H$6,"Review reschedule",IF($M93=Assumptions!$H$3,IF($B93-TODAY()&gt;Assumptions!$B$3,"Not due",IF($O93="","Send first reminder",IF(TODAY()-$O93&gt;=Assumptions!$B$4,"Follow up","Wait"))),"Check status")))))))))))),"Check assumptions or dates")</f>
        <v/>
      </c>
      <c r="R93" s="12" t="n"/>
    </row>
    <row r="94" ht="30" customHeight="1">
      <c r="A94" s="12" t="n"/>
      <c r="B94" s="25" t="n"/>
      <c r="C94" s="14" t="n"/>
      <c r="D94" s="12" t="n"/>
      <c r="E94" s="12" t="n"/>
      <c r="F94" s="12" t="n"/>
      <c r="G94" s="12" t="n"/>
      <c r="H94" s="12" t="n"/>
      <c r="I94" s="25" t="n"/>
      <c r="J94" s="12" t="n"/>
      <c r="K94" s="25" t="n"/>
      <c r="L94" s="12" t="n"/>
      <c r="M94" s="15" t="n"/>
      <c r="N94" s="25" t="n"/>
      <c r="O94" s="27">
        <f>IF($A94="","",IF(COUNT($I94,$K94)=0,"",IFERROR(MAX($I94,$K94),"")))</f>
        <v/>
      </c>
      <c r="P94" s="19">
        <f>IF(OR($A94="",COUNT($B94)=0),"",IFERROR($B94-TODAY(),""))</f>
        <v/>
      </c>
      <c r="Q94" s="7">
        <f>IFERROR(IF($A94="","",IF(COUNT($B94)=0,"Check service date",IF($B94&lt;TODAY(),"Service date passed - review",IF($M94="","Check confirmation status",IF(OR(AND($I94&lt;&gt;"",COUNT($I94)=0),AND(COUNT($I94)=1,$J94=""),AND($I94="",$J94&lt;&gt;""),AND($K94&lt;&gt;"",COUNT($K94)=0),AND(COUNT($K94)=1,$L94=""),AND($K94="",$L94&lt;&gt;"")),"Check attempt details",IF(AND(COUNT($O94)=1,OR($O94&gt;TODAY(),$O94&gt;$B94)),"Check attempt date",IF(AND($M94&lt;&gt;Assumptions!$H$4,$N94&lt;&gt;""),"Check status/date",IF($M94=Assumptions!$H$4,IF(COUNT($N94)=0,"Check confirmed date",IF(OR($N94&gt;$B94,$N94&gt;TODAY()),"Check confirmed date","No follow-up")),IF($M94=Assumptions!$H$7,"No follow-up",IF($M94=Assumptions!$H$5,"Review decline",IF($M94=Assumptions!$H$6,"Review reschedule",IF($M94=Assumptions!$H$3,IF($B94-TODAY()&gt;Assumptions!$B$3,"Not due",IF($O94="","Send first reminder",IF(TODAY()-$O94&gt;=Assumptions!$B$4,"Follow up","Wait"))),"Check status")))))))))))),"Check assumptions or dates")</f>
        <v/>
      </c>
      <c r="R94" s="12" t="n"/>
    </row>
    <row r="95" ht="30" customHeight="1">
      <c r="A95" s="12" t="n"/>
      <c r="B95" s="25" t="n"/>
      <c r="C95" s="14" t="n"/>
      <c r="D95" s="12" t="n"/>
      <c r="E95" s="12" t="n"/>
      <c r="F95" s="12" t="n"/>
      <c r="G95" s="12" t="n"/>
      <c r="H95" s="12" t="n"/>
      <c r="I95" s="25" t="n"/>
      <c r="J95" s="12" t="n"/>
      <c r="K95" s="25" t="n"/>
      <c r="L95" s="12" t="n"/>
      <c r="M95" s="15" t="n"/>
      <c r="N95" s="25" t="n"/>
      <c r="O95" s="26">
        <f>IF($A95="","",IF(COUNT($I95,$K95)=0,"",IFERROR(MAX($I95,$K95),"")))</f>
        <v/>
      </c>
      <c r="P95" s="17">
        <f>IF(OR($A95="",COUNT($B95)=0),"",IFERROR($B95-TODAY(),""))</f>
        <v/>
      </c>
      <c r="Q95" s="9">
        <f>IFERROR(IF($A95="","",IF(COUNT($B95)=0,"Check service date",IF($B95&lt;TODAY(),"Service date passed - review",IF($M95="","Check confirmation status",IF(OR(AND($I95&lt;&gt;"",COUNT($I95)=0),AND(COUNT($I95)=1,$J95=""),AND($I95="",$J95&lt;&gt;""),AND($K95&lt;&gt;"",COUNT($K95)=0),AND(COUNT($K95)=1,$L95=""),AND($K95="",$L95&lt;&gt;"")),"Check attempt details",IF(AND(COUNT($O95)=1,OR($O95&gt;TODAY(),$O95&gt;$B95)),"Check attempt date",IF(AND($M95&lt;&gt;Assumptions!$H$4,$N95&lt;&gt;""),"Check status/date",IF($M95=Assumptions!$H$4,IF(COUNT($N95)=0,"Check confirmed date",IF(OR($N95&gt;$B95,$N95&gt;TODAY()),"Check confirmed date","No follow-up")),IF($M95=Assumptions!$H$7,"No follow-up",IF($M95=Assumptions!$H$5,"Review decline",IF($M95=Assumptions!$H$6,"Review reschedule",IF($M95=Assumptions!$H$3,IF($B95-TODAY()&gt;Assumptions!$B$3,"Not due",IF($O95="","Send first reminder",IF(TODAY()-$O95&gt;=Assumptions!$B$4,"Follow up","Wait"))),"Check status")))))))))))),"Check assumptions or dates")</f>
        <v/>
      </c>
      <c r="R95" s="12" t="n"/>
    </row>
    <row r="96" ht="30" customHeight="1">
      <c r="A96" s="12" t="n"/>
      <c r="B96" s="25" t="n"/>
      <c r="C96" s="14" t="n"/>
      <c r="D96" s="12" t="n"/>
      <c r="E96" s="12" t="n"/>
      <c r="F96" s="12" t="n"/>
      <c r="G96" s="12" t="n"/>
      <c r="H96" s="12" t="n"/>
      <c r="I96" s="25" t="n"/>
      <c r="J96" s="12" t="n"/>
      <c r="K96" s="25" t="n"/>
      <c r="L96" s="12" t="n"/>
      <c r="M96" s="15" t="n"/>
      <c r="N96" s="25" t="n"/>
      <c r="O96" s="27">
        <f>IF($A96="","",IF(COUNT($I96,$K96)=0,"",IFERROR(MAX($I96,$K96),"")))</f>
        <v/>
      </c>
      <c r="P96" s="19">
        <f>IF(OR($A96="",COUNT($B96)=0),"",IFERROR($B96-TODAY(),""))</f>
        <v/>
      </c>
      <c r="Q96" s="7">
        <f>IFERROR(IF($A96="","",IF(COUNT($B96)=0,"Check service date",IF($B96&lt;TODAY(),"Service date passed - review",IF($M96="","Check confirmation status",IF(OR(AND($I96&lt;&gt;"",COUNT($I96)=0),AND(COUNT($I96)=1,$J96=""),AND($I96="",$J96&lt;&gt;""),AND($K96&lt;&gt;"",COUNT($K96)=0),AND(COUNT($K96)=1,$L96=""),AND($K96="",$L96&lt;&gt;"")),"Check attempt details",IF(AND(COUNT($O96)=1,OR($O96&gt;TODAY(),$O96&gt;$B96)),"Check attempt date",IF(AND($M96&lt;&gt;Assumptions!$H$4,$N96&lt;&gt;""),"Check status/date",IF($M96=Assumptions!$H$4,IF(COUNT($N96)=0,"Check confirmed date",IF(OR($N96&gt;$B96,$N96&gt;TODAY()),"Check confirmed date","No follow-up")),IF($M96=Assumptions!$H$7,"No follow-up",IF($M96=Assumptions!$H$5,"Review decline",IF($M96=Assumptions!$H$6,"Review reschedule",IF($M96=Assumptions!$H$3,IF($B96-TODAY()&gt;Assumptions!$B$3,"Not due",IF($O96="","Send first reminder",IF(TODAY()-$O96&gt;=Assumptions!$B$4,"Follow up","Wait"))),"Check status")))))))))))),"Check assumptions or dates")</f>
        <v/>
      </c>
      <c r="R96" s="12" t="n"/>
    </row>
    <row r="97" ht="30" customHeight="1">
      <c r="A97" s="12" t="n"/>
      <c r="B97" s="25" t="n"/>
      <c r="C97" s="14" t="n"/>
      <c r="D97" s="12" t="n"/>
      <c r="E97" s="12" t="n"/>
      <c r="F97" s="12" t="n"/>
      <c r="G97" s="12" t="n"/>
      <c r="H97" s="12" t="n"/>
      <c r="I97" s="25" t="n"/>
      <c r="J97" s="12" t="n"/>
      <c r="K97" s="25" t="n"/>
      <c r="L97" s="12" t="n"/>
      <c r="M97" s="15" t="n"/>
      <c r="N97" s="25" t="n"/>
      <c r="O97" s="26">
        <f>IF($A97="","",IF(COUNT($I97,$K97)=0,"",IFERROR(MAX($I97,$K97),"")))</f>
        <v/>
      </c>
      <c r="P97" s="17">
        <f>IF(OR($A97="",COUNT($B97)=0),"",IFERROR($B97-TODAY(),""))</f>
        <v/>
      </c>
      <c r="Q97" s="9">
        <f>IFERROR(IF($A97="","",IF(COUNT($B97)=0,"Check service date",IF($B97&lt;TODAY(),"Service date passed - review",IF($M97="","Check confirmation status",IF(OR(AND($I97&lt;&gt;"",COUNT($I97)=0),AND(COUNT($I97)=1,$J97=""),AND($I97="",$J97&lt;&gt;""),AND($K97&lt;&gt;"",COUNT($K97)=0),AND(COUNT($K97)=1,$L97=""),AND($K97="",$L97&lt;&gt;"")),"Check attempt details",IF(AND(COUNT($O97)=1,OR($O97&gt;TODAY(),$O97&gt;$B97)),"Check attempt date",IF(AND($M97&lt;&gt;Assumptions!$H$4,$N97&lt;&gt;""),"Check status/date",IF($M97=Assumptions!$H$4,IF(COUNT($N97)=0,"Check confirmed date",IF(OR($N97&gt;$B97,$N97&gt;TODAY()),"Check confirmed date","No follow-up")),IF($M97=Assumptions!$H$7,"No follow-up",IF($M97=Assumptions!$H$5,"Review decline",IF($M97=Assumptions!$H$6,"Review reschedule",IF($M97=Assumptions!$H$3,IF($B97-TODAY()&gt;Assumptions!$B$3,"Not due",IF($O97="","Send first reminder",IF(TODAY()-$O97&gt;=Assumptions!$B$4,"Follow up","Wait"))),"Check status")))))))))))),"Check assumptions or dates")</f>
        <v/>
      </c>
      <c r="R97" s="12" t="n"/>
    </row>
    <row r="98" ht="30" customHeight="1">
      <c r="A98" s="12" t="n"/>
      <c r="B98" s="25" t="n"/>
      <c r="C98" s="14" t="n"/>
      <c r="D98" s="12" t="n"/>
      <c r="E98" s="12" t="n"/>
      <c r="F98" s="12" t="n"/>
      <c r="G98" s="12" t="n"/>
      <c r="H98" s="12" t="n"/>
      <c r="I98" s="25" t="n"/>
      <c r="J98" s="12" t="n"/>
      <c r="K98" s="25" t="n"/>
      <c r="L98" s="12" t="n"/>
      <c r="M98" s="15" t="n"/>
      <c r="N98" s="25" t="n"/>
      <c r="O98" s="27">
        <f>IF($A98="","",IF(COUNT($I98,$K98)=0,"",IFERROR(MAX($I98,$K98),"")))</f>
        <v/>
      </c>
      <c r="P98" s="19">
        <f>IF(OR($A98="",COUNT($B98)=0),"",IFERROR($B98-TODAY(),""))</f>
        <v/>
      </c>
      <c r="Q98" s="7">
        <f>IFERROR(IF($A98="","",IF(COUNT($B98)=0,"Check service date",IF($B98&lt;TODAY(),"Service date passed - review",IF($M98="","Check confirmation status",IF(OR(AND($I98&lt;&gt;"",COUNT($I98)=0),AND(COUNT($I98)=1,$J98=""),AND($I98="",$J98&lt;&gt;""),AND($K98&lt;&gt;"",COUNT($K98)=0),AND(COUNT($K98)=1,$L98=""),AND($K98="",$L98&lt;&gt;"")),"Check attempt details",IF(AND(COUNT($O98)=1,OR($O98&gt;TODAY(),$O98&gt;$B98)),"Check attempt date",IF(AND($M98&lt;&gt;Assumptions!$H$4,$N98&lt;&gt;""),"Check status/date",IF($M98=Assumptions!$H$4,IF(COUNT($N98)=0,"Check confirmed date",IF(OR($N98&gt;$B98,$N98&gt;TODAY()),"Check confirmed date","No follow-up")),IF($M98=Assumptions!$H$7,"No follow-up",IF($M98=Assumptions!$H$5,"Review decline",IF($M98=Assumptions!$H$6,"Review reschedule",IF($M98=Assumptions!$H$3,IF($B98-TODAY()&gt;Assumptions!$B$3,"Not due",IF($O98="","Send first reminder",IF(TODAY()-$O98&gt;=Assumptions!$B$4,"Follow up","Wait"))),"Check status")))))))))))),"Check assumptions or dates")</f>
        <v/>
      </c>
      <c r="R98" s="12" t="n"/>
    </row>
    <row r="99" ht="30" customHeight="1">
      <c r="A99" s="12" t="n"/>
      <c r="B99" s="25" t="n"/>
      <c r="C99" s="14" t="n"/>
      <c r="D99" s="12" t="n"/>
      <c r="E99" s="12" t="n"/>
      <c r="F99" s="12" t="n"/>
      <c r="G99" s="12" t="n"/>
      <c r="H99" s="12" t="n"/>
      <c r="I99" s="25" t="n"/>
      <c r="J99" s="12" t="n"/>
      <c r="K99" s="25" t="n"/>
      <c r="L99" s="12" t="n"/>
      <c r="M99" s="15" t="n"/>
      <c r="N99" s="25" t="n"/>
      <c r="O99" s="26">
        <f>IF($A99="","",IF(COUNT($I99,$K99)=0,"",IFERROR(MAX($I99,$K99),"")))</f>
        <v/>
      </c>
      <c r="P99" s="17">
        <f>IF(OR($A99="",COUNT($B99)=0),"",IFERROR($B99-TODAY(),""))</f>
        <v/>
      </c>
      <c r="Q99" s="9">
        <f>IFERROR(IF($A99="","",IF(COUNT($B99)=0,"Check service date",IF($B99&lt;TODAY(),"Service date passed - review",IF($M99="","Check confirmation status",IF(OR(AND($I99&lt;&gt;"",COUNT($I99)=0),AND(COUNT($I99)=1,$J99=""),AND($I99="",$J99&lt;&gt;""),AND($K99&lt;&gt;"",COUNT($K99)=0),AND(COUNT($K99)=1,$L99=""),AND($K99="",$L99&lt;&gt;"")),"Check attempt details",IF(AND(COUNT($O99)=1,OR($O99&gt;TODAY(),$O99&gt;$B99)),"Check attempt date",IF(AND($M99&lt;&gt;Assumptions!$H$4,$N99&lt;&gt;""),"Check status/date",IF($M99=Assumptions!$H$4,IF(COUNT($N99)=0,"Check confirmed date",IF(OR($N99&gt;$B99,$N99&gt;TODAY()),"Check confirmed date","No follow-up")),IF($M99=Assumptions!$H$7,"No follow-up",IF($M99=Assumptions!$H$5,"Review decline",IF($M99=Assumptions!$H$6,"Review reschedule",IF($M99=Assumptions!$H$3,IF($B99-TODAY()&gt;Assumptions!$B$3,"Not due",IF($O99="","Send first reminder",IF(TODAY()-$O99&gt;=Assumptions!$B$4,"Follow up","Wait"))),"Check status")))))))))))),"Check assumptions or dates")</f>
        <v/>
      </c>
      <c r="R99" s="12" t="n"/>
    </row>
    <row r="100" ht="30" customHeight="1">
      <c r="A100" s="12" t="n"/>
      <c r="B100" s="25" t="n"/>
      <c r="C100" s="14" t="n"/>
      <c r="D100" s="12" t="n"/>
      <c r="E100" s="12" t="n"/>
      <c r="F100" s="12" t="n"/>
      <c r="G100" s="12" t="n"/>
      <c r="H100" s="12" t="n"/>
      <c r="I100" s="25" t="n"/>
      <c r="J100" s="12" t="n"/>
      <c r="K100" s="25" t="n"/>
      <c r="L100" s="12" t="n"/>
      <c r="M100" s="15" t="n"/>
      <c r="N100" s="25" t="n"/>
      <c r="O100" s="27">
        <f>IF($A100="","",IF(COUNT($I100,$K100)=0,"",IFERROR(MAX($I100,$K100),"")))</f>
        <v/>
      </c>
      <c r="P100" s="19">
        <f>IF(OR($A100="",COUNT($B100)=0),"",IFERROR($B100-TODAY(),""))</f>
        <v/>
      </c>
      <c r="Q100" s="7">
        <f>IFERROR(IF($A100="","",IF(COUNT($B100)=0,"Check service date",IF($B100&lt;TODAY(),"Service date passed - review",IF($M100="","Check confirmation status",IF(OR(AND($I100&lt;&gt;"",COUNT($I100)=0),AND(COUNT($I100)=1,$J100=""),AND($I100="",$J100&lt;&gt;""),AND($K100&lt;&gt;"",COUNT($K100)=0),AND(COUNT($K100)=1,$L100=""),AND($K100="",$L100&lt;&gt;"")),"Check attempt details",IF(AND(COUNT($O100)=1,OR($O100&gt;TODAY(),$O100&gt;$B100)),"Check attempt date",IF(AND($M100&lt;&gt;Assumptions!$H$4,$N100&lt;&gt;""),"Check status/date",IF($M100=Assumptions!$H$4,IF(COUNT($N100)=0,"Check confirmed date",IF(OR($N100&gt;$B100,$N100&gt;TODAY()),"Check confirmed date","No follow-up")),IF($M100=Assumptions!$H$7,"No follow-up",IF($M100=Assumptions!$H$5,"Review decline",IF($M100=Assumptions!$H$6,"Review reschedule",IF($M100=Assumptions!$H$3,IF($B100-TODAY()&gt;Assumptions!$B$3,"Not due",IF($O100="","Send first reminder",IF(TODAY()-$O100&gt;=Assumptions!$B$4,"Follow up","Wait"))),"Check status")))))))))))),"Check assumptions or dates")</f>
        <v/>
      </c>
      <c r="R100" s="12" t="n"/>
    </row>
    <row r="101" ht="30" customHeight="1">
      <c r="A101" s="12" t="n"/>
      <c r="B101" s="25" t="n"/>
      <c r="C101" s="14" t="n"/>
      <c r="D101" s="12" t="n"/>
      <c r="E101" s="12" t="n"/>
      <c r="F101" s="12" t="n"/>
      <c r="G101" s="12" t="n"/>
      <c r="H101" s="12" t="n"/>
      <c r="I101" s="25" t="n"/>
      <c r="J101" s="12" t="n"/>
      <c r="K101" s="25" t="n"/>
      <c r="L101" s="12" t="n"/>
      <c r="M101" s="15" t="n"/>
      <c r="N101" s="25" t="n"/>
      <c r="O101" s="26">
        <f>IF($A101="","",IF(COUNT($I101,$K101)=0,"",IFERROR(MAX($I101,$K101),"")))</f>
        <v/>
      </c>
      <c r="P101" s="17">
        <f>IF(OR($A101="",COUNT($B101)=0),"",IFERROR($B101-TODAY(),""))</f>
        <v/>
      </c>
      <c r="Q101" s="9">
        <f>IFERROR(IF($A101="","",IF(COUNT($B101)=0,"Check service date",IF($B101&lt;TODAY(),"Service date passed - review",IF($M101="","Check confirmation status",IF(OR(AND($I101&lt;&gt;"",COUNT($I101)=0),AND(COUNT($I101)=1,$J101=""),AND($I101="",$J101&lt;&gt;""),AND($K101&lt;&gt;"",COUNT($K101)=0),AND(COUNT($K101)=1,$L101=""),AND($K101="",$L101&lt;&gt;"")),"Check attempt details",IF(AND(COUNT($O101)=1,OR($O101&gt;TODAY(),$O101&gt;$B101)),"Check attempt date",IF(AND($M101&lt;&gt;Assumptions!$H$4,$N101&lt;&gt;""),"Check status/date",IF($M101=Assumptions!$H$4,IF(COUNT($N101)=0,"Check confirmed date",IF(OR($N101&gt;$B101,$N101&gt;TODAY()),"Check confirmed date","No follow-up")),IF($M101=Assumptions!$H$7,"No follow-up",IF($M101=Assumptions!$H$5,"Review decline",IF($M101=Assumptions!$H$6,"Review reschedule",IF($M101=Assumptions!$H$3,IF($B101-TODAY()&gt;Assumptions!$B$3,"Not due",IF($O101="","Send first reminder",IF(TODAY()-$O101&gt;=Assumptions!$B$4,"Follow up","Wait"))),"Check status")))))))))))),"Check assumptions or dates")</f>
        <v/>
      </c>
      <c r="R101" s="12" t="n"/>
    </row>
    <row r="102" ht="30" customHeight="1">
      <c r="A102" s="12" t="n"/>
      <c r="B102" s="25" t="n"/>
      <c r="C102" s="14" t="n"/>
      <c r="D102" s="12" t="n"/>
      <c r="E102" s="12" t="n"/>
      <c r="F102" s="12" t="n"/>
      <c r="G102" s="12" t="n"/>
      <c r="H102" s="12" t="n"/>
      <c r="I102" s="25" t="n"/>
      <c r="J102" s="12" t="n"/>
      <c r="K102" s="25" t="n"/>
      <c r="L102" s="12" t="n"/>
      <c r="M102" s="15" t="n"/>
      <c r="N102" s="25" t="n"/>
      <c r="O102" s="27">
        <f>IF($A102="","",IF(COUNT($I102,$K102)=0,"",IFERROR(MAX($I102,$K102),"")))</f>
        <v/>
      </c>
      <c r="P102" s="19">
        <f>IF(OR($A102="",COUNT($B102)=0),"",IFERROR($B102-TODAY(),""))</f>
        <v/>
      </c>
      <c r="Q102" s="7">
        <f>IFERROR(IF($A102="","",IF(COUNT($B102)=0,"Check service date",IF($B102&lt;TODAY(),"Service date passed - review",IF($M102="","Check confirmation status",IF(OR(AND($I102&lt;&gt;"",COUNT($I102)=0),AND(COUNT($I102)=1,$J102=""),AND($I102="",$J102&lt;&gt;""),AND($K102&lt;&gt;"",COUNT($K102)=0),AND(COUNT($K102)=1,$L102=""),AND($K102="",$L102&lt;&gt;"")),"Check attempt details",IF(AND(COUNT($O102)=1,OR($O102&gt;TODAY(),$O102&gt;$B102)),"Check attempt date",IF(AND($M102&lt;&gt;Assumptions!$H$4,$N102&lt;&gt;""),"Check status/date",IF($M102=Assumptions!$H$4,IF(COUNT($N102)=0,"Check confirmed date",IF(OR($N102&gt;$B102,$N102&gt;TODAY()),"Check confirmed date","No follow-up")),IF($M102=Assumptions!$H$7,"No follow-up",IF($M102=Assumptions!$H$5,"Review decline",IF($M102=Assumptions!$H$6,"Review reschedule",IF($M102=Assumptions!$H$3,IF($B102-TODAY()&gt;Assumptions!$B$3,"Not due",IF($O102="","Send first reminder",IF(TODAY()-$O102&gt;=Assumptions!$B$4,"Follow up","Wait"))),"Check status")))))))))))),"Check assumptions or dates")</f>
        <v/>
      </c>
      <c r="R102" s="12" t="n"/>
    </row>
    <row r="103" ht="30" customHeight="1">
      <c r="A103" s="12" t="n"/>
      <c r="B103" s="25" t="n"/>
      <c r="C103" s="14" t="n"/>
      <c r="D103" s="12" t="n"/>
      <c r="E103" s="12" t="n"/>
      <c r="F103" s="12" t="n"/>
      <c r="G103" s="12" t="n"/>
      <c r="H103" s="12" t="n"/>
      <c r="I103" s="25" t="n"/>
      <c r="J103" s="12" t="n"/>
      <c r="K103" s="25" t="n"/>
      <c r="L103" s="12" t="n"/>
      <c r="M103" s="15" t="n"/>
      <c r="N103" s="25" t="n"/>
      <c r="O103" s="26">
        <f>IF($A103="","",IF(COUNT($I103,$K103)=0,"",IFERROR(MAX($I103,$K103),"")))</f>
        <v/>
      </c>
      <c r="P103" s="17">
        <f>IF(OR($A103="",COUNT($B103)=0),"",IFERROR($B103-TODAY(),""))</f>
        <v/>
      </c>
      <c r="Q103" s="9">
        <f>IFERROR(IF($A103="","",IF(COUNT($B103)=0,"Check service date",IF($B103&lt;TODAY(),"Service date passed - review",IF($M103="","Check confirmation status",IF(OR(AND($I103&lt;&gt;"",COUNT($I103)=0),AND(COUNT($I103)=1,$J103=""),AND($I103="",$J103&lt;&gt;""),AND($K103&lt;&gt;"",COUNT($K103)=0),AND(COUNT($K103)=1,$L103=""),AND($K103="",$L103&lt;&gt;"")),"Check attempt details",IF(AND(COUNT($O103)=1,OR($O103&gt;TODAY(),$O103&gt;$B103)),"Check attempt date",IF(AND($M103&lt;&gt;Assumptions!$H$4,$N103&lt;&gt;""),"Check status/date",IF($M103=Assumptions!$H$4,IF(COUNT($N103)=0,"Check confirmed date",IF(OR($N103&gt;$B103,$N103&gt;TODAY()),"Check confirmed date","No follow-up")),IF($M103=Assumptions!$H$7,"No follow-up",IF($M103=Assumptions!$H$5,"Review decline",IF($M103=Assumptions!$H$6,"Review reschedule",IF($M103=Assumptions!$H$3,IF($B103-TODAY()&gt;Assumptions!$B$3,"Not due",IF($O103="","Send first reminder",IF(TODAY()-$O103&gt;=Assumptions!$B$4,"Follow up","Wait"))),"Check status")))))))))))),"Check assumptions or dates")</f>
        <v/>
      </c>
      <c r="R103" s="12" t="n"/>
    </row>
    <row r="104" ht="30" customHeight="1">
      <c r="A104" s="12" t="n"/>
      <c r="B104" s="25" t="n"/>
      <c r="C104" s="14" t="n"/>
      <c r="D104" s="12" t="n"/>
      <c r="E104" s="12" t="n"/>
      <c r="F104" s="12" t="n"/>
      <c r="G104" s="12" t="n"/>
      <c r="H104" s="12" t="n"/>
      <c r="I104" s="25" t="n"/>
      <c r="J104" s="12" t="n"/>
      <c r="K104" s="25" t="n"/>
      <c r="L104" s="12" t="n"/>
      <c r="M104" s="15" t="n"/>
      <c r="N104" s="25" t="n"/>
      <c r="O104" s="27">
        <f>IF($A104="","",IF(COUNT($I104,$K104)=0,"",IFERROR(MAX($I104,$K104),"")))</f>
        <v/>
      </c>
      <c r="P104" s="19">
        <f>IF(OR($A104="",COUNT($B104)=0),"",IFERROR($B104-TODAY(),""))</f>
        <v/>
      </c>
      <c r="Q104" s="7">
        <f>IFERROR(IF($A104="","",IF(COUNT($B104)=0,"Check service date",IF($B104&lt;TODAY(),"Service date passed - review",IF($M104="","Check confirmation status",IF(OR(AND($I104&lt;&gt;"",COUNT($I104)=0),AND(COUNT($I104)=1,$J104=""),AND($I104="",$J104&lt;&gt;""),AND($K104&lt;&gt;"",COUNT($K104)=0),AND(COUNT($K104)=1,$L104=""),AND($K104="",$L104&lt;&gt;"")),"Check attempt details",IF(AND(COUNT($O104)=1,OR($O104&gt;TODAY(),$O104&gt;$B104)),"Check attempt date",IF(AND($M104&lt;&gt;Assumptions!$H$4,$N104&lt;&gt;""),"Check status/date",IF($M104=Assumptions!$H$4,IF(COUNT($N104)=0,"Check confirmed date",IF(OR($N104&gt;$B104,$N104&gt;TODAY()),"Check confirmed date","No follow-up")),IF($M104=Assumptions!$H$7,"No follow-up",IF($M104=Assumptions!$H$5,"Review decline",IF($M104=Assumptions!$H$6,"Review reschedule",IF($M104=Assumptions!$H$3,IF($B104-TODAY()&gt;Assumptions!$B$3,"Not due",IF($O104="","Send first reminder",IF(TODAY()-$O104&gt;=Assumptions!$B$4,"Follow up","Wait"))),"Check status")))))))))))),"Check assumptions or dates")</f>
        <v/>
      </c>
      <c r="R104" s="12" t="n"/>
    </row>
  </sheetData>
  <autoFilter ref="A4:R104"/>
  <mergeCells count="1">
    <mergeCell ref="A1:R1"/>
  </mergeCells>
  <conditionalFormatting sqref="Q5:Q104">
    <cfRule type="expression" priority="1" dxfId="0" stopIfTrue="1">
      <formula>AND($A5&lt;&gt;"",OR($Q5="Follow up",$Q5="Send first reminder",$Q5="Service date passed - review",$Q5="Review decline",$Q5="Review reschedule",LEFT($Q5,5)="Check"))</formula>
    </cfRule>
    <cfRule type="expression" priority="2" dxfId="1" stopIfTrue="1">
      <formula>$Q5="No follow-up"</formula>
    </cfRule>
  </conditionalFormatting>
  <conditionalFormatting sqref="A5:A104">
    <cfRule type="expression" priority="3" dxfId="0" stopIfTrue="1">
      <formula>AND($A5&lt;&gt;"",COUNTIF($A$5:$A$104,$A5)&gt;1)</formula>
    </cfRule>
  </conditionalFormatting>
  <dataValidations count="7">
    <dataValidation sqref="B5:B104 I5:I104 K5:K104 N5:N104" showDropDown="0" showInputMessage="1" showErrorMessage="1" allowBlank="0" errorTitle="Check the date" error="Enter a valid date within the editable planning window." promptTitle="Date entry" prompt="Use MM/DD/YYYY within the planning window on Assumptions." type="date" operator="between">
      <formula1>TODAY()-$T$1</formula1>
      <formula2>TODAY()+$T$2</formula2>
    </dataValidation>
    <dataValidation sqref="C5:C104" showDropDown="0" showInputMessage="1" showErrorMessage="1" allowBlank="0" errorTitle="Check the time" error="Enter a valid time of day." promptTitle="Start time" prompt="Enter the scheduled local start time." type="time" operator="between">
      <formula1>0</formula1>
      <formula2>TIME(23,59,59)</formula2>
    </dataValidation>
    <dataValidation sqref="F5:F104" showDropDown="0" showInputMessage="0" showErrorMessage="1" allowBlank="0" errorTitle="Choose a listed service" error="Select a service from the editable Assumptions list." type="list">
      <formula1>$U$1:$U$6</formula1>
    </dataValidation>
    <dataValidation sqref="G5:G104" showDropDown="0" showInputMessage="0" showErrorMessage="1" allowBlank="0" errorTitle="Choose a listed team member" error="Select an assignment from the editable Assumptions list." type="list">
      <formula1>$V$1:$V$4</formula1>
    </dataValidation>
    <dataValidation sqref="H5:H104" showDropDown="0" showInputMessage="0" showErrorMessage="1" allowBlank="0" errorTitle="Choose a contact method" error="Select a preferred contact method from the list." type="list">
      <formula1>$W$1:$W$3</formula1>
    </dataValidation>
    <dataValidation sqref="J5:J104 L5:L104" showDropDown="0" showInputMessage="0" showErrorMessage="1" allowBlank="0" errorTitle="Choose an attempt outcome" error="Select an outcome from the editable Assumptions list." type="list">
      <formula1>$X$1:$X$9</formula1>
    </dataValidation>
    <dataValidation sqref="M5:M104" showDropDown="0" showInputMessage="0" showErrorMessage="1" allowBlank="0" errorTitle="Choose a confirmation status" error="Select a status from the editable Assumptions list." type="list">
      <formula1>$Y$1:$Y$5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93F2C"/>
    <outlinePr summaryBelow="1" summaryRight="1"/>
    <pageSetUpPr/>
  </sheetPr>
  <dimension ref="A1:H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48" customWidth="1" min="3" max="3"/>
    <col width="22" customWidth="1" min="4" max="4"/>
    <col width="23" customWidth="1" min="5" max="5"/>
    <col width="20" customWidth="1" min="6" max="6"/>
    <col width="24" customWidth="1" min="7" max="7"/>
    <col width="24" customWidth="1" min="8" max="8"/>
  </cols>
  <sheetData>
    <row r="1" ht="28" customHeight="1">
      <c r="A1" s="1" t="inlineStr">
        <is>
          <t>Editable Assumptions and Lists</t>
        </is>
      </c>
      <c r="B1" s="21" t="n"/>
      <c r="C1" s="21" t="n"/>
      <c r="D1" s="21" t="n"/>
      <c r="E1" s="21" t="n"/>
      <c r="F1" s="21" t="n"/>
      <c r="G1" s="21" t="n"/>
      <c r="H1" s="22" t="n"/>
    </row>
    <row r="2">
      <c r="A2" s="6" t="inlineStr">
        <is>
          <t>Setting</t>
        </is>
      </c>
      <c r="B2" s="6" t="inlineStr">
        <is>
          <t>Value</t>
        </is>
      </c>
      <c r="C2" s="6" t="inlineStr">
        <is>
          <t>How It Is Used</t>
        </is>
      </c>
      <c r="D2" s="6" t="inlineStr">
        <is>
          <t>Service</t>
        </is>
      </c>
      <c r="E2" s="6" t="inlineStr">
        <is>
          <t>Assigned Team Member</t>
        </is>
      </c>
      <c r="F2" s="6" t="inlineStr">
        <is>
          <t>Preferred Contact</t>
        </is>
      </c>
      <c r="G2" s="6" t="inlineStr">
        <is>
          <t>Attempt Outcome</t>
        </is>
      </c>
      <c r="H2" s="6" t="inlineStr">
        <is>
          <t>Confirmation Status</t>
        </is>
      </c>
    </row>
    <row r="3">
      <c r="A3" s="9" t="inlineStr">
        <is>
          <t>First reminder lead time (days)</t>
        </is>
      </c>
      <c r="B3" s="20" t="n">
        <v>7</v>
      </c>
      <c r="C3" s="9" t="inlineStr">
        <is>
          <t>Pending appointments enter the reminder window at this lead time.</t>
        </is>
      </c>
      <c r="D3" s="12" t="inlineStr">
        <is>
          <t>Grooming</t>
        </is>
      </c>
      <c r="E3" s="12" t="inlineStr">
        <is>
          <t>Alex Demo</t>
        </is>
      </c>
      <c r="F3" s="12" t="inlineStr">
        <is>
          <t>Phone call</t>
        </is>
      </c>
      <c r="G3" s="12" t="inlineStr">
        <is>
          <t>Reached - confirmed</t>
        </is>
      </c>
      <c r="H3" s="12" t="inlineStr">
        <is>
          <t>Pending</t>
        </is>
      </c>
    </row>
    <row r="4">
      <c r="A4" s="7" t="inlineStr">
        <is>
          <t>Minimum days between attempts</t>
        </is>
      </c>
      <c r="B4" s="20" t="n">
        <v>2</v>
      </c>
      <c r="C4" s="7" t="inlineStr">
        <is>
          <t>Controls when another manual reminder attempt is due.</t>
        </is>
      </c>
      <c r="D4" s="12" t="inlineStr">
        <is>
          <t>Bath and brush</t>
        </is>
      </c>
      <c r="E4" s="12" t="inlineStr">
        <is>
          <t>Blair Fiction</t>
        </is>
      </c>
      <c r="F4" s="12" t="inlineStr">
        <is>
          <t>Text</t>
        </is>
      </c>
      <c r="G4" s="12" t="inlineStr">
        <is>
          <t>Left voicemail</t>
        </is>
      </c>
      <c r="H4" s="12" t="inlineStr">
        <is>
          <t>Confirmed</t>
        </is>
      </c>
    </row>
    <row r="5">
      <c r="A5" s="9" t="inlineStr">
        <is>
          <t>Upcoming summary window (days)</t>
        </is>
      </c>
      <c r="B5" s="20" t="n">
        <v>7</v>
      </c>
      <c r="C5" s="9" t="inlineStr">
        <is>
          <t>Sets the short-range appointment count on Summary.</t>
        </is>
      </c>
      <c r="D5" s="12" t="inlineStr">
        <is>
          <t>Nail trim</t>
        </is>
      </c>
      <c r="E5" s="12" t="inlineStr">
        <is>
          <t>Cameron Sample</t>
        </is>
      </c>
      <c r="F5" s="12" t="inlineStr">
        <is>
          <t>Email</t>
        </is>
      </c>
      <c r="G5" s="12" t="inlineStr">
        <is>
          <t>Text sent</t>
        </is>
      </c>
      <c r="H5" s="12" t="inlineStr">
        <is>
          <t>Declined</t>
        </is>
      </c>
    </row>
    <row r="6">
      <c r="A6" s="7" t="inlineStr">
        <is>
          <t>Allowed past-date window (days)</t>
        </is>
      </c>
      <c r="B6" s="20" t="n">
        <v>365</v>
      </c>
      <c r="C6" s="7" t="inlineStr">
        <is>
          <t>Sets the earliest date accepted by date validation.</t>
        </is>
      </c>
      <c r="D6" s="12" t="inlineStr">
        <is>
          <t>Boarding check-in</t>
        </is>
      </c>
      <c r="E6" s="12" t="inlineStr">
        <is>
          <t>Drew Example</t>
        </is>
      </c>
      <c r="F6" s="7" t="n"/>
      <c r="G6" s="12" t="inlineStr">
        <is>
          <t>Email sent</t>
        </is>
      </c>
      <c r="H6" s="12" t="inlineStr">
        <is>
          <t>Reschedule requested</t>
        </is>
      </c>
    </row>
    <row r="7">
      <c r="A7" s="9" t="inlineStr">
        <is>
          <t>Allowed future-date window (days)</t>
        </is>
      </c>
      <c r="B7" s="20" t="n">
        <v>730</v>
      </c>
      <c r="C7" s="9" t="inlineStr">
        <is>
          <t>Sets the latest date accepted by date validation.</t>
        </is>
      </c>
      <c r="D7" s="12" t="inlineStr">
        <is>
          <t>Daycare</t>
        </is>
      </c>
      <c r="E7" s="9" t="n"/>
      <c r="F7" s="9" t="n"/>
      <c r="G7" s="12" t="inlineStr">
        <is>
          <t>No answer</t>
        </is>
      </c>
      <c r="H7" s="12" t="inlineStr">
        <is>
          <t>Canceled</t>
        </is>
      </c>
    </row>
    <row r="8">
      <c r="A8" s="7" t="n"/>
      <c r="B8" s="7" t="n"/>
      <c r="C8" s="7" t="n"/>
      <c r="D8" s="12" t="inlineStr">
        <is>
          <t>Pet sitting visit</t>
        </is>
      </c>
      <c r="E8" s="7" t="n"/>
      <c r="F8" s="7" t="n"/>
      <c r="G8" s="12" t="inlineStr">
        <is>
          <t>Reached - pending</t>
        </is>
      </c>
      <c r="H8" s="7" t="n"/>
    </row>
    <row r="9">
      <c r="A9" s="9" t="n"/>
      <c r="B9" s="9" t="n"/>
      <c r="C9" s="9" t="n"/>
      <c r="D9" s="9" t="n"/>
      <c r="E9" s="9" t="n"/>
      <c r="F9" s="9" t="n"/>
      <c r="G9" s="12" t="inlineStr">
        <is>
          <t>Reached - declined</t>
        </is>
      </c>
      <c r="H9" s="9" t="n"/>
    </row>
    <row r="10">
      <c r="A10" s="7" t="n"/>
      <c r="B10" s="7" t="n"/>
      <c r="C10" s="7" t="n"/>
      <c r="D10" s="7" t="n"/>
      <c r="E10" s="7" t="n"/>
      <c r="F10" s="7" t="n"/>
      <c r="G10" s="12" t="inlineStr">
        <is>
          <t>Reached - reschedule</t>
        </is>
      </c>
      <c r="H10" s="7" t="n"/>
    </row>
    <row r="11">
      <c r="A11" s="9" t="n"/>
      <c r="B11" s="9" t="n"/>
      <c r="C11" s="9" t="n"/>
      <c r="D11" s="9" t="n"/>
      <c r="E11" s="9" t="n"/>
      <c r="F11" s="9" t="n"/>
      <c r="G11" s="12" t="inlineStr">
        <is>
          <t>Reached - canceled</t>
        </is>
      </c>
      <c r="H11" s="9" t="n"/>
    </row>
    <row r="12"/>
    <row r="13" ht="34" customHeight="1">
      <c r="A13" s="3" t="inlineStr">
        <is>
          <t>Yellow cells are editable. Keep one stable choice in each listed status cell because tracker formulas use the positions shown.</t>
        </is>
      </c>
    </row>
    <row r="14" ht="30" customHeight="1">
      <c r="A14" s="3" t="inlineStr">
        <is>
          <t>Reminder attempts and confirmations are entered manually; alerts are prompts for a human check.</t>
        </is>
      </c>
    </row>
  </sheetData>
  <autoFilter ref="A2:H11"/>
  <mergeCells count="1">
    <mergeCell ref="A1:H1"/>
  </mergeCells>
  <dataValidations count="1">
    <dataValidation sqref="B3:B7" showDropDown="0" showInputMessage="1" showErrorMessage="1" allowBlank="0" errorTitle="Enter a nonnegative whole number" error="Use zero or a positive whole number for this setting." promptTitle="Editable operating setting" prompt="Enter a nonnegative whole number.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Pet Care Business Template</dc:creator>
  <dc:title xmlns:dc="http://purl.org/dc/elements/1.1/">Pet Appointment Confirmation Tracker</dc:title>
  <dc:subject xmlns:dc="http://purl.org/dc/elements/1.1/">Manual tracking of reminder attempts and explicit appointment confirmations</dc:subject>
  <dcterms:created xmlns:dcterms="http://purl.org/dc/terms/" xmlns:xsi="http://www.w3.org/2001/XMLSchema-instance" xsi:type="dcterms:W3CDTF">2026-09-10T00:48:52Z</dcterms:created>
  <dcterms:modified xmlns:dcterms="http://purl.org/dc/terms/" xmlns:xsi="http://www.w3.org/2001/XMLSchema-instance" xsi:type="dcterms:W3CDTF">2026-09-10T00:48:52+00:00Z</dcterms:modified>
</cp:coreProperties>
</file>