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Handover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'Handovers'!$A$2:$P$102</definedName>
    <definedName name="_xlnm._FilterDatabase" localSheetId="2" hidden="1">'Assumptions'!$A$2:$C$5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0 &quot;hours&quot;"/>
    <numFmt numFmtId="166" formatCode="mm/dd/yyyy"/>
    <numFmt numFmtId="167" formatCode="mm/dd/yyyy h:mm AM/PM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243636"/>
      <sz val="10"/>
    </font>
    <font>
      <name val="Aptos"/>
      <b val="1"/>
      <color rgb="00243636"/>
      <sz val="10"/>
    </font>
    <font>
      <name val="Aptos"/>
      <i val="1"/>
      <color rgb="005F6F69"/>
      <sz val="9"/>
    </font>
    <font>
      <name val="Aptos"/>
      <i val="1"/>
      <color rgb="005F6F69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F7F3E8"/>
      </patternFill>
    </fill>
    <fill>
      <patternFill patternType="solid">
        <fgColor rgb="00FFF0C7"/>
      </patternFill>
    </fill>
    <fill>
      <patternFill patternType="solid">
        <fgColor rgb="00FFFFFF"/>
      </patternFill>
    </fill>
    <fill>
      <patternFill patternType="solid">
        <fgColor rgb="00A93F2C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center" vertical="center"/>
    </xf>
    <xf numFmtId="18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167" fontId="3" fillId="4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3" fillId="5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Handovers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'Summary'!$D$4:$D$7</f>
            </numRef>
          </cat>
          <val>
            <numRef>
              <f>'Summary'!$E$4:$E$7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324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" customWidth="1" min="3" max="3"/>
    <col width="19" customWidth="1" min="4" max="4"/>
    <col width="12" customWidth="1" min="5" max="5"/>
    <col width="3" customWidth="1" min="6" max="6"/>
    <col width="14" customWidth="1" min="7" max="7"/>
    <col width="14" customWidth="1" min="8" max="8"/>
  </cols>
  <sheetData>
    <row r="1" ht="28" customHeight="1">
      <c r="A1" s="1" t="inlineStr">
        <is>
          <t>Pet Care Shift Handover Schedule Summary</t>
        </is>
      </c>
      <c r="B1" s="28" t="n"/>
      <c r="C1" s="28" t="n"/>
      <c r="D1" s="28" t="n"/>
      <c r="E1" s="28" t="n"/>
      <c r="F1" s="28" t="n"/>
      <c r="G1" s="28" t="n"/>
      <c r="H1" s="29" t="n"/>
    </row>
    <row r="2">
      <c r="A2" s="2">
        <f>Assumptions!B3&amp;" | Entered-data overview, all sample entries are fictional."</f>
        <v/>
      </c>
    </row>
    <row r="3" ht="23" customHeight="1">
      <c r="A3" s="3" t="inlineStr">
        <is>
          <t>Indicator</t>
        </is>
      </c>
      <c r="B3" s="3" t="inlineStr">
        <is>
          <t>Value</t>
        </is>
      </c>
      <c r="D3" s="4" t="inlineStr">
        <is>
          <t>Status</t>
        </is>
      </c>
      <c r="E3" s="4" t="inlineStr">
        <is>
          <t>Count</t>
        </is>
      </c>
    </row>
    <row r="4" ht="23" customHeight="1">
      <c r="A4" s="5" t="inlineStr">
        <is>
          <t>Entered handovers</t>
        </is>
      </c>
      <c r="B4" s="6">
        <f>COUNTIF(Handovers!$A$3:$A$102,"&lt;&gt;")</f>
        <v/>
      </c>
      <c r="D4" s="5" t="inlineStr">
        <is>
          <t>Scheduled</t>
        </is>
      </c>
      <c r="E4" s="7">
        <f>COUNTIF(Handovers!$L$3:$L$102,"Scheduled")</f>
        <v/>
      </c>
    </row>
    <row r="5" ht="23" customHeight="1">
      <c r="A5" s="8" t="inlineStr">
        <is>
          <t>Complete</t>
        </is>
      </c>
      <c r="B5" s="9">
        <f>COUNTIF(Handovers!$L$3:$L$102,"Complete")</f>
        <v/>
      </c>
      <c r="D5" s="8" t="inlineStr">
        <is>
          <t>In Progress</t>
        </is>
      </c>
      <c r="E5" s="10">
        <f>COUNTIF(Handovers!$L$3:$L$102,"In Progress")</f>
        <v/>
      </c>
    </row>
    <row r="6" ht="23" customHeight="1">
      <c r="A6" s="5" t="inlineStr">
        <is>
          <t>In progress</t>
        </is>
      </c>
      <c r="B6" s="6">
        <f>COUNTIF(Handovers!$L$3:$L$102,"In Progress")</f>
        <v/>
      </c>
      <c r="D6" s="5" t="inlineStr">
        <is>
          <t>Complete</t>
        </is>
      </c>
      <c r="E6" s="7">
        <f>COUNTIF(Handovers!$L$3:$L$102,"Complete")</f>
        <v/>
      </c>
    </row>
    <row r="7" ht="23" customHeight="1">
      <c r="A7" s="8" t="inlineStr">
        <is>
          <t>Scheduled</t>
        </is>
      </c>
      <c r="B7" s="9">
        <f>COUNTIF(Handovers!$L$3:$L$102,"Scheduled")</f>
        <v/>
      </c>
      <c r="D7" s="8" t="inlineStr">
        <is>
          <t>Needs Review</t>
        </is>
      </c>
      <c r="E7" s="10">
        <f>COUNTIF(Handovers!$L$3:$L$102,"Needs Review")</f>
        <v/>
      </c>
    </row>
    <row r="8" ht="23" customHeight="1">
      <c r="A8" s="5" t="inlineStr">
        <is>
          <t>Needs review status</t>
        </is>
      </c>
      <c r="B8" s="6">
        <f>COUNTIF(Handovers!$L$3:$L$102,"Needs Review")</f>
        <v/>
      </c>
    </row>
    <row r="9" ht="23" customHeight="1">
      <c r="A9" s="8" t="inlineStr">
        <is>
          <t>Rows needing human check</t>
        </is>
      </c>
      <c r="B9" s="9">
        <f>COUNTIF(Handovers!$P$3:$P$102,"Check*")+COUNTIF(Handovers!$P$3:$P$102,"Review*")</f>
        <v/>
      </c>
    </row>
    <row r="10" ht="23" customHeight="1">
      <c r="A10" s="5" t="inlineStr">
        <is>
          <t>Completion rate</t>
        </is>
      </c>
      <c r="B10" s="30">
        <f>IFERROR(B5/B4,"")</f>
        <v/>
      </c>
    </row>
    <row r="11" ht="23" customHeight="1">
      <c r="A11" s="8" t="inlineStr">
        <is>
          <t>Entered window hours</t>
        </is>
      </c>
      <c r="B11" s="31">
        <f>IFERROR(SUM(Handovers!$N$3:$N$102),"")</f>
        <v/>
      </c>
    </row>
    <row r="12" ht="23" customHeight="1">
      <c r="A12" s="5" t="inlineStr">
        <is>
          <t>Open in next 7 days</t>
        </is>
      </c>
      <c r="B12" s="6">
        <f>COUNTIFS(Handovers!$A$3:$A$102,"&lt;&gt;",Handovers!$B$3:$B$102,"&gt;="&amp;TODAY(),Handovers!$B$3:$B$102,"&lt;="&amp;TODAY()+7,Handovers!$L$3:$L$102,"&lt;&gt;Complete")</f>
        <v/>
      </c>
    </row>
    <row r="13" ht="23" customHeight="1">
      <c r="A13" s="8" t="inlineStr">
        <is>
          <t>As of</t>
        </is>
      </c>
      <c r="B13" s="32">
        <f>TODAY()</f>
        <v/>
      </c>
    </row>
  </sheetData>
  <mergeCells count="1">
    <mergeCell ref="A1:H1"/>
  </mergeCells>
  <conditionalFormatting sqref="B9">
    <cfRule type="expression" priority="1" dxfId="0">
      <formula>$B$9&gt;0</formula>
    </cfRule>
  </conditionalFormatting>
  <conditionalFormatting sqref="B10">
    <cfRule type="expression" priority="2" dxfId="1">
      <formula>$B$10=1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102"/>
  <sheetViews>
    <sheetView showGridLines="0" zoomScale="6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6" customWidth="1" min="3" max="3"/>
    <col width="12" customWidth="1" min="4" max="4"/>
    <col width="12" customWidth="1" min="5" max="5"/>
    <col width="25" customWidth="1" min="6" max="6"/>
    <col width="25" customWidth="1" min="7" max="7"/>
    <col width="13" customWidth="1" min="8" max="8"/>
    <col width="13" customWidth="1" min="9" max="9"/>
    <col width="11" customWidth="1" min="10" max="10"/>
    <col width="43" customWidth="1" min="11" max="11"/>
    <col width="16" customWidth="1" min="12" max="12"/>
    <col width="21" customWidth="1" min="13" max="13"/>
    <col width="14" customWidth="1" min="14" max="14"/>
    <col width="17" customWidth="1" min="15" max="15"/>
    <col width="24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</cols>
  <sheetData>
    <row r="1" ht="28" customHeight="1">
      <c r="A1" s="1">
        <f>"Pet Care Shift Handover Schedule | "&amp;Assumptions!B3</f>
        <v/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9" t="n"/>
    </row>
    <row r="2">
      <c r="A2" s="3" t="inlineStr">
        <is>
          <t>Handover ID</t>
        </is>
      </c>
      <c r="B2" s="3" t="inlineStr">
        <is>
          <t>Handover Date</t>
        </is>
      </c>
      <c r="C2" s="3" t="inlineStr">
        <is>
          <t>Area</t>
        </is>
      </c>
      <c r="D2" s="3" t="inlineStr">
        <is>
          <t>From Shift</t>
        </is>
      </c>
      <c r="E2" s="3" t="inlineStr">
        <is>
          <t>To Shift</t>
        </is>
      </c>
      <c r="F2" s="3" t="inlineStr">
        <is>
          <t>Outgoing Lead</t>
        </is>
      </c>
      <c r="G2" s="3" t="inlineStr">
        <is>
          <t>Incoming Lead</t>
        </is>
      </c>
      <c r="H2" s="3" t="inlineStr">
        <is>
          <t>Window Start</t>
        </is>
      </c>
      <c r="I2" s="3" t="inlineStr">
        <is>
          <t>Window End</t>
        </is>
      </c>
      <c r="J2" s="3" t="inlineStr">
        <is>
          <t>Priority</t>
        </is>
      </c>
      <c r="K2" s="3" t="inlineStr">
        <is>
          <t>Handover Details</t>
        </is>
      </c>
      <c r="L2" s="3" t="inlineStr">
        <is>
          <t>Status</t>
        </is>
      </c>
      <c r="M2" s="3" t="inlineStr">
        <is>
          <t>Completed At</t>
        </is>
      </c>
      <c r="N2" s="3" t="inlineStr">
        <is>
          <t>Window Hours</t>
        </is>
      </c>
      <c r="O2" s="3" t="inlineStr">
        <is>
          <t>Target Max Hours</t>
        </is>
      </c>
      <c r="P2" s="3" t="inlineStr">
        <is>
          <t>Review Alert</t>
        </is>
      </c>
      <c r="R2">
        <f>Assumptions!B4</f>
        <v/>
      </c>
      <c r="S2">
        <f>Assumptions!B5</f>
        <v/>
      </c>
      <c r="T2">
        <f>IF(ROW()&lt;=4,Assumptions!E3,"")</f>
        <v/>
      </c>
      <c r="U2">
        <f>IF(ROW()&lt;=7,Assumptions!F3,"")</f>
        <v/>
      </c>
      <c r="V2">
        <f>IF(ROW()&lt;=4,Assumptions!H3,"")</f>
        <v/>
      </c>
      <c r="W2">
        <f>IF(ROW()&lt;=5,Assumptions!J3,"")</f>
        <v/>
      </c>
      <c r="X2">
        <f>IF(ROW()&lt;=7,Assumptions!L3,"")</f>
        <v/>
      </c>
    </row>
    <row r="3" ht="31" customHeight="1">
      <c r="A3" s="14" t="inlineStr">
        <is>
          <t>FIC-HO-001</t>
        </is>
      </c>
      <c r="B3" s="33" t="n">
        <v>46272</v>
      </c>
      <c r="C3" s="14" t="inlineStr">
        <is>
          <t>Lodging</t>
        </is>
      </c>
      <c r="D3" s="14" t="inlineStr">
        <is>
          <t>Day</t>
        </is>
      </c>
      <c r="E3" s="14" t="inlineStr">
        <is>
          <t>Evening</t>
        </is>
      </c>
      <c r="F3" s="14" t="inlineStr">
        <is>
          <t>Avery Cedar (Fictional)</t>
        </is>
      </c>
      <c r="G3" s="14" t="inlineStr">
        <is>
          <t>Jordan Finch (Fictional)</t>
        </is>
      </c>
      <c r="H3" s="16" t="n">
        <v>0.6666666666666666</v>
      </c>
      <c r="I3" s="16" t="n">
        <v>0.6840277777777778</v>
      </c>
      <c r="J3" s="17" t="inlineStr">
        <is>
          <t>High</t>
        </is>
      </c>
      <c r="K3" s="18" t="inlineStr">
        <is>
          <t>Review overnight lodging count and owner-supplied care notes.</t>
        </is>
      </c>
      <c r="L3" s="17" t="inlineStr">
        <is>
          <t>Complete</t>
        </is>
      </c>
      <c r="M3" s="34" t="n">
        <v>46272.68194444444</v>
      </c>
      <c r="N3" s="35">
        <f>IF(OR(A3="",H3="",I3=""),"",IFERROR(MOD(I3-H3,1)*24,""))</f>
        <v/>
      </c>
      <c r="O3" s="35">
        <f>IF(OR(A3="",J3=""),"",IFERROR(VLOOKUP(J3,Assumptions!$H$3:$I$5,2,FALSE),""))</f>
        <v/>
      </c>
      <c r="P3" s="8">
        <f>IF(A3="","",IF(COUNTIF($A$3:$A$102,A3)&gt;1,"Check duplicate ID",IF(OR(B3="",C3="",D3="",E3="",F3="",G3="",H3="",I3="",J3="",K3="",L3=""),"Check missing fields",IF(D3=E3,"Check shifts",IF(N3=0,"Check window times",IF(AND(O3&lt;&gt;"",N3&gt;O3),"Check long window",IF(AND(L3="Complete",M3=""),"Check completion time",IF(AND(L3&lt;&gt;"Complete",M3&lt;&gt;""),"Check status",IF(L3="Needs Review","Review requested",IF(AND(L3&lt;&gt;"Complete",B3&lt;TODAY()),"Check overdue handover","Ready"))))))))))</f>
        <v/>
      </c>
      <c r="T3">
        <f>IF(ROW()&lt;=4,Assumptions!E4,"")</f>
        <v/>
      </c>
      <c r="U3">
        <f>IF(ROW()&lt;=7,Assumptions!F4,"")</f>
        <v/>
      </c>
      <c r="V3">
        <f>IF(ROW()&lt;=4,Assumptions!H4,"")</f>
        <v/>
      </c>
      <c r="W3">
        <f>IF(ROW()&lt;=5,Assumptions!J4,"")</f>
        <v/>
      </c>
      <c r="X3">
        <f>IF(ROW()&lt;=7,Assumptions!L4,"")</f>
        <v/>
      </c>
    </row>
    <row r="4" ht="31" customHeight="1">
      <c r="A4" s="14" t="inlineStr">
        <is>
          <t>FIC-HO-002</t>
        </is>
      </c>
      <c r="B4" s="33" t="n">
        <v>46273</v>
      </c>
      <c r="C4" s="14" t="inlineStr">
        <is>
          <t>Daycare</t>
        </is>
      </c>
      <c r="D4" s="14" t="inlineStr">
        <is>
          <t>Evening</t>
        </is>
      </c>
      <c r="E4" s="14" t="inlineStr">
        <is>
          <t>Overnight</t>
        </is>
      </c>
      <c r="F4" s="14" t="inlineStr">
        <is>
          <t>Jordan Finch (Fictional)</t>
        </is>
      </c>
      <c r="G4" s="14" t="inlineStr">
        <is>
          <t>Morgan Vale (Fictional)</t>
        </is>
      </c>
      <c r="H4" s="16" t="n">
        <v>0.9270833333333334</v>
      </c>
      <c r="I4" s="16" t="n">
        <v>0.9583333333333334</v>
      </c>
      <c r="J4" s="17" t="inlineStr">
        <is>
          <t>Normal</t>
        </is>
      </c>
      <c r="K4" s="18" t="inlineStr">
        <is>
          <t>Confirm evening pickup notes and room reset items.</t>
        </is>
      </c>
      <c r="L4" s="17" t="inlineStr">
        <is>
          <t>Complete</t>
        </is>
      </c>
      <c r="M4" s="34" t="n"/>
      <c r="N4" s="36">
        <f>IF(OR(A4="",H4="",I4=""),"",IFERROR(MOD(I4-H4,1)*24,""))</f>
        <v/>
      </c>
      <c r="O4" s="36">
        <f>IF(OR(A4="",J4=""),"",IFERROR(VLOOKUP(J4,Assumptions!$H$3:$I$5,2,FALSE),""))</f>
        <v/>
      </c>
      <c r="P4" s="5">
        <f>IF(A4="","",IF(COUNTIF($A$3:$A$102,A4)&gt;1,"Check duplicate ID",IF(OR(B4="",C4="",D4="",E4="",F4="",G4="",H4="",I4="",J4="",K4="",L4=""),"Check missing fields",IF(D4=E4,"Check shifts",IF(N4=0,"Check window times",IF(AND(O4&lt;&gt;"",N4&gt;O4),"Check long window",IF(AND(L4="Complete",M4=""),"Check completion time",IF(AND(L4&lt;&gt;"Complete",M4&lt;&gt;""),"Check status",IF(L4="Needs Review","Review requested",IF(AND(L4&lt;&gt;"Complete",B4&lt;TODAY()),"Check overdue handover","Ready"))))))))))</f>
        <v/>
      </c>
      <c r="T4">
        <f>IF(ROW()&lt;=4,Assumptions!E5,"")</f>
        <v/>
      </c>
      <c r="U4">
        <f>IF(ROW()&lt;=7,Assumptions!F5,"")</f>
        <v/>
      </c>
      <c r="V4">
        <f>IF(ROW()&lt;=4,Assumptions!H5,"")</f>
        <v/>
      </c>
      <c r="W4">
        <f>IF(ROW()&lt;=5,Assumptions!J5,"")</f>
        <v/>
      </c>
      <c r="X4">
        <f>IF(ROW()&lt;=7,Assumptions!L5,"")</f>
        <v/>
      </c>
    </row>
    <row r="5" ht="31" customHeight="1">
      <c r="A5" s="14" t="inlineStr">
        <is>
          <t>FIC-HO-003</t>
        </is>
      </c>
      <c r="B5" s="33" t="n">
        <v>46274</v>
      </c>
      <c r="C5" s="14" t="inlineStr">
        <is>
          <t>General Care</t>
        </is>
      </c>
      <c r="D5" s="14" t="inlineStr">
        <is>
          <t>Overnight</t>
        </is>
      </c>
      <c r="E5" s="14" t="inlineStr">
        <is>
          <t>Day</t>
        </is>
      </c>
      <c r="F5" s="14" t="inlineStr">
        <is>
          <t>Morgan Vale (Fictional)</t>
        </is>
      </c>
      <c r="G5" s="14" t="inlineStr">
        <is>
          <t>Riley Brook (Fictional)</t>
        </is>
      </c>
      <c r="H5" s="16" t="n">
        <v>0.2708333333333333</v>
      </c>
      <c r="I5" s="16" t="n">
        <v>0.2916666666666667</v>
      </c>
      <c r="J5" s="17" t="inlineStr">
        <is>
          <t>High</t>
        </is>
      </c>
      <c r="K5" s="18" t="inlineStr">
        <is>
          <t>Pass along morning attendance changes and enrichment supplies.</t>
        </is>
      </c>
      <c r="L5" s="17" t="inlineStr">
        <is>
          <t>In Progress</t>
        </is>
      </c>
      <c r="M5" s="34" t="n"/>
      <c r="N5" s="35">
        <f>IF(OR(A5="",H5="",I5=""),"",IFERROR(MOD(I5-H5,1)*24,""))</f>
        <v/>
      </c>
      <c r="O5" s="35">
        <f>IF(OR(A5="",J5=""),"",IFERROR(VLOOKUP(J5,Assumptions!$H$3:$I$5,2,FALSE),""))</f>
        <v/>
      </c>
      <c r="P5" s="8">
        <f>IF(A5="","",IF(COUNTIF($A$3:$A$102,A5)&gt;1,"Check duplicate ID",IF(OR(B5="",C5="",D5="",E5="",F5="",G5="",H5="",I5="",J5="",K5="",L5=""),"Check missing fields",IF(D5=E5,"Check shifts",IF(N5=0,"Check window times",IF(AND(O5&lt;&gt;"",N5&gt;O5),"Check long window",IF(AND(L5="Complete",M5=""),"Check completion time",IF(AND(L5&lt;&gt;"Complete",M5&lt;&gt;""),"Check status",IF(L5="Needs Review","Review requested",IF(AND(L5&lt;&gt;"Complete",B5&lt;TODAY()),"Check overdue handover","Ready"))))))))))</f>
        <v/>
      </c>
      <c r="T5">
        <f>IF(ROW()&lt;=4,Assumptions!E6,"")</f>
        <v/>
      </c>
      <c r="U5">
        <f>IF(ROW()&lt;=7,Assumptions!F6,"")</f>
        <v/>
      </c>
      <c r="V5">
        <f>IF(ROW()&lt;=4,Assumptions!H6,"")</f>
        <v/>
      </c>
      <c r="W5">
        <f>IF(ROW()&lt;=5,Assumptions!J6,"")</f>
        <v/>
      </c>
      <c r="X5">
        <f>IF(ROW()&lt;=7,Assumptions!L6,"")</f>
        <v/>
      </c>
    </row>
    <row r="6" ht="31" customHeight="1">
      <c r="A6" s="14" t="inlineStr">
        <is>
          <t>FIC-HO-004</t>
        </is>
      </c>
      <c r="B6" s="33" t="n">
        <v>46275</v>
      </c>
      <c r="C6" s="14" t="inlineStr">
        <is>
          <t>Front Desk</t>
        </is>
      </c>
      <c r="D6" s="14" t="inlineStr">
        <is>
          <t>Day</t>
        </is>
      </c>
      <c r="E6" s="14" t="inlineStr">
        <is>
          <t>Evening</t>
        </is>
      </c>
      <c r="F6" s="14" t="inlineStr">
        <is>
          <t>Riley Brook (Fictional)</t>
        </is>
      </c>
      <c r="G6" s="14" t="inlineStr">
        <is>
          <t>Casey Lark (Fictional)</t>
        </is>
      </c>
      <c r="H6" s="16" t="n">
        <v>0.65625</v>
      </c>
      <c r="I6" s="16" t="n">
        <v>0.6979166666666666</v>
      </c>
      <c r="J6" s="17" t="inlineStr">
        <is>
          <t>Normal</t>
        </is>
      </c>
      <c r="K6" s="18" t="inlineStr">
        <is>
          <t>Confirm arrivals, departures, and the administrative callback list.</t>
        </is>
      </c>
      <c r="L6" s="17" t="inlineStr">
        <is>
          <t>Scheduled</t>
        </is>
      </c>
      <c r="M6" s="34" t="n"/>
      <c r="N6" s="36">
        <f>IF(OR(A6="",H6="",I6=""),"",IFERROR(MOD(I6-H6,1)*24,""))</f>
        <v/>
      </c>
      <c r="O6" s="36">
        <f>IF(OR(A6="",J6=""),"",IFERROR(VLOOKUP(J6,Assumptions!$H$3:$I$5,2,FALSE),""))</f>
        <v/>
      </c>
      <c r="P6" s="5">
        <f>IF(A6="","",IF(COUNTIF($A$3:$A$102,A6)&gt;1,"Check duplicate ID",IF(OR(B6="",C6="",D6="",E6="",F6="",G6="",H6="",I6="",J6="",K6="",L6=""),"Check missing fields",IF(D6=E6,"Check shifts",IF(N6=0,"Check window times",IF(AND(O6&lt;&gt;"",N6&gt;O6),"Check long window",IF(AND(L6="Complete",M6=""),"Check completion time",IF(AND(L6&lt;&gt;"Complete",M6&lt;&gt;""),"Check status",IF(L6="Needs Review","Review requested",IF(AND(L6&lt;&gt;"Complete",B6&lt;TODAY()),"Check overdue handover","Ready"))))))))))</f>
        <v/>
      </c>
      <c r="T6">
        <f>IF(ROW()&lt;=4,Assumptions!E7,"")</f>
        <v/>
      </c>
      <c r="U6">
        <f>IF(ROW()&lt;=7,Assumptions!F7,"")</f>
        <v/>
      </c>
      <c r="V6">
        <f>IF(ROW()&lt;=4,Assumptions!H7,"")</f>
        <v/>
      </c>
      <c r="W6">
        <f>IF(ROW()&lt;=5,Assumptions!J7,"")</f>
        <v/>
      </c>
      <c r="X6">
        <f>IF(ROW()&lt;=7,Assumptions!L7,"")</f>
        <v/>
      </c>
    </row>
    <row r="7" ht="31" customHeight="1">
      <c r="A7" s="14" t="inlineStr">
        <is>
          <t>FIC-HO-005</t>
        </is>
      </c>
      <c r="B7" s="33" t="n">
        <v>46276</v>
      </c>
      <c r="C7" s="14" t="inlineStr">
        <is>
          <t>Lodging</t>
        </is>
      </c>
      <c r="D7" s="14" t="inlineStr">
        <is>
          <t>Evening</t>
        </is>
      </c>
      <c r="E7" s="14" t="inlineStr">
        <is>
          <t>Overnight</t>
        </is>
      </c>
      <c r="F7" s="14" t="inlineStr">
        <is>
          <t>Casey Lark (Fictional)</t>
        </is>
      </c>
      <c r="G7" s="14" t="inlineStr">
        <is>
          <t>Taylor Moss (Fictional)</t>
        </is>
      </c>
      <c r="H7" s="16" t="n">
        <v>0.9166666666666666</v>
      </c>
      <c r="I7" s="16" t="n">
        <v>0.9583333333333334</v>
      </c>
      <c r="J7" s="17" t="inlineStr">
        <is>
          <t>High</t>
        </is>
      </c>
      <c r="K7" s="18" t="inlineStr">
        <is>
          <t>Review lodging assignments and comfort-item labels.</t>
        </is>
      </c>
      <c r="L7" s="17" t="inlineStr">
        <is>
          <t>Scheduled</t>
        </is>
      </c>
      <c r="M7" s="34" t="n"/>
      <c r="N7" s="35">
        <f>IF(OR(A7="",H7="",I7=""),"",IFERROR(MOD(I7-H7,1)*24,""))</f>
        <v/>
      </c>
      <c r="O7" s="35">
        <f>IF(OR(A7="",J7=""),"",IFERROR(VLOOKUP(J7,Assumptions!$H$3:$I$5,2,FALSE),""))</f>
        <v/>
      </c>
      <c r="P7" s="8">
        <f>IF(A7="","",IF(COUNTIF($A$3:$A$102,A7)&gt;1,"Check duplicate ID",IF(OR(B7="",C7="",D7="",E7="",F7="",G7="",H7="",I7="",J7="",K7="",L7=""),"Check missing fields",IF(D7=E7,"Check shifts",IF(N7=0,"Check window times",IF(AND(O7&lt;&gt;"",N7&gt;O7),"Check long window",IF(AND(L7="Complete",M7=""),"Check completion time",IF(AND(L7&lt;&gt;"Complete",M7&lt;&gt;""),"Check status",IF(L7="Needs Review","Review requested",IF(AND(L7&lt;&gt;"Complete",B7&lt;TODAY()),"Check overdue handover","Ready"))))))))))</f>
        <v/>
      </c>
      <c r="T7">
        <f>IF(ROW()&lt;=4,Assumptions!E8,"")</f>
        <v/>
      </c>
      <c r="U7">
        <f>IF(ROW()&lt;=7,Assumptions!F8,"")</f>
        <v/>
      </c>
      <c r="V7">
        <f>IF(ROW()&lt;=4,Assumptions!H8,"")</f>
        <v/>
      </c>
      <c r="W7">
        <f>IF(ROW()&lt;=5,Assumptions!J8,"")</f>
        <v/>
      </c>
      <c r="X7">
        <f>IF(ROW()&lt;=7,Assumptions!L8,"")</f>
        <v/>
      </c>
    </row>
    <row r="8" ht="31" customHeight="1">
      <c r="A8" s="14" t="inlineStr">
        <is>
          <t>FIC-HO-006</t>
        </is>
      </c>
      <c r="B8" s="33" t="n">
        <v>46277</v>
      </c>
      <c r="C8" s="14" t="inlineStr">
        <is>
          <t>Enrichment</t>
        </is>
      </c>
      <c r="D8" s="14" t="inlineStr">
        <is>
          <t>Day</t>
        </is>
      </c>
      <c r="E8" s="14" t="inlineStr">
        <is>
          <t>Day</t>
        </is>
      </c>
      <c r="F8" s="14" t="inlineStr">
        <is>
          <t>Taylor Moss (Fictional)</t>
        </is>
      </c>
      <c r="G8" s="14" t="inlineStr">
        <is>
          <t>Avery Cedar (Fictional)</t>
        </is>
      </c>
      <c r="H8" s="16" t="n">
        <v>0.5416666666666666</v>
      </c>
      <c r="I8" s="16" t="n">
        <v>0.5694444444444444</v>
      </c>
      <c r="J8" s="17" t="inlineStr">
        <is>
          <t>Normal</t>
        </is>
      </c>
      <c r="K8" s="18" t="inlineStr">
        <is>
          <t>Pass along the enrichment rotation and cleanup checklist.</t>
        </is>
      </c>
      <c r="L8" s="17" t="inlineStr">
        <is>
          <t>Scheduled</t>
        </is>
      </c>
      <c r="M8" s="34" t="n"/>
      <c r="N8" s="36">
        <f>IF(OR(A8="",H8="",I8=""),"",IFERROR(MOD(I8-H8,1)*24,""))</f>
        <v/>
      </c>
      <c r="O8" s="36">
        <f>IF(OR(A8="",J8=""),"",IFERROR(VLOOKUP(J8,Assumptions!$H$3:$I$5,2,FALSE),""))</f>
        <v/>
      </c>
      <c r="P8" s="5">
        <f>IF(A8="","",IF(COUNTIF($A$3:$A$102,A8)&gt;1,"Check duplicate ID",IF(OR(B8="",C8="",D8="",E8="",F8="",G8="",H8="",I8="",J8="",K8="",L8=""),"Check missing fields",IF(D8=E8,"Check shifts",IF(N8=0,"Check window times",IF(AND(O8&lt;&gt;"",N8&gt;O8),"Check long window",IF(AND(L8="Complete",M8=""),"Check completion time",IF(AND(L8&lt;&gt;"Complete",M8&lt;&gt;""),"Check status",IF(L8="Needs Review","Review requested",IF(AND(L8&lt;&gt;"Complete",B8&lt;TODAY()),"Check overdue handover","Ready"))))))))))</f>
        <v/>
      </c>
      <c r="T8">
        <f>IF(ROW()&lt;=4,Assumptions!E9,"")</f>
        <v/>
      </c>
      <c r="U8">
        <f>IF(ROW()&lt;=7,Assumptions!F9,"")</f>
        <v/>
      </c>
      <c r="V8">
        <f>IF(ROW()&lt;=4,Assumptions!H9,"")</f>
        <v/>
      </c>
      <c r="W8">
        <f>IF(ROW()&lt;=5,Assumptions!J9,"")</f>
        <v/>
      </c>
      <c r="X8">
        <f>IF(ROW()&lt;=7,Assumptions!L9,"")</f>
        <v/>
      </c>
    </row>
    <row r="9" ht="31" customHeight="1">
      <c r="A9" s="14" t="inlineStr">
        <is>
          <t>FIC-HO-007</t>
        </is>
      </c>
      <c r="B9" s="33" t="n">
        <v>46278</v>
      </c>
      <c r="C9" s="14" t="inlineStr">
        <is>
          <t>Facilities</t>
        </is>
      </c>
      <c r="D9" s="14" t="inlineStr">
        <is>
          <t>Overnight</t>
        </is>
      </c>
      <c r="E9" s="14" t="inlineStr">
        <is>
          <t>Day</t>
        </is>
      </c>
      <c r="F9" s="14" t="inlineStr">
        <is>
          <t>Avery Cedar (Fictional)</t>
        </is>
      </c>
      <c r="G9" s="14" t="inlineStr">
        <is>
          <t>Morgan Vale (Fictional)</t>
        </is>
      </c>
      <c r="H9" s="16" t="n">
        <v>0.25</v>
      </c>
      <c r="I9" s="16" t="n">
        <v>0.2916666666666667</v>
      </c>
      <c r="J9" s="17" t="inlineStr">
        <is>
          <t>Normal</t>
        </is>
      </c>
      <c r="K9" s="18" t="inlineStr">
        <is>
          <t>Review walk-through items that need staff confirmation.</t>
        </is>
      </c>
      <c r="L9" s="17" t="inlineStr">
        <is>
          <t>Needs Review</t>
        </is>
      </c>
      <c r="M9" s="34" t="n"/>
      <c r="N9" s="35">
        <f>IF(OR(A9="",H9="",I9=""),"",IFERROR(MOD(I9-H9,1)*24,""))</f>
        <v/>
      </c>
      <c r="O9" s="35">
        <f>IF(OR(A9="",J9=""),"",IFERROR(VLOOKUP(J9,Assumptions!$H$3:$I$5,2,FALSE),""))</f>
        <v/>
      </c>
      <c r="P9" s="8">
        <f>IF(A9="","",IF(COUNTIF($A$3:$A$102,A9)&gt;1,"Check duplicate ID",IF(OR(B9="",C9="",D9="",E9="",F9="",G9="",H9="",I9="",J9="",K9="",L9=""),"Check missing fields",IF(D9=E9,"Check shifts",IF(N9=0,"Check window times",IF(AND(O9&lt;&gt;"",N9&gt;O9),"Check long window",IF(AND(L9="Complete",M9=""),"Check completion time",IF(AND(L9&lt;&gt;"Complete",M9&lt;&gt;""),"Check status",IF(L9="Needs Review","Review requested",IF(AND(L9&lt;&gt;"Complete",B9&lt;TODAY()),"Check overdue handover","Ready"))))))))))</f>
        <v/>
      </c>
      <c r="T9">
        <f>IF(ROW()&lt;=4,Assumptions!E10,"")</f>
        <v/>
      </c>
      <c r="U9">
        <f>IF(ROW()&lt;=7,Assumptions!F10,"")</f>
        <v/>
      </c>
      <c r="V9">
        <f>IF(ROW()&lt;=4,Assumptions!H10,"")</f>
        <v/>
      </c>
      <c r="W9">
        <f>IF(ROW()&lt;=5,Assumptions!J10,"")</f>
        <v/>
      </c>
      <c r="X9">
        <f>IF(ROW()&lt;=7,Assumptions!L10,"")</f>
        <v/>
      </c>
    </row>
    <row r="10" ht="31" customHeight="1">
      <c r="A10" s="14" t="inlineStr">
        <is>
          <t>FIC-HO-008</t>
        </is>
      </c>
      <c r="B10" s="33" t="n">
        <v>46280</v>
      </c>
      <c r="C10" s="14" t="inlineStr">
        <is>
          <t>General Care</t>
        </is>
      </c>
      <c r="D10" s="14" t="inlineStr">
        <is>
          <t>Evening</t>
        </is>
      </c>
      <c r="E10" s="14" t="inlineStr">
        <is>
          <t>Overnight</t>
        </is>
      </c>
      <c r="F10" s="14" t="inlineStr">
        <is>
          <t>Morgan Vale (Fictional)</t>
        </is>
      </c>
      <c r="G10" s="14" t="inlineStr">
        <is>
          <t>Casey Lark (Fictional)</t>
        </is>
      </c>
      <c r="H10" s="16" t="n">
        <v>0.9375</v>
      </c>
      <c r="I10" s="16" t="n">
        <v>0.9652777777777778</v>
      </c>
      <c r="J10" s="17" t="inlineStr">
        <is>
          <t>Low</t>
        </is>
      </c>
      <c r="K10" s="18" t="inlineStr">
        <is>
          <t>Confirm the general care checklist and supply count.</t>
        </is>
      </c>
      <c r="L10" s="17" t="inlineStr">
        <is>
          <t>Scheduled</t>
        </is>
      </c>
      <c r="M10" s="34" t="n">
        <v>46280.96180555555</v>
      </c>
      <c r="N10" s="36">
        <f>IF(OR(A10="",H10="",I10=""),"",IFERROR(MOD(I10-H10,1)*24,""))</f>
        <v/>
      </c>
      <c r="O10" s="36">
        <f>IF(OR(A10="",J10=""),"",IFERROR(VLOOKUP(J10,Assumptions!$H$3:$I$5,2,FALSE),""))</f>
        <v/>
      </c>
      <c r="P10" s="5">
        <f>IF(A10="","",IF(COUNTIF($A$3:$A$102,A10)&gt;1,"Check duplicate ID",IF(OR(B10="",C10="",D10="",E10="",F10="",G10="",H10="",I10="",J10="",K10="",L10=""),"Check missing fields",IF(D10=E10,"Check shifts",IF(N10=0,"Check window times",IF(AND(O10&lt;&gt;"",N10&gt;O10),"Check long window",IF(AND(L10="Complete",M10=""),"Check completion time",IF(AND(L10&lt;&gt;"Complete",M10&lt;&gt;""),"Check status",IF(L10="Needs Review","Review requested",IF(AND(L10&lt;&gt;"Complete",B10&lt;TODAY()),"Check overdue handover","Ready"))))))))))</f>
        <v/>
      </c>
      <c r="T10">
        <f>IF(ROW()&lt;=4,Assumptions!E11,"")</f>
        <v/>
      </c>
      <c r="U10">
        <f>IF(ROW()&lt;=7,Assumptions!F11,"")</f>
        <v/>
      </c>
      <c r="V10">
        <f>IF(ROW()&lt;=4,Assumptions!H11,"")</f>
        <v/>
      </c>
      <c r="W10">
        <f>IF(ROW()&lt;=5,Assumptions!J11,"")</f>
        <v/>
      </c>
      <c r="X10">
        <f>IF(ROW()&lt;=7,Assumptions!L11,"")</f>
        <v/>
      </c>
    </row>
    <row r="11" ht="31" customHeight="1">
      <c r="A11" s="14" t="inlineStr">
        <is>
          <t>FIC-HO-009</t>
        </is>
      </c>
      <c r="B11" s="33" t="n">
        <v>46282</v>
      </c>
      <c r="C11" s="14" t="inlineStr">
        <is>
          <t>Lodging</t>
        </is>
      </c>
      <c r="D11" s="14" t="inlineStr">
        <is>
          <t>Day</t>
        </is>
      </c>
      <c r="E11" s="14" t="inlineStr">
        <is>
          <t>Evening</t>
        </is>
      </c>
      <c r="F11" s="14" t="inlineStr">
        <is>
          <t>Riley Brook (Fictional)</t>
        </is>
      </c>
      <c r="G11" s="14" t="n"/>
      <c r="H11" s="16" t="n">
        <v>0.6458333333333334</v>
      </c>
      <c r="I11" s="16" t="n">
        <v>0.6805555555555556</v>
      </c>
      <c r="J11" s="17" t="inlineStr">
        <is>
          <t>Low</t>
        </is>
      </c>
      <c r="K11" s="18" t="inlineStr">
        <is>
          <t>Review upcoming lodging arrivals and care-note packets.</t>
        </is>
      </c>
      <c r="L11" s="17" t="inlineStr">
        <is>
          <t>Scheduled</t>
        </is>
      </c>
      <c r="M11" s="34" t="n"/>
      <c r="N11" s="35">
        <f>IF(OR(A11="",H11="",I11=""),"",IFERROR(MOD(I11-H11,1)*24,""))</f>
        <v/>
      </c>
      <c r="O11" s="35">
        <f>IF(OR(A11="",J11=""),"",IFERROR(VLOOKUP(J11,Assumptions!$H$3:$I$5,2,FALSE),""))</f>
        <v/>
      </c>
      <c r="P11" s="8">
        <f>IF(A11="","",IF(COUNTIF($A$3:$A$102,A11)&gt;1,"Check duplicate ID",IF(OR(B11="",C11="",D11="",E11="",F11="",G11="",H11="",I11="",J11="",K11="",L11=""),"Check missing fields",IF(D11=E11,"Check shifts",IF(N11=0,"Check window times",IF(AND(O11&lt;&gt;"",N11&gt;O11),"Check long window",IF(AND(L11="Complete",M11=""),"Check completion time",IF(AND(L11&lt;&gt;"Complete",M11&lt;&gt;""),"Check status",IF(L11="Needs Review","Review requested",IF(AND(L11&lt;&gt;"Complete",B11&lt;TODAY()),"Check overdue handover","Ready"))))))))))</f>
        <v/>
      </c>
      <c r="T11">
        <f>IF(ROW()&lt;=4,Assumptions!E12,"")</f>
        <v/>
      </c>
      <c r="U11">
        <f>IF(ROW()&lt;=7,Assumptions!F12,"")</f>
        <v/>
      </c>
      <c r="V11">
        <f>IF(ROW()&lt;=4,Assumptions!H12,"")</f>
        <v/>
      </c>
      <c r="W11">
        <f>IF(ROW()&lt;=5,Assumptions!J12,"")</f>
        <v/>
      </c>
      <c r="X11">
        <f>IF(ROW()&lt;=7,Assumptions!L12,"")</f>
        <v/>
      </c>
    </row>
    <row r="12" ht="31" customHeight="1">
      <c r="A12" s="14" t="inlineStr">
        <is>
          <t>FIC-HO-010</t>
        </is>
      </c>
      <c r="B12" s="33" t="n">
        <v>46271</v>
      </c>
      <c r="C12" s="14" t="inlineStr">
        <is>
          <t>Daycare</t>
        </is>
      </c>
      <c r="D12" s="14" t="inlineStr">
        <is>
          <t>Overnight</t>
        </is>
      </c>
      <c r="E12" s="14" t="inlineStr">
        <is>
          <t>Day</t>
        </is>
      </c>
      <c r="F12" s="14" t="inlineStr">
        <is>
          <t>Taylor Moss (Fictional)</t>
        </is>
      </c>
      <c r="G12" s="14" t="inlineStr">
        <is>
          <t>Jordan Finch (Fictional)</t>
        </is>
      </c>
      <c r="H12" s="16" t="n">
        <v>0.9791666666666666</v>
      </c>
      <c r="I12" s="16" t="n">
        <v>0.01041666666666667</v>
      </c>
      <c r="J12" s="17" t="inlineStr">
        <is>
          <t>Low</t>
        </is>
      </c>
      <c r="K12" s="18" t="inlineStr">
        <is>
          <t>Pass along overnight setup and the attendance sheet.</t>
        </is>
      </c>
      <c r="L12" s="17" t="inlineStr">
        <is>
          <t>Complete</t>
        </is>
      </c>
      <c r="M12" s="34" t="n">
        <v>46272.00694444445</v>
      </c>
      <c r="N12" s="36">
        <f>IF(OR(A12="",H12="",I12=""),"",IFERROR(MOD(I12-H12,1)*24,""))</f>
        <v/>
      </c>
      <c r="O12" s="36">
        <f>IF(OR(A12="",J12=""),"",IFERROR(VLOOKUP(J12,Assumptions!$H$3:$I$5,2,FALSE),""))</f>
        <v/>
      </c>
      <c r="P12" s="5">
        <f>IF(A12="","",IF(COUNTIF($A$3:$A$102,A12)&gt;1,"Check duplicate ID",IF(OR(B12="",C12="",D12="",E12="",F12="",G12="",H12="",I12="",J12="",K12="",L12=""),"Check missing fields",IF(D12=E12,"Check shifts",IF(N12=0,"Check window times",IF(AND(O12&lt;&gt;"",N12&gt;O12),"Check long window",IF(AND(L12="Complete",M12=""),"Check completion time",IF(AND(L12&lt;&gt;"Complete",M12&lt;&gt;""),"Check status",IF(L12="Needs Review","Review requested",IF(AND(L12&lt;&gt;"Complete",B12&lt;TODAY()),"Check overdue handover","Ready"))))))))))</f>
        <v/>
      </c>
      <c r="T12">
        <f>IF(ROW()&lt;=4,Assumptions!E13,"")</f>
        <v/>
      </c>
      <c r="U12">
        <f>IF(ROW()&lt;=7,Assumptions!F13,"")</f>
        <v/>
      </c>
      <c r="V12">
        <f>IF(ROW()&lt;=4,Assumptions!H13,"")</f>
        <v/>
      </c>
      <c r="W12">
        <f>IF(ROW()&lt;=5,Assumptions!J13,"")</f>
        <v/>
      </c>
      <c r="X12">
        <f>IF(ROW()&lt;=7,Assumptions!L13,"")</f>
        <v/>
      </c>
    </row>
    <row r="13" ht="31" customHeight="1">
      <c r="A13" s="14" t="n"/>
      <c r="B13" s="33" t="n"/>
      <c r="C13" s="14" t="n"/>
      <c r="D13" s="14" t="n"/>
      <c r="E13" s="14" t="n"/>
      <c r="F13" s="14" t="n"/>
      <c r="G13" s="14" t="n"/>
      <c r="H13" s="16" t="n"/>
      <c r="I13" s="16" t="n"/>
      <c r="J13" s="17" t="n"/>
      <c r="K13" s="18" t="n"/>
      <c r="L13" s="17" t="n"/>
      <c r="M13" s="34" t="n"/>
      <c r="N13" s="35">
        <f>IF(OR(A13="",H13="",I13=""),"",IFERROR(MOD(I13-H13,1)*24,""))</f>
        <v/>
      </c>
      <c r="O13" s="35">
        <f>IF(OR(A13="",J13=""),"",IFERROR(VLOOKUP(J13,Assumptions!$H$3:$I$5,2,FALSE),""))</f>
        <v/>
      </c>
      <c r="P13" s="8">
        <f>IF(A13="","",IF(COUNTIF($A$3:$A$102,A13)&gt;1,"Check duplicate ID",IF(OR(B13="",C13="",D13="",E13="",F13="",G13="",H13="",I13="",J13="",K13="",L13=""),"Check missing fields",IF(D13=E13,"Check shifts",IF(N13=0,"Check window times",IF(AND(O13&lt;&gt;"",N13&gt;O13),"Check long window",IF(AND(L13="Complete",M13=""),"Check completion time",IF(AND(L13&lt;&gt;"Complete",M13&lt;&gt;""),"Check status",IF(L13="Needs Review","Review requested",IF(AND(L13&lt;&gt;"Complete",B13&lt;TODAY()),"Check overdue handover","Ready"))))))))))</f>
        <v/>
      </c>
      <c r="T13">
        <f>IF(ROW()&lt;=4,Assumptions!E14,"")</f>
        <v/>
      </c>
      <c r="U13">
        <f>IF(ROW()&lt;=7,Assumptions!F14,"")</f>
        <v/>
      </c>
      <c r="V13">
        <f>IF(ROW()&lt;=4,Assumptions!H14,"")</f>
        <v/>
      </c>
      <c r="W13">
        <f>IF(ROW()&lt;=5,Assumptions!J14,"")</f>
        <v/>
      </c>
      <c r="X13">
        <f>IF(ROW()&lt;=7,Assumptions!L14,"")</f>
        <v/>
      </c>
    </row>
    <row r="14" ht="31" customHeight="1">
      <c r="A14" s="14" t="n"/>
      <c r="B14" s="33" t="n"/>
      <c r="C14" s="14" t="n"/>
      <c r="D14" s="14" t="n"/>
      <c r="E14" s="14" t="n"/>
      <c r="F14" s="14" t="n"/>
      <c r="G14" s="14" t="n"/>
      <c r="H14" s="16" t="n"/>
      <c r="I14" s="16" t="n"/>
      <c r="J14" s="17" t="n"/>
      <c r="K14" s="18" t="n"/>
      <c r="L14" s="17" t="n"/>
      <c r="M14" s="34" t="n"/>
      <c r="N14" s="36">
        <f>IF(OR(A14="",H14="",I14=""),"",IFERROR(MOD(I14-H14,1)*24,""))</f>
        <v/>
      </c>
      <c r="O14" s="36">
        <f>IF(OR(A14="",J14=""),"",IFERROR(VLOOKUP(J14,Assumptions!$H$3:$I$5,2,FALSE),""))</f>
        <v/>
      </c>
      <c r="P14" s="5">
        <f>IF(A14="","",IF(COUNTIF($A$3:$A$102,A14)&gt;1,"Check duplicate ID",IF(OR(B14="",C14="",D14="",E14="",F14="",G14="",H14="",I14="",J14="",K14="",L14=""),"Check missing fields",IF(D14=E14,"Check shifts",IF(N14=0,"Check window times",IF(AND(O14&lt;&gt;"",N14&gt;O14),"Check long window",IF(AND(L14="Complete",M14=""),"Check completion time",IF(AND(L14&lt;&gt;"Complete",M14&lt;&gt;""),"Check status",IF(L14="Needs Review","Review requested",IF(AND(L14&lt;&gt;"Complete",B14&lt;TODAY()),"Check overdue handover","Ready"))))))))))</f>
        <v/>
      </c>
      <c r="T14">
        <f>IF(ROW()&lt;=4,Assumptions!E15,"")</f>
        <v/>
      </c>
      <c r="U14">
        <f>IF(ROW()&lt;=7,Assumptions!F15,"")</f>
        <v/>
      </c>
      <c r="V14">
        <f>IF(ROW()&lt;=4,Assumptions!H15,"")</f>
        <v/>
      </c>
      <c r="W14">
        <f>IF(ROW()&lt;=5,Assumptions!J15,"")</f>
        <v/>
      </c>
      <c r="X14">
        <f>IF(ROW()&lt;=7,Assumptions!L15,"")</f>
        <v/>
      </c>
    </row>
    <row r="15" ht="31" customHeight="1">
      <c r="A15" s="14" t="n"/>
      <c r="B15" s="33" t="n"/>
      <c r="C15" s="14" t="n"/>
      <c r="D15" s="14" t="n"/>
      <c r="E15" s="14" t="n"/>
      <c r="F15" s="14" t="n"/>
      <c r="G15" s="14" t="n"/>
      <c r="H15" s="16" t="n"/>
      <c r="I15" s="16" t="n"/>
      <c r="J15" s="17" t="n"/>
      <c r="K15" s="18" t="n"/>
      <c r="L15" s="17" t="n"/>
      <c r="M15" s="34" t="n"/>
      <c r="N15" s="35">
        <f>IF(OR(A15="",H15="",I15=""),"",IFERROR(MOD(I15-H15,1)*24,""))</f>
        <v/>
      </c>
      <c r="O15" s="35">
        <f>IF(OR(A15="",J15=""),"",IFERROR(VLOOKUP(J15,Assumptions!$H$3:$I$5,2,FALSE),""))</f>
        <v/>
      </c>
      <c r="P15" s="8">
        <f>IF(A15="","",IF(COUNTIF($A$3:$A$102,A15)&gt;1,"Check duplicate ID",IF(OR(B15="",C15="",D15="",E15="",F15="",G15="",H15="",I15="",J15="",K15="",L15=""),"Check missing fields",IF(D15=E15,"Check shifts",IF(N15=0,"Check window times",IF(AND(O15&lt;&gt;"",N15&gt;O15),"Check long window",IF(AND(L15="Complete",M15=""),"Check completion time",IF(AND(L15&lt;&gt;"Complete",M15&lt;&gt;""),"Check status",IF(L15="Needs Review","Review requested",IF(AND(L15&lt;&gt;"Complete",B15&lt;TODAY()),"Check overdue handover","Ready"))))))))))</f>
        <v/>
      </c>
      <c r="T15">
        <f>IF(ROW()&lt;=4,Assumptions!E16,"")</f>
        <v/>
      </c>
      <c r="U15">
        <f>IF(ROW()&lt;=7,Assumptions!F16,"")</f>
        <v/>
      </c>
      <c r="V15">
        <f>IF(ROW()&lt;=4,Assumptions!H16,"")</f>
        <v/>
      </c>
      <c r="W15">
        <f>IF(ROW()&lt;=5,Assumptions!J16,"")</f>
        <v/>
      </c>
      <c r="X15">
        <f>IF(ROW()&lt;=7,Assumptions!L16,"")</f>
        <v/>
      </c>
    </row>
    <row r="16" ht="31" customHeight="1">
      <c r="A16" s="14" t="n"/>
      <c r="B16" s="33" t="n"/>
      <c r="C16" s="14" t="n"/>
      <c r="D16" s="14" t="n"/>
      <c r="E16" s="14" t="n"/>
      <c r="F16" s="14" t="n"/>
      <c r="G16" s="14" t="n"/>
      <c r="H16" s="16" t="n"/>
      <c r="I16" s="16" t="n"/>
      <c r="J16" s="17" t="n"/>
      <c r="K16" s="18" t="n"/>
      <c r="L16" s="17" t="n"/>
      <c r="M16" s="34" t="n"/>
      <c r="N16" s="36">
        <f>IF(OR(A16="",H16="",I16=""),"",IFERROR(MOD(I16-H16,1)*24,""))</f>
        <v/>
      </c>
      <c r="O16" s="36">
        <f>IF(OR(A16="",J16=""),"",IFERROR(VLOOKUP(J16,Assumptions!$H$3:$I$5,2,FALSE),""))</f>
        <v/>
      </c>
      <c r="P16" s="5">
        <f>IF(A16="","",IF(COUNTIF($A$3:$A$102,A16)&gt;1,"Check duplicate ID",IF(OR(B16="",C16="",D16="",E16="",F16="",G16="",H16="",I16="",J16="",K16="",L16=""),"Check missing fields",IF(D16=E16,"Check shifts",IF(N16=0,"Check window times",IF(AND(O16&lt;&gt;"",N16&gt;O16),"Check long window",IF(AND(L16="Complete",M16=""),"Check completion time",IF(AND(L16&lt;&gt;"Complete",M16&lt;&gt;""),"Check status",IF(L16="Needs Review","Review requested",IF(AND(L16&lt;&gt;"Complete",B16&lt;TODAY()),"Check overdue handover","Ready"))))))))))</f>
        <v/>
      </c>
      <c r="T16">
        <f>IF(ROW()&lt;=4,Assumptions!E17,"")</f>
        <v/>
      </c>
      <c r="U16">
        <f>IF(ROW()&lt;=7,Assumptions!F17,"")</f>
        <v/>
      </c>
      <c r="V16">
        <f>IF(ROW()&lt;=4,Assumptions!H17,"")</f>
        <v/>
      </c>
      <c r="W16">
        <f>IF(ROW()&lt;=5,Assumptions!J17,"")</f>
        <v/>
      </c>
      <c r="X16">
        <f>IF(ROW()&lt;=7,Assumptions!L17,"")</f>
        <v/>
      </c>
    </row>
    <row r="17" ht="31" customHeight="1">
      <c r="A17" s="14" t="n"/>
      <c r="B17" s="33" t="n"/>
      <c r="C17" s="14" t="n"/>
      <c r="D17" s="14" t="n"/>
      <c r="E17" s="14" t="n"/>
      <c r="F17" s="14" t="n"/>
      <c r="G17" s="14" t="n"/>
      <c r="H17" s="16" t="n"/>
      <c r="I17" s="16" t="n"/>
      <c r="J17" s="17" t="n"/>
      <c r="K17" s="18" t="n"/>
      <c r="L17" s="17" t="n"/>
      <c r="M17" s="34" t="n"/>
      <c r="N17" s="35">
        <f>IF(OR(A17="",H17="",I17=""),"",IFERROR(MOD(I17-H17,1)*24,""))</f>
        <v/>
      </c>
      <c r="O17" s="35">
        <f>IF(OR(A17="",J17=""),"",IFERROR(VLOOKUP(J17,Assumptions!$H$3:$I$5,2,FALSE),""))</f>
        <v/>
      </c>
      <c r="P17" s="8">
        <f>IF(A17="","",IF(COUNTIF($A$3:$A$102,A17)&gt;1,"Check duplicate ID",IF(OR(B17="",C17="",D17="",E17="",F17="",G17="",H17="",I17="",J17="",K17="",L17=""),"Check missing fields",IF(D17=E17,"Check shifts",IF(N17=0,"Check window times",IF(AND(O17&lt;&gt;"",N17&gt;O17),"Check long window",IF(AND(L17="Complete",M17=""),"Check completion time",IF(AND(L17&lt;&gt;"Complete",M17&lt;&gt;""),"Check status",IF(L17="Needs Review","Review requested",IF(AND(L17&lt;&gt;"Complete",B17&lt;TODAY()),"Check overdue handover","Ready"))))))))))</f>
        <v/>
      </c>
      <c r="T17">
        <f>IF(ROW()&lt;=4,Assumptions!E18,"")</f>
        <v/>
      </c>
      <c r="U17">
        <f>IF(ROW()&lt;=7,Assumptions!F18,"")</f>
        <v/>
      </c>
      <c r="V17">
        <f>IF(ROW()&lt;=4,Assumptions!H18,"")</f>
        <v/>
      </c>
      <c r="W17">
        <f>IF(ROW()&lt;=5,Assumptions!J18,"")</f>
        <v/>
      </c>
      <c r="X17">
        <f>IF(ROW()&lt;=7,Assumptions!L18,"")</f>
        <v/>
      </c>
    </row>
    <row r="18" ht="31" customHeight="1">
      <c r="A18" s="14" t="n"/>
      <c r="B18" s="33" t="n"/>
      <c r="C18" s="14" t="n"/>
      <c r="D18" s="14" t="n"/>
      <c r="E18" s="14" t="n"/>
      <c r="F18" s="14" t="n"/>
      <c r="G18" s="14" t="n"/>
      <c r="H18" s="16" t="n"/>
      <c r="I18" s="16" t="n"/>
      <c r="J18" s="17" t="n"/>
      <c r="K18" s="18" t="n"/>
      <c r="L18" s="17" t="n"/>
      <c r="M18" s="34" t="n"/>
      <c r="N18" s="36">
        <f>IF(OR(A18="",H18="",I18=""),"",IFERROR(MOD(I18-H18,1)*24,""))</f>
        <v/>
      </c>
      <c r="O18" s="36">
        <f>IF(OR(A18="",J18=""),"",IFERROR(VLOOKUP(J18,Assumptions!$H$3:$I$5,2,FALSE),""))</f>
        <v/>
      </c>
      <c r="P18" s="5">
        <f>IF(A18="","",IF(COUNTIF($A$3:$A$102,A18)&gt;1,"Check duplicate ID",IF(OR(B18="",C18="",D18="",E18="",F18="",G18="",H18="",I18="",J18="",K18="",L18=""),"Check missing fields",IF(D18=E18,"Check shifts",IF(N18=0,"Check window times",IF(AND(O18&lt;&gt;"",N18&gt;O18),"Check long window",IF(AND(L18="Complete",M18=""),"Check completion time",IF(AND(L18&lt;&gt;"Complete",M18&lt;&gt;""),"Check status",IF(L18="Needs Review","Review requested",IF(AND(L18&lt;&gt;"Complete",B18&lt;TODAY()),"Check overdue handover","Ready"))))))))))</f>
        <v/>
      </c>
      <c r="T18">
        <f>IF(ROW()&lt;=4,Assumptions!E19,"")</f>
        <v/>
      </c>
      <c r="U18">
        <f>IF(ROW()&lt;=7,Assumptions!F19,"")</f>
        <v/>
      </c>
      <c r="V18">
        <f>IF(ROW()&lt;=4,Assumptions!H19,"")</f>
        <v/>
      </c>
      <c r="W18">
        <f>IF(ROW()&lt;=5,Assumptions!J19,"")</f>
        <v/>
      </c>
      <c r="X18">
        <f>IF(ROW()&lt;=7,Assumptions!L19,"")</f>
        <v/>
      </c>
    </row>
    <row r="19" ht="31" customHeight="1">
      <c r="A19" s="14" t="n"/>
      <c r="B19" s="33" t="n"/>
      <c r="C19" s="14" t="n"/>
      <c r="D19" s="14" t="n"/>
      <c r="E19" s="14" t="n"/>
      <c r="F19" s="14" t="n"/>
      <c r="G19" s="14" t="n"/>
      <c r="H19" s="16" t="n"/>
      <c r="I19" s="16" t="n"/>
      <c r="J19" s="17" t="n"/>
      <c r="K19" s="18" t="n"/>
      <c r="L19" s="17" t="n"/>
      <c r="M19" s="34" t="n"/>
      <c r="N19" s="35">
        <f>IF(OR(A19="",H19="",I19=""),"",IFERROR(MOD(I19-H19,1)*24,""))</f>
        <v/>
      </c>
      <c r="O19" s="35">
        <f>IF(OR(A19="",J19=""),"",IFERROR(VLOOKUP(J19,Assumptions!$H$3:$I$5,2,FALSE),""))</f>
        <v/>
      </c>
      <c r="P19" s="8">
        <f>IF(A19="","",IF(COUNTIF($A$3:$A$102,A19)&gt;1,"Check duplicate ID",IF(OR(B19="",C19="",D19="",E19="",F19="",G19="",H19="",I19="",J19="",K19="",L19=""),"Check missing fields",IF(D19=E19,"Check shifts",IF(N19=0,"Check window times",IF(AND(O19&lt;&gt;"",N19&gt;O19),"Check long window",IF(AND(L19="Complete",M19=""),"Check completion time",IF(AND(L19&lt;&gt;"Complete",M19&lt;&gt;""),"Check status",IF(L19="Needs Review","Review requested",IF(AND(L19&lt;&gt;"Complete",B19&lt;TODAY()),"Check overdue handover","Ready"))))))))))</f>
        <v/>
      </c>
      <c r="T19">
        <f>IF(ROW()&lt;=4,Assumptions!E20,"")</f>
        <v/>
      </c>
      <c r="U19">
        <f>IF(ROW()&lt;=7,Assumptions!F20,"")</f>
        <v/>
      </c>
      <c r="V19">
        <f>IF(ROW()&lt;=4,Assumptions!H20,"")</f>
        <v/>
      </c>
      <c r="W19">
        <f>IF(ROW()&lt;=5,Assumptions!J20,"")</f>
        <v/>
      </c>
      <c r="X19">
        <f>IF(ROW()&lt;=7,Assumptions!L20,"")</f>
        <v/>
      </c>
    </row>
    <row r="20" ht="31" customHeight="1">
      <c r="A20" s="14" t="n"/>
      <c r="B20" s="33" t="n"/>
      <c r="C20" s="14" t="n"/>
      <c r="D20" s="14" t="n"/>
      <c r="E20" s="14" t="n"/>
      <c r="F20" s="14" t="n"/>
      <c r="G20" s="14" t="n"/>
      <c r="H20" s="16" t="n"/>
      <c r="I20" s="16" t="n"/>
      <c r="J20" s="17" t="n"/>
      <c r="K20" s="18" t="n"/>
      <c r="L20" s="17" t="n"/>
      <c r="M20" s="34" t="n"/>
      <c r="N20" s="36">
        <f>IF(OR(A20="",H20="",I20=""),"",IFERROR(MOD(I20-H20,1)*24,""))</f>
        <v/>
      </c>
      <c r="O20" s="36">
        <f>IF(OR(A20="",J20=""),"",IFERROR(VLOOKUP(J20,Assumptions!$H$3:$I$5,2,FALSE),""))</f>
        <v/>
      </c>
      <c r="P20" s="5">
        <f>IF(A20="","",IF(COUNTIF($A$3:$A$102,A20)&gt;1,"Check duplicate ID",IF(OR(B20="",C20="",D20="",E20="",F20="",G20="",H20="",I20="",J20="",K20="",L20=""),"Check missing fields",IF(D20=E20,"Check shifts",IF(N20=0,"Check window times",IF(AND(O20&lt;&gt;"",N20&gt;O20),"Check long window",IF(AND(L20="Complete",M20=""),"Check completion time",IF(AND(L20&lt;&gt;"Complete",M20&lt;&gt;""),"Check status",IF(L20="Needs Review","Review requested",IF(AND(L20&lt;&gt;"Complete",B20&lt;TODAY()),"Check overdue handover","Ready"))))))))))</f>
        <v/>
      </c>
      <c r="T20">
        <f>IF(ROW()&lt;=4,Assumptions!E21,"")</f>
        <v/>
      </c>
      <c r="U20">
        <f>IF(ROW()&lt;=7,Assumptions!F21,"")</f>
        <v/>
      </c>
      <c r="V20">
        <f>IF(ROW()&lt;=4,Assumptions!H21,"")</f>
        <v/>
      </c>
      <c r="W20">
        <f>IF(ROW()&lt;=5,Assumptions!J21,"")</f>
        <v/>
      </c>
      <c r="X20">
        <f>IF(ROW()&lt;=7,Assumptions!L21,"")</f>
        <v/>
      </c>
    </row>
    <row r="21" ht="31" customHeight="1">
      <c r="A21" s="14" t="n"/>
      <c r="B21" s="33" t="n"/>
      <c r="C21" s="14" t="n"/>
      <c r="D21" s="14" t="n"/>
      <c r="E21" s="14" t="n"/>
      <c r="F21" s="14" t="n"/>
      <c r="G21" s="14" t="n"/>
      <c r="H21" s="16" t="n"/>
      <c r="I21" s="16" t="n"/>
      <c r="J21" s="17" t="n"/>
      <c r="K21" s="18" t="n"/>
      <c r="L21" s="17" t="n"/>
      <c r="M21" s="34" t="n"/>
      <c r="N21" s="35">
        <f>IF(OR(A21="",H21="",I21=""),"",IFERROR(MOD(I21-H21,1)*24,""))</f>
        <v/>
      </c>
      <c r="O21" s="35">
        <f>IF(OR(A21="",J21=""),"",IFERROR(VLOOKUP(J21,Assumptions!$H$3:$I$5,2,FALSE),""))</f>
        <v/>
      </c>
      <c r="P21" s="8">
        <f>IF(A21="","",IF(COUNTIF($A$3:$A$102,A21)&gt;1,"Check duplicate ID",IF(OR(B21="",C21="",D21="",E21="",F21="",G21="",H21="",I21="",J21="",K21="",L21=""),"Check missing fields",IF(D21=E21,"Check shifts",IF(N21=0,"Check window times",IF(AND(O21&lt;&gt;"",N21&gt;O21),"Check long window",IF(AND(L21="Complete",M21=""),"Check completion time",IF(AND(L21&lt;&gt;"Complete",M21&lt;&gt;""),"Check status",IF(L21="Needs Review","Review requested",IF(AND(L21&lt;&gt;"Complete",B21&lt;TODAY()),"Check overdue handover","Ready"))))))))))</f>
        <v/>
      </c>
      <c r="T21">
        <f>IF(ROW()&lt;=4,Assumptions!E22,"")</f>
        <v/>
      </c>
      <c r="U21">
        <f>IF(ROW()&lt;=7,Assumptions!F22,"")</f>
        <v/>
      </c>
      <c r="V21">
        <f>IF(ROW()&lt;=4,Assumptions!H22,"")</f>
        <v/>
      </c>
      <c r="W21">
        <f>IF(ROW()&lt;=5,Assumptions!J22,"")</f>
        <v/>
      </c>
      <c r="X21">
        <f>IF(ROW()&lt;=7,Assumptions!L22,"")</f>
        <v/>
      </c>
    </row>
    <row r="22" ht="31" customHeight="1">
      <c r="A22" s="14" t="n"/>
      <c r="B22" s="33" t="n"/>
      <c r="C22" s="14" t="n"/>
      <c r="D22" s="14" t="n"/>
      <c r="E22" s="14" t="n"/>
      <c r="F22" s="14" t="n"/>
      <c r="G22" s="14" t="n"/>
      <c r="H22" s="16" t="n"/>
      <c r="I22" s="16" t="n"/>
      <c r="J22" s="17" t="n"/>
      <c r="K22" s="18" t="n"/>
      <c r="L22" s="17" t="n"/>
      <c r="M22" s="34" t="n"/>
      <c r="N22" s="36">
        <f>IF(OR(A22="",H22="",I22=""),"",IFERROR(MOD(I22-H22,1)*24,""))</f>
        <v/>
      </c>
      <c r="O22" s="36">
        <f>IF(OR(A22="",J22=""),"",IFERROR(VLOOKUP(J22,Assumptions!$H$3:$I$5,2,FALSE),""))</f>
        <v/>
      </c>
      <c r="P22" s="5">
        <f>IF(A22="","",IF(COUNTIF($A$3:$A$102,A22)&gt;1,"Check duplicate ID",IF(OR(B22="",C22="",D22="",E22="",F22="",G22="",H22="",I22="",J22="",K22="",L22=""),"Check missing fields",IF(D22=E22,"Check shifts",IF(N22=0,"Check window times",IF(AND(O22&lt;&gt;"",N22&gt;O22),"Check long window",IF(AND(L22="Complete",M22=""),"Check completion time",IF(AND(L22&lt;&gt;"Complete",M22&lt;&gt;""),"Check status",IF(L22="Needs Review","Review requested",IF(AND(L22&lt;&gt;"Complete",B22&lt;TODAY()),"Check overdue handover","Ready"))))))))))</f>
        <v/>
      </c>
      <c r="T22">
        <f>IF(ROW()&lt;=4,Assumptions!E23,"")</f>
        <v/>
      </c>
      <c r="U22">
        <f>IF(ROW()&lt;=7,Assumptions!F23,"")</f>
        <v/>
      </c>
      <c r="V22">
        <f>IF(ROW()&lt;=4,Assumptions!H23,"")</f>
        <v/>
      </c>
      <c r="W22">
        <f>IF(ROW()&lt;=5,Assumptions!J23,"")</f>
        <v/>
      </c>
      <c r="X22">
        <f>IF(ROW()&lt;=7,Assumptions!L23,"")</f>
        <v/>
      </c>
    </row>
    <row r="23" ht="31" customHeight="1">
      <c r="A23" s="14" t="n"/>
      <c r="B23" s="33" t="n"/>
      <c r="C23" s="14" t="n"/>
      <c r="D23" s="14" t="n"/>
      <c r="E23" s="14" t="n"/>
      <c r="F23" s="14" t="n"/>
      <c r="G23" s="14" t="n"/>
      <c r="H23" s="16" t="n"/>
      <c r="I23" s="16" t="n"/>
      <c r="J23" s="17" t="n"/>
      <c r="K23" s="18" t="n"/>
      <c r="L23" s="17" t="n"/>
      <c r="M23" s="34" t="n"/>
      <c r="N23" s="35">
        <f>IF(OR(A23="",H23="",I23=""),"",IFERROR(MOD(I23-H23,1)*24,""))</f>
        <v/>
      </c>
      <c r="O23" s="35">
        <f>IF(OR(A23="",J23=""),"",IFERROR(VLOOKUP(J23,Assumptions!$H$3:$I$5,2,FALSE),""))</f>
        <v/>
      </c>
      <c r="P23" s="8">
        <f>IF(A23="","",IF(COUNTIF($A$3:$A$102,A23)&gt;1,"Check duplicate ID",IF(OR(B23="",C23="",D23="",E23="",F23="",G23="",H23="",I23="",J23="",K23="",L23=""),"Check missing fields",IF(D23=E23,"Check shifts",IF(N23=0,"Check window times",IF(AND(O23&lt;&gt;"",N23&gt;O23),"Check long window",IF(AND(L23="Complete",M23=""),"Check completion time",IF(AND(L23&lt;&gt;"Complete",M23&lt;&gt;""),"Check status",IF(L23="Needs Review","Review requested",IF(AND(L23&lt;&gt;"Complete",B23&lt;TODAY()),"Check overdue handover","Ready"))))))))))</f>
        <v/>
      </c>
      <c r="T23">
        <f>IF(ROW()&lt;=4,Assumptions!E24,"")</f>
        <v/>
      </c>
      <c r="U23">
        <f>IF(ROW()&lt;=7,Assumptions!F24,"")</f>
        <v/>
      </c>
      <c r="V23">
        <f>IF(ROW()&lt;=4,Assumptions!H24,"")</f>
        <v/>
      </c>
      <c r="W23">
        <f>IF(ROW()&lt;=5,Assumptions!J24,"")</f>
        <v/>
      </c>
      <c r="X23">
        <f>IF(ROW()&lt;=7,Assumptions!L24,"")</f>
        <v/>
      </c>
    </row>
    <row r="24" ht="31" customHeight="1">
      <c r="A24" s="14" t="n"/>
      <c r="B24" s="33" t="n"/>
      <c r="C24" s="14" t="n"/>
      <c r="D24" s="14" t="n"/>
      <c r="E24" s="14" t="n"/>
      <c r="F24" s="14" t="n"/>
      <c r="G24" s="14" t="n"/>
      <c r="H24" s="16" t="n"/>
      <c r="I24" s="16" t="n"/>
      <c r="J24" s="17" t="n"/>
      <c r="K24" s="18" t="n"/>
      <c r="L24" s="17" t="n"/>
      <c r="M24" s="34" t="n"/>
      <c r="N24" s="36">
        <f>IF(OR(A24="",H24="",I24=""),"",IFERROR(MOD(I24-H24,1)*24,""))</f>
        <v/>
      </c>
      <c r="O24" s="36">
        <f>IF(OR(A24="",J24=""),"",IFERROR(VLOOKUP(J24,Assumptions!$H$3:$I$5,2,FALSE),""))</f>
        <v/>
      </c>
      <c r="P24" s="5">
        <f>IF(A24="","",IF(COUNTIF($A$3:$A$102,A24)&gt;1,"Check duplicate ID",IF(OR(B24="",C24="",D24="",E24="",F24="",G24="",H24="",I24="",J24="",K24="",L24=""),"Check missing fields",IF(D24=E24,"Check shifts",IF(N24=0,"Check window times",IF(AND(O24&lt;&gt;"",N24&gt;O24),"Check long window",IF(AND(L24="Complete",M24=""),"Check completion time",IF(AND(L24&lt;&gt;"Complete",M24&lt;&gt;""),"Check status",IF(L24="Needs Review","Review requested",IF(AND(L24&lt;&gt;"Complete",B24&lt;TODAY()),"Check overdue handover","Ready"))))))))))</f>
        <v/>
      </c>
      <c r="T24">
        <f>IF(ROW()&lt;=4,Assumptions!E25,"")</f>
        <v/>
      </c>
      <c r="U24">
        <f>IF(ROW()&lt;=7,Assumptions!F25,"")</f>
        <v/>
      </c>
      <c r="V24">
        <f>IF(ROW()&lt;=4,Assumptions!H25,"")</f>
        <v/>
      </c>
      <c r="W24">
        <f>IF(ROW()&lt;=5,Assumptions!J25,"")</f>
        <v/>
      </c>
      <c r="X24">
        <f>IF(ROW()&lt;=7,Assumptions!L25,"")</f>
        <v/>
      </c>
    </row>
    <row r="25" ht="31" customHeight="1">
      <c r="A25" s="14" t="n"/>
      <c r="B25" s="33" t="n"/>
      <c r="C25" s="14" t="n"/>
      <c r="D25" s="14" t="n"/>
      <c r="E25" s="14" t="n"/>
      <c r="F25" s="14" t="n"/>
      <c r="G25" s="14" t="n"/>
      <c r="H25" s="16" t="n"/>
      <c r="I25" s="16" t="n"/>
      <c r="J25" s="17" t="n"/>
      <c r="K25" s="18" t="n"/>
      <c r="L25" s="17" t="n"/>
      <c r="M25" s="34" t="n"/>
      <c r="N25" s="35">
        <f>IF(OR(A25="",H25="",I25=""),"",IFERROR(MOD(I25-H25,1)*24,""))</f>
        <v/>
      </c>
      <c r="O25" s="35">
        <f>IF(OR(A25="",J25=""),"",IFERROR(VLOOKUP(J25,Assumptions!$H$3:$I$5,2,FALSE),""))</f>
        <v/>
      </c>
      <c r="P25" s="8">
        <f>IF(A25="","",IF(COUNTIF($A$3:$A$102,A25)&gt;1,"Check duplicate ID",IF(OR(B25="",C25="",D25="",E25="",F25="",G25="",H25="",I25="",J25="",K25="",L25=""),"Check missing fields",IF(D25=E25,"Check shifts",IF(N25=0,"Check window times",IF(AND(O25&lt;&gt;"",N25&gt;O25),"Check long window",IF(AND(L25="Complete",M25=""),"Check completion time",IF(AND(L25&lt;&gt;"Complete",M25&lt;&gt;""),"Check status",IF(L25="Needs Review","Review requested",IF(AND(L25&lt;&gt;"Complete",B25&lt;TODAY()),"Check overdue handover","Ready"))))))))))</f>
        <v/>
      </c>
      <c r="T25">
        <f>IF(ROW()&lt;=4,Assumptions!E26,"")</f>
        <v/>
      </c>
      <c r="U25">
        <f>IF(ROW()&lt;=7,Assumptions!F26,"")</f>
        <v/>
      </c>
      <c r="V25">
        <f>IF(ROW()&lt;=4,Assumptions!H26,"")</f>
        <v/>
      </c>
      <c r="W25">
        <f>IF(ROW()&lt;=5,Assumptions!J26,"")</f>
        <v/>
      </c>
      <c r="X25">
        <f>IF(ROW()&lt;=7,Assumptions!L26,"")</f>
        <v/>
      </c>
    </row>
    <row r="26" ht="31" customHeight="1">
      <c r="A26" s="14" t="n"/>
      <c r="B26" s="33" t="n"/>
      <c r="C26" s="14" t="n"/>
      <c r="D26" s="14" t="n"/>
      <c r="E26" s="14" t="n"/>
      <c r="F26" s="14" t="n"/>
      <c r="G26" s="14" t="n"/>
      <c r="H26" s="16" t="n"/>
      <c r="I26" s="16" t="n"/>
      <c r="J26" s="17" t="n"/>
      <c r="K26" s="18" t="n"/>
      <c r="L26" s="17" t="n"/>
      <c r="M26" s="34" t="n"/>
      <c r="N26" s="36">
        <f>IF(OR(A26="",H26="",I26=""),"",IFERROR(MOD(I26-H26,1)*24,""))</f>
        <v/>
      </c>
      <c r="O26" s="36">
        <f>IF(OR(A26="",J26=""),"",IFERROR(VLOOKUP(J26,Assumptions!$H$3:$I$5,2,FALSE),""))</f>
        <v/>
      </c>
      <c r="P26" s="5">
        <f>IF(A26="","",IF(COUNTIF($A$3:$A$102,A26)&gt;1,"Check duplicate ID",IF(OR(B26="",C26="",D26="",E26="",F26="",G26="",H26="",I26="",J26="",K26="",L26=""),"Check missing fields",IF(D26=E26,"Check shifts",IF(N26=0,"Check window times",IF(AND(O26&lt;&gt;"",N26&gt;O26),"Check long window",IF(AND(L26="Complete",M26=""),"Check completion time",IF(AND(L26&lt;&gt;"Complete",M26&lt;&gt;""),"Check status",IF(L26="Needs Review","Review requested",IF(AND(L26&lt;&gt;"Complete",B26&lt;TODAY()),"Check overdue handover","Ready"))))))))))</f>
        <v/>
      </c>
      <c r="T26">
        <f>IF(ROW()&lt;=4,Assumptions!E27,"")</f>
        <v/>
      </c>
      <c r="U26">
        <f>IF(ROW()&lt;=7,Assumptions!F27,"")</f>
        <v/>
      </c>
      <c r="V26">
        <f>IF(ROW()&lt;=4,Assumptions!H27,"")</f>
        <v/>
      </c>
      <c r="W26">
        <f>IF(ROW()&lt;=5,Assumptions!J27,"")</f>
        <v/>
      </c>
      <c r="X26">
        <f>IF(ROW()&lt;=7,Assumptions!L27,"")</f>
        <v/>
      </c>
    </row>
    <row r="27" ht="31" customHeight="1">
      <c r="A27" s="14" t="n"/>
      <c r="B27" s="33" t="n"/>
      <c r="C27" s="14" t="n"/>
      <c r="D27" s="14" t="n"/>
      <c r="E27" s="14" t="n"/>
      <c r="F27" s="14" t="n"/>
      <c r="G27" s="14" t="n"/>
      <c r="H27" s="16" t="n"/>
      <c r="I27" s="16" t="n"/>
      <c r="J27" s="17" t="n"/>
      <c r="K27" s="18" t="n"/>
      <c r="L27" s="17" t="n"/>
      <c r="M27" s="34" t="n"/>
      <c r="N27" s="35">
        <f>IF(OR(A27="",H27="",I27=""),"",IFERROR(MOD(I27-H27,1)*24,""))</f>
        <v/>
      </c>
      <c r="O27" s="35">
        <f>IF(OR(A27="",J27=""),"",IFERROR(VLOOKUP(J27,Assumptions!$H$3:$I$5,2,FALSE),""))</f>
        <v/>
      </c>
      <c r="P27" s="8">
        <f>IF(A27="","",IF(COUNTIF($A$3:$A$102,A27)&gt;1,"Check duplicate ID",IF(OR(B27="",C27="",D27="",E27="",F27="",G27="",H27="",I27="",J27="",K27="",L27=""),"Check missing fields",IF(D27=E27,"Check shifts",IF(N27=0,"Check window times",IF(AND(O27&lt;&gt;"",N27&gt;O27),"Check long window",IF(AND(L27="Complete",M27=""),"Check completion time",IF(AND(L27&lt;&gt;"Complete",M27&lt;&gt;""),"Check status",IF(L27="Needs Review","Review requested",IF(AND(L27&lt;&gt;"Complete",B27&lt;TODAY()),"Check overdue handover","Ready"))))))))))</f>
        <v/>
      </c>
      <c r="T27">
        <f>IF(ROW()&lt;=4,Assumptions!E28,"")</f>
        <v/>
      </c>
      <c r="U27">
        <f>IF(ROW()&lt;=7,Assumptions!F28,"")</f>
        <v/>
      </c>
      <c r="V27">
        <f>IF(ROW()&lt;=4,Assumptions!H28,"")</f>
        <v/>
      </c>
      <c r="W27">
        <f>IF(ROW()&lt;=5,Assumptions!J28,"")</f>
        <v/>
      </c>
      <c r="X27">
        <f>IF(ROW()&lt;=7,Assumptions!L28,"")</f>
        <v/>
      </c>
    </row>
    <row r="28" ht="31" customHeight="1">
      <c r="A28" s="14" t="n"/>
      <c r="B28" s="33" t="n"/>
      <c r="C28" s="14" t="n"/>
      <c r="D28" s="14" t="n"/>
      <c r="E28" s="14" t="n"/>
      <c r="F28" s="14" t="n"/>
      <c r="G28" s="14" t="n"/>
      <c r="H28" s="16" t="n"/>
      <c r="I28" s="16" t="n"/>
      <c r="J28" s="17" t="n"/>
      <c r="K28" s="18" t="n"/>
      <c r="L28" s="17" t="n"/>
      <c r="M28" s="34" t="n"/>
      <c r="N28" s="36">
        <f>IF(OR(A28="",H28="",I28=""),"",IFERROR(MOD(I28-H28,1)*24,""))</f>
        <v/>
      </c>
      <c r="O28" s="36">
        <f>IF(OR(A28="",J28=""),"",IFERROR(VLOOKUP(J28,Assumptions!$H$3:$I$5,2,FALSE),""))</f>
        <v/>
      </c>
      <c r="P28" s="5">
        <f>IF(A28="","",IF(COUNTIF($A$3:$A$102,A28)&gt;1,"Check duplicate ID",IF(OR(B28="",C28="",D28="",E28="",F28="",G28="",H28="",I28="",J28="",K28="",L28=""),"Check missing fields",IF(D28=E28,"Check shifts",IF(N28=0,"Check window times",IF(AND(O28&lt;&gt;"",N28&gt;O28),"Check long window",IF(AND(L28="Complete",M28=""),"Check completion time",IF(AND(L28&lt;&gt;"Complete",M28&lt;&gt;""),"Check status",IF(L28="Needs Review","Review requested",IF(AND(L28&lt;&gt;"Complete",B28&lt;TODAY()),"Check overdue handover","Ready"))))))))))</f>
        <v/>
      </c>
      <c r="T28">
        <f>IF(ROW()&lt;=4,Assumptions!E29,"")</f>
        <v/>
      </c>
      <c r="U28">
        <f>IF(ROW()&lt;=7,Assumptions!F29,"")</f>
        <v/>
      </c>
      <c r="V28">
        <f>IF(ROW()&lt;=4,Assumptions!H29,"")</f>
        <v/>
      </c>
      <c r="W28">
        <f>IF(ROW()&lt;=5,Assumptions!J29,"")</f>
        <v/>
      </c>
      <c r="X28">
        <f>IF(ROW()&lt;=7,Assumptions!L29,"")</f>
        <v/>
      </c>
    </row>
    <row r="29" ht="31" customHeight="1">
      <c r="A29" s="14" t="n"/>
      <c r="B29" s="33" t="n"/>
      <c r="C29" s="14" t="n"/>
      <c r="D29" s="14" t="n"/>
      <c r="E29" s="14" t="n"/>
      <c r="F29" s="14" t="n"/>
      <c r="G29" s="14" t="n"/>
      <c r="H29" s="16" t="n"/>
      <c r="I29" s="16" t="n"/>
      <c r="J29" s="17" t="n"/>
      <c r="K29" s="18" t="n"/>
      <c r="L29" s="17" t="n"/>
      <c r="M29" s="34" t="n"/>
      <c r="N29" s="35">
        <f>IF(OR(A29="",H29="",I29=""),"",IFERROR(MOD(I29-H29,1)*24,""))</f>
        <v/>
      </c>
      <c r="O29" s="35">
        <f>IF(OR(A29="",J29=""),"",IFERROR(VLOOKUP(J29,Assumptions!$H$3:$I$5,2,FALSE),""))</f>
        <v/>
      </c>
      <c r="P29" s="8">
        <f>IF(A29="","",IF(COUNTIF($A$3:$A$102,A29)&gt;1,"Check duplicate ID",IF(OR(B29="",C29="",D29="",E29="",F29="",G29="",H29="",I29="",J29="",K29="",L29=""),"Check missing fields",IF(D29=E29,"Check shifts",IF(N29=0,"Check window times",IF(AND(O29&lt;&gt;"",N29&gt;O29),"Check long window",IF(AND(L29="Complete",M29=""),"Check completion time",IF(AND(L29&lt;&gt;"Complete",M29&lt;&gt;""),"Check status",IF(L29="Needs Review","Review requested",IF(AND(L29&lt;&gt;"Complete",B29&lt;TODAY()),"Check overdue handover","Ready"))))))))))</f>
        <v/>
      </c>
      <c r="T29">
        <f>IF(ROW()&lt;=4,Assumptions!E30,"")</f>
        <v/>
      </c>
      <c r="U29">
        <f>IF(ROW()&lt;=7,Assumptions!F30,"")</f>
        <v/>
      </c>
      <c r="V29">
        <f>IF(ROW()&lt;=4,Assumptions!H30,"")</f>
        <v/>
      </c>
      <c r="W29">
        <f>IF(ROW()&lt;=5,Assumptions!J30,"")</f>
        <v/>
      </c>
      <c r="X29">
        <f>IF(ROW()&lt;=7,Assumptions!L30,"")</f>
        <v/>
      </c>
    </row>
    <row r="30" ht="31" customHeight="1">
      <c r="A30" s="14" t="n"/>
      <c r="B30" s="33" t="n"/>
      <c r="C30" s="14" t="n"/>
      <c r="D30" s="14" t="n"/>
      <c r="E30" s="14" t="n"/>
      <c r="F30" s="14" t="n"/>
      <c r="G30" s="14" t="n"/>
      <c r="H30" s="16" t="n"/>
      <c r="I30" s="16" t="n"/>
      <c r="J30" s="17" t="n"/>
      <c r="K30" s="18" t="n"/>
      <c r="L30" s="17" t="n"/>
      <c r="M30" s="34" t="n"/>
      <c r="N30" s="36">
        <f>IF(OR(A30="",H30="",I30=""),"",IFERROR(MOD(I30-H30,1)*24,""))</f>
        <v/>
      </c>
      <c r="O30" s="36">
        <f>IF(OR(A30="",J30=""),"",IFERROR(VLOOKUP(J30,Assumptions!$H$3:$I$5,2,FALSE),""))</f>
        <v/>
      </c>
      <c r="P30" s="5">
        <f>IF(A30="","",IF(COUNTIF($A$3:$A$102,A30)&gt;1,"Check duplicate ID",IF(OR(B30="",C30="",D30="",E30="",F30="",G30="",H30="",I30="",J30="",K30="",L30=""),"Check missing fields",IF(D30=E30,"Check shifts",IF(N30=0,"Check window times",IF(AND(O30&lt;&gt;"",N30&gt;O30),"Check long window",IF(AND(L30="Complete",M30=""),"Check completion time",IF(AND(L30&lt;&gt;"Complete",M30&lt;&gt;""),"Check status",IF(L30="Needs Review","Review requested",IF(AND(L30&lt;&gt;"Complete",B30&lt;TODAY()),"Check overdue handover","Ready"))))))))))</f>
        <v/>
      </c>
      <c r="T30">
        <f>IF(ROW()&lt;=4,Assumptions!E31,"")</f>
        <v/>
      </c>
      <c r="U30">
        <f>IF(ROW()&lt;=7,Assumptions!F31,"")</f>
        <v/>
      </c>
      <c r="V30">
        <f>IF(ROW()&lt;=4,Assumptions!H31,"")</f>
        <v/>
      </c>
      <c r="W30">
        <f>IF(ROW()&lt;=5,Assumptions!J31,"")</f>
        <v/>
      </c>
      <c r="X30">
        <f>IF(ROW()&lt;=7,Assumptions!L31,"")</f>
        <v/>
      </c>
    </row>
    <row r="31" ht="31" customHeight="1">
      <c r="A31" s="14" t="n"/>
      <c r="B31" s="33" t="n"/>
      <c r="C31" s="14" t="n"/>
      <c r="D31" s="14" t="n"/>
      <c r="E31" s="14" t="n"/>
      <c r="F31" s="14" t="n"/>
      <c r="G31" s="14" t="n"/>
      <c r="H31" s="16" t="n"/>
      <c r="I31" s="16" t="n"/>
      <c r="J31" s="17" t="n"/>
      <c r="K31" s="18" t="n"/>
      <c r="L31" s="17" t="n"/>
      <c r="M31" s="34" t="n"/>
      <c r="N31" s="35">
        <f>IF(OR(A31="",H31="",I31=""),"",IFERROR(MOD(I31-H31,1)*24,""))</f>
        <v/>
      </c>
      <c r="O31" s="35">
        <f>IF(OR(A31="",J31=""),"",IFERROR(VLOOKUP(J31,Assumptions!$H$3:$I$5,2,FALSE),""))</f>
        <v/>
      </c>
      <c r="P31" s="8">
        <f>IF(A31="","",IF(COUNTIF($A$3:$A$102,A31)&gt;1,"Check duplicate ID",IF(OR(B31="",C31="",D31="",E31="",F31="",G31="",H31="",I31="",J31="",K31="",L31=""),"Check missing fields",IF(D31=E31,"Check shifts",IF(N31=0,"Check window times",IF(AND(O31&lt;&gt;"",N31&gt;O31),"Check long window",IF(AND(L31="Complete",M31=""),"Check completion time",IF(AND(L31&lt;&gt;"Complete",M31&lt;&gt;""),"Check status",IF(L31="Needs Review","Review requested",IF(AND(L31&lt;&gt;"Complete",B31&lt;TODAY()),"Check overdue handover","Ready"))))))))))</f>
        <v/>
      </c>
      <c r="T31">
        <f>IF(ROW()&lt;=4,Assumptions!E32,"")</f>
        <v/>
      </c>
      <c r="U31">
        <f>IF(ROW()&lt;=7,Assumptions!F32,"")</f>
        <v/>
      </c>
      <c r="V31">
        <f>IF(ROW()&lt;=4,Assumptions!H32,"")</f>
        <v/>
      </c>
      <c r="W31">
        <f>IF(ROW()&lt;=5,Assumptions!J32,"")</f>
        <v/>
      </c>
      <c r="X31">
        <f>IF(ROW()&lt;=7,Assumptions!L32,"")</f>
        <v/>
      </c>
    </row>
    <row r="32" ht="31" customHeight="1">
      <c r="A32" s="14" t="n"/>
      <c r="B32" s="33" t="n"/>
      <c r="C32" s="14" t="n"/>
      <c r="D32" s="14" t="n"/>
      <c r="E32" s="14" t="n"/>
      <c r="F32" s="14" t="n"/>
      <c r="G32" s="14" t="n"/>
      <c r="H32" s="16" t="n"/>
      <c r="I32" s="16" t="n"/>
      <c r="J32" s="17" t="n"/>
      <c r="K32" s="18" t="n"/>
      <c r="L32" s="17" t="n"/>
      <c r="M32" s="34" t="n"/>
      <c r="N32" s="36">
        <f>IF(OR(A32="",H32="",I32=""),"",IFERROR(MOD(I32-H32,1)*24,""))</f>
        <v/>
      </c>
      <c r="O32" s="36">
        <f>IF(OR(A32="",J32=""),"",IFERROR(VLOOKUP(J32,Assumptions!$H$3:$I$5,2,FALSE),""))</f>
        <v/>
      </c>
      <c r="P32" s="5">
        <f>IF(A32="","",IF(COUNTIF($A$3:$A$102,A32)&gt;1,"Check duplicate ID",IF(OR(B32="",C32="",D32="",E32="",F32="",G32="",H32="",I32="",J32="",K32="",L32=""),"Check missing fields",IF(D32=E32,"Check shifts",IF(N32=0,"Check window times",IF(AND(O32&lt;&gt;"",N32&gt;O32),"Check long window",IF(AND(L32="Complete",M32=""),"Check completion time",IF(AND(L32&lt;&gt;"Complete",M32&lt;&gt;""),"Check status",IF(L32="Needs Review","Review requested",IF(AND(L32&lt;&gt;"Complete",B32&lt;TODAY()),"Check overdue handover","Ready"))))))))))</f>
        <v/>
      </c>
      <c r="T32">
        <f>IF(ROW()&lt;=4,Assumptions!E33,"")</f>
        <v/>
      </c>
      <c r="U32">
        <f>IF(ROW()&lt;=7,Assumptions!F33,"")</f>
        <v/>
      </c>
      <c r="V32">
        <f>IF(ROW()&lt;=4,Assumptions!H33,"")</f>
        <v/>
      </c>
      <c r="W32">
        <f>IF(ROW()&lt;=5,Assumptions!J33,"")</f>
        <v/>
      </c>
      <c r="X32">
        <f>IF(ROW()&lt;=7,Assumptions!L33,"")</f>
        <v/>
      </c>
    </row>
    <row r="33" ht="31" customHeight="1">
      <c r="A33" s="14" t="n"/>
      <c r="B33" s="33" t="n"/>
      <c r="C33" s="14" t="n"/>
      <c r="D33" s="14" t="n"/>
      <c r="E33" s="14" t="n"/>
      <c r="F33" s="14" t="n"/>
      <c r="G33" s="14" t="n"/>
      <c r="H33" s="16" t="n"/>
      <c r="I33" s="16" t="n"/>
      <c r="J33" s="17" t="n"/>
      <c r="K33" s="18" t="n"/>
      <c r="L33" s="17" t="n"/>
      <c r="M33" s="34" t="n"/>
      <c r="N33" s="35">
        <f>IF(OR(A33="",H33="",I33=""),"",IFERROR(MOD(I33-H33,1)*24,""))</f>
        <v/>
      </c>
      <c r="O33" s="35">
        <f>IF(OR(A33="",J33=""),"",IFERROR(VLOOKUP(J33,Assumptions!$H$3:$I$5,2,FALSE),""))</f>
        <v/>
      </c>
      <c r="P33" s="8">
        <f>IF(A33="","",IF(COUNTIF($A$3:$A$102,A33)&gt;1,"Check duplicate ID",IF(OR(B33="",C33="",D33="",E33="",F33="",G33="",H33="",I33="",J33="",K33="",L33=""),"Check missing fields",IF(D33=E33,"Check shifts",IF(N33=0,"Check window times",IF(AND(O33&lt;&gt;"",N33&gt;O33),"Check long window",IF(AND(L33="Complete",M33=""),"Check completion time",IF(AND(L33&lt;&gt;"Complete",M33&lt;&gt;""),"Check status",IF(L33="Needs Review","Review requested",IF(AND(L33&lt;&gt;"Complete",B33&lt;TODAY()),"Check overdue handover","Ready"))))))))))</f>
        <v/>
      </c>
      <c r="T33">
        <f>IF(ROW()&lt;=4,Assumptions!E34,"")</f>
        <v/>
      </c>
      <c r="U33">
        <f>IF(ROW()&lt;=7,Assumptions!F34,"")</f>
        <v/>
      </c>
      <c r="V33">
        <f>IF(ROW()&lt;=4,Assumptions!H34,"")</f>
        <v/>
      </c>
      <c r="W33">
        <f>IF(ROW()&lt;=5,Assumptions!J34,"")</f>
        <v/>
      </c>
      <c r="X33">
        <f>IF(ROW()&lt;=7,Assumptions!L34,"")</f>
        <v/>
      </c>
    </row>
    <row r="34" ht="31" customHeight="1">
      <c r="A34" s="14" t="n"/>
      <c r="B34" s="33" t="n"/>
      <c r="C34" s="14" t="n"/>
      <c r="D34" s="14" t="n"/>
      <c r="E34" s="14" t="n"/>
      <c r="F34" s="14" t="n"/>
      <c r="G34" s="14" t="n"/>
      <c r="H34" s="16" t="n"/>
      <c r="I34" s="16" t="n"/>
      <c r="J34" s="17" t="n"/>
      <c r="K34" s="18" t="n"/>
      <c r="L34" s="17" t="n"/>
      <c r="M34" s="34" t="n"/>
      <c r="N34" s="36">
        <f>IF(OR(A34="",H34="",I34=""),"",IFERROR(MOD(I34-H34,1)*24,""))</f>
        <v/>
      </c>
      <c r="O34" s="36">
        <f>IF(OR(A34="",J34=""),"",IFERROR(VLOOKUP(J34,Assumptions!$H$3:$I$5,2,FALSE),""))</f>
        <v/>
      </c>
      <c r="P34" s="5">
        <f>IF(A34="","",IF(COUNTIF($A$3:$A$102,A34)&gt;1,"Check duplicate ID",IF(OR(B34="",C34="",D34="",E34="",F34="",G34="",H34="",I34="",J34="",K34="",L34=""),"Check missing fields",IF(D34=E34,"Check shifts",IF(N34=0,"Check window times",IF(AND(O34&lt;&gt;"",N34&gt;O34),"Check long window",IF(AND(L34="Complete",M34=""),"Check completion time",IF(AND(L34&lt;&gt;"Complete",M34&lt;&gt;""),"Check status",IF(L34="Needs Review","Review requested",IF(AND(L34&lt;&gt;"Complete",B34&lt;TODAY()),"Check overdue handover","Ready"))))))))))</f>
        <v/>
      </c>
      <c r="T34">
        <f>IF(ROW()&lt;=4,Assumptions!E35,"")</f>
        <v/>
      </c>
      <c r="U34">
        <f>IF(ROW()&lt;=7,Assumptions!F35,"")</f>
        <v/>
      </c>
      <c r="V34">
        <f>IF(ROW()&lt;=4,Assumptions!H35,"")</f>
        <v/>
      </c>
      <c r="W34">
        <f>IF(ROW()&lt;=5,Assumptions!J35,"")</f>
        <v/>
      </c>
      <c r="X34">
        <f>IF(ROW()&lt;=7,Assumptions!L35,"")</f>
        <v/>
      </c>
    </row>
    <row r="35" ht="31" customHeight="1">
      <c r="A35" s="14" t="n"/>
      <c r="B35" s="33" t="n"/>
      <c r="C35" s="14" t="n"/>
      <c r="D35" s="14" t="n"/>
      <c r="E35" s="14" t="n"/>
      <c r="F35" s="14" t="n"/>
      <c r="G35" s="14" t="n"/>
      <c r="H35" s="16" t="n"/>
      <c r="I35" s="16" t="n"/>
      <c r="J35" s="17" t="n"/>
      <c r="K35" s="18" t="n"/>
      <c r="L35" s="17" t="n"/>
      <c r="M35" s="34" t="n"/>
      <c r="N35" s="35">
        <f>IF(OR(A35="",H35="",I35=""),"",IFERROR(MOD(I35-H35,1)*24,""))</f>
        <v/>
      </c>
      <c r="O35" s="35">
        <f>IF(OR(A35="",J35=""),"",IFERROR(VLOOKUP(J35,Assumptions!$H$3:$I$5,2,FALSE),""))</f>
        <v/>
      </c>
      <c r="P35" s="8">
        <f>IF(A35="","",IF(COUNTIF($A$3:$A$102,A35)&gt;1,"Check duplicate ID",IF(OR(B35="",C35="",D35="",E35="",F35="",G35="",H35="",I35="",J35="",K35="",L35=""),"Check missing fields",IF(D35=E35,"Check shifts",IF(N35=0,"Check window times",IF(AND(O35&lt;&gt;"",N35&gt;O35),"Check long window",IF(AND(L35="Complete",M35=""),"Check completion time",IF(AND(L35&lt;&gt;"Complete",M35&lt;&gt;""),"Check status",IF(L35="Needs Review","Review requested",IF(AND(L35&lt;&gt;"Complete",B35&lt;TODAY()),"Check overdue handover","Ready"))))))))))</f>
        <v/>
      </c>
      <c r="T35">
        <f>IF(ROW()&lt;=4,Assumptions!E36,"")</f>
        <v/>
      </c>
      <c r="U35">
        <f>IF(ROW()&lt;=7,Assumptions!F36,"")</f>
        <v/>
      </c>
      <c r="V35">
        <f>IF(ROW()&lt;=4,Assumptions!H36,"")</f>
        <v/>
      </c>
      <c r="W35">
        <f>IF(ROW()&lt;=5,Assumptions!J36,"")</f>
        <v/>
      </c>
      <c r="X35">
        <f>IF(ROW()&lt;=7,Assumptions!L36,"")</f>
        <v/>
      </c>
    </row>
    <row r="36" ht="31" customHeight="1">
      <c r="A36" s="14" t="n"/>
      <c r="B36" s="33" t="n"/>
      <c r="C36" s="14" t="n"/>
      <c r="D36" s="14" t="n"/>
      <c r="E36" s="14" t="n"/>
      <c r="F36" s="14" t="n"/>
      <c r="G36" s="14" t="n"/>
      <c r="H36" s="16" t="n"/>
      <c r="I36" s="16" t="n"/>
      <c r="J36" s="17" t="n"/>
      <c r="K36" s="18" t="n"/>
      <c r="L36" s="17" t="n"/>
      <c r="M36" s="34" t="n"/>
      <c r="N36" s="36">
        <f>IF(OR(A36="",H36="",I36=""),"",IFERROR(MOD(I36-H36,1)*24,""))</f>
        <v/>
      </c>
      <c r="O36" s="36">
        <f>IF(OR(A36="",J36=""),"",IFERROR(VLOOKUP(J36,Assumptions!$H$3:$I$5,2,FALSE),""))</f>
        <v/>
      </c>
      <c r="P36" s="5">
        <f>IF(A36="","",IF(COUNTIF($A$3:$A$102,A36)&gt;1,"Check duplicate ID",IF(OR(B36="",C36="",D36="",E36="",F36="",G36="",H36="",I36="",J36="",K36="",L36=""),"Check missing fields",IF(D36=E36,"Check shifts",IF(N36=0,"Check window times",IF(AND(O36&lt;&gt;"",N36&gt;O36),"Check long window",IF(AND(L36="Complete",M36=""),"Check completion time",IF(AND(L36&lt;&gt;"Complete",M36&lt;&gt;""),"Check status",IF(L36="Needs Review","Review requested",IF(AND(L36&lt;&gt;"Complete",B36&lt;TODAY()),"Check overdue handover","Ready"))))))))))</f>
        <v/>
      </c>
      <c r="T36">
        <f>IF(ROW()&lt;=4,Assumptions!E37,"")</f>
        <v/>
      </c>
      <c r="U36">
        <f>IF(ROW()&lt;=7,Assumptions!F37,"")</f>
        <v/>
      </c>
      <c r="V36">
        <f>IF(ROW()&lt;=4,Assumptions!H37,"")</f>
        <v/>
      </c>
      <c r="W36">
        <f>IF(ROW()&lt;=5,Assumptions!J37,"")</f>
        <v/>
      </c>
      <c r="X36">
        <f>IF(ROW()&lt;=7,Assumptions!L37,"")</f>
        <v/>
      </c>
    </row>
    <row r="37" ht="31" customHeight="1">
      <c r="A37" s="14" t="n"/>
      <c r="B37" s="33" t="n"/>
      <c r="C37" s="14" t="n"/>
      <c r="D37" s="14" t="n"/>
      <c r="E37" s="14" t="n"/>
      <c r="F37" s="14" t="n"/>
      <c r="G37" s="14" t="n"/>
      <c r="H37" s="16" t="n"/>
      <c r="I37" s="16" t="n"/>
      <c r="J37" s="17" t="n"/>
      <c r="K37" s="18" t="n"/>
      <c r="L37" s="17" t="n"/>
      <c r="M37" s="34" t="n"/>
      <c r="N37" s="35">
        <f>IF(OR(A37="",H37="",I37=""),"",IFERROR(MOD(I37-H37,1)*24,""))</f>
        <v/>
      </c>
      <c r="O37" s="35">
        <f>IF(OR(A37="",J37=""),"",IFERROR(VLOOKUP(J37,Assumptions!$H$3:$I$5,2,FALSE),""))</f>
        <v/>
      </c>
      <c r="P37" s="8">
        <f>IF(A37="","",IF(COUNTIF($A$3:$A$102,A37)&gt;1,"Check duplicate ID",IF(OR(B37="",C37="",D37="",E37="",F37="",G37="",H37="",I37="",J37="",K37="",L37=""),"Check missing fields",IF(D37=E37,"Check shifts",IF(N37=0,"Check window times",IF(AND(O37&lt;&gt;"",N37&gt;O37),"Check long window",IF(AND(L37="Complete",M37=""),"Check completion time",IF(AND(L37&lt;&gt;"Complete",M37&lt;&gt;""),"Check status",IF(L37="Needs Review","Review requested",IF(AND(L37&lt;&gt;"Complete",B37&lt;TODAY()),"Check overdue handover","Ready"))))))))))</f>
        <v/>
      </c>
      <c r="T37">
        <f>IF(ROW()&lt;=4,Assumptions!E38,"")</f>
        <v/>
      </c>
      <c r="U37">
        <f>IF(ROW()&lt;=7,Assumptions!F38,"")</f>
        <v/>
      </c>
      <c r="V37">
        <f>IF(ROW()&lt;=4,Assumptions!H38,"")</f>
        <v/>
      </c>
      <c r="W37">
        <f>IF(ROW()&lt;=5,Assumptions!J38,"")</f>
        <v/>
      </c>
      <c r="X37">
        <f>IF(ROW()&lt;=7,Assumptions!L38,"")</f>
        <v/>
      </c>
    </row>
    <row r="38" ht="31" customHeight="1">
      <c r="A38" s="14" t="n"/>
      <c r="B38" s="33" t="n"/>
      <c r="C38" s="14" t="n"/>
      <c r="D38" s="14" t="n"/>
      <c r="E38" s="14" t="n"/>
      <c r="F38" s="14" t="n"/>
      <c r="G38" s="14" t="n"/>
      <c r="H38" s="16" t="n"/>
      <c r="I38" s="16" t="n"/>
      <c r="J38" s="17" t="n"/>
      <c r="K38" s="18" t="n"/>
      <c r="L38" s="17" t="n"/>
      <c r="M38" s="34" t="n"/>
      <c r="N38" s="36">
        <f>IF(OR(A38="",H38="",I38=""),"",IFERROR(MOD(I38-H38,1)*24,""))</f>
        <v/>
      </c>
      <c r="O38" s="36">
        <f>IF(OR(A38="",J38=""),"",IFERROR(VLOOKUP(J38,Assumptions!$H$3:$I$5,2,FALSE),""))</f>
        <v/>
      </c>
      <c r="P38" s="5">
        <f>IF(A38="","",IF(COUNTIF($A$3:$A$102,A38)&gt;1,"Check duplicate ID",IF(OR(B38="",C38="",D38="",E38="",F38="",G38="",H38="",I38="",J38="",K38="",L38=""),"Check missing fields",IF(D38=E38,"Check shifts",IF(N38=0,"Check window times",IF(AND(O38&lt;&gt;"",N38&gt;O38),"Check long window",IF(AND(L38="Complete",M38=""),"Check completion time",IF(AND(L38&lt;&gt;"Complete",M38&lt;&gt;""),"Check status",IF(L38="Needs Review","Review requested",IF(AND(L38&lt;&gt;"Complete",B38&lt;TODAY()),"Check overdue handover","Ready"))))))))))</f>
        <v/>
      </c>
      <c r="T38">
        <f>IF(ROW()&lt;=4,Assumptions!E39,"")</f>
        <v/>
      </c>
      <c r="U38">
        <f>IF(ROW()&lt;=7,Assumptions!F39,"")</f>
        <v/>
      </c>
      <c r="V38">
        <f>IF(ROW()&lt;=4,Assumptions!H39,"")</f>
        <v/>
      </c>
      <c r="W38">
        <f>IF(ROW()&lt;=5,Assumptions!J39,"")</f>
        <v/>
      </c>
      <c r="X38">
        <f>IF(ROW()&lt;=7,Assumptions!L39,"")</f>
        <v/>
      </c>
    </row>
    <row r="39" ht="31" customHeight="1">
      <c r="A39" s="14" t="n"/>
      <c r="B39" s="33" t="n"/>
      <c r="C39" s="14" t="n"/>
      <c r="D39" s="14" t="n"/>
      <c r="E39" s="14" t="n"/>
      <c r="F39" s="14" t="n"/>
      <c r="G39" s="14" t="n"/>
      <c r="H39" s="16" t="n"/>
      <c r="I39" s="16" t="n"/>
      <c r="J39" s="17" t="n"/>
      <c r="K39" s="18" t="n"/>
      <c r="L39" s="17" t="n"/>
      <c r="M39" s="34" t="n"/>
      <c r="N39" s="35">
        <f>IF(OR(A39="",H39="",I39=""),"",IFERROR(MOD(I39-H39,1)*24,""))</f>
        <v/>
      </c>
      <c r="O39" s="35">
        <f>IF(OR(A39="",J39=""),"",IFERROR(VLOOKUP(J39,Assumptions!$H$3:$I$5,2,FALSE),""))</f>
        <v/>
      </c>
      <c r="P39" s="8">
        <f>IF(A39="","",IF(COUNTIF($A$3:$A$102,A39)&gt;1,"Check duplicate ID",IF(OR(B39="",C39="",D39="",E39="",F39="",G39="",H39="",I39="",J39="",K39="",L39=""),"Check missing fields",IF(D39=E39,"Check shifts",IF(N39=0,"Check window times",IF(AND(O39&lt;&gt;"",N39&gt;O39),"Check long window",IF(AND(L39="Complete",M39=""),"Check completion time",IF(AND(L39&lt;&gt;"Complete",M39&lt;&gt;""),"Check status",IF(L39="Needs Review","Review requested",IF(AND(L39&lt;&gt;"Complete",B39&lt;TODAY()),"Check overdue handover","Ready"))))))))))</f>
        <v/>
      </c>
      <c r="T39">
        <f>IF(ROW()&lt;=4,Assumptions!E40,"")</f>
        <v/>
      </c>
      <c r="U39">
        <f>IF(ROW()&lt;=7,Assumptions!F40,"")</f>
        <v/>
      </c>
      <c r="V39">
        <f>IF(ROW()&lt;=4,Assumptions!H40,"")</f>
        <v/>
      </c>
      <c r="W39">
        <f>IF(ROW()&lt;=5,Assumptions!J40,"")</f>
        <v/>
      </c>
      <c r="X39">
        <f>IF(ROW()&lt;=7,Assumptions!L40,"")</f>
        <v/>
      </c>
    </row>
    <row r="40" ht="31" customHeight="1">
      <c r="A40" s="14" t="n"/>
      <c r="B40" s="33" t="n"/>
      <c r="C40" s="14" t="n"/>
      <c r="D40" s="14" t="n"/>
      <c r="E40" s="14" t="n"/>
      <c r="F40" s="14" t="n"/>
      <c r="G40" s="14" t="n"/>
      <c r="H40" s="16" t="n"/>
      <c r="I40" s="16" t="n"/>
      <c r="J40" s="17" t="n"/>
      <c r="K40" s="18" t="n"/>
      <c r="L40" s="17" t="n"/>
      <c r="M40" s="34" t="n"/>
      <c r="N40" s="36">
        <f>IF(OR(A40="",H40="",I40=""),"",IFERROR(MOD(I40-H40,1)*24,""))</f>
        <v/>
      </c>
      <c r="O40" s="36">
        <f>IF(OR(A40="",J40=""),"",IFERROR(VLOOKUP(J40,Assumptions!$H$3:$I$5,2,FALSE),""))</f>
        <v/>
      </c>
      <c r="P40" s="5">
        <f>IF(A40="","",IF(COUNTIF($A$3:$A$102,A40)&gt;1,"Check duplicate ID",IF(OR(B40="",C40="",D40="",E40="",F40="",G40="",H40="",I40="",J40="",K40="",L40=""),"Check missing fields",IF(D40=E40,"Check shifts",IF(N40=0,"Check window times",IF(AND(O40&lt;&gt;"",N40&gt;O40),"Check long window",IF(AND(L40="Complete",M40=""),"Check completion time",IF(AND(L40&lt;&gt;"Complete",M40&lt;&gt;""),"Check status",IF(L40="Needs Review","Review requested",IF(AND(L40&lt;&gt;"Complete",B40&lt;TODAY()),"Check overdue handover","Ready"))))))))))</f>
        <v/>
      </c>
      <c r="T40">
        <f>IF(ROW()&lt;=4,Assumptions!E41,"")</f>
        <v/>
      </c>
      <c r="U40">
        <f>IF(ROW()&lt;=7,Assumptions!F41,"")</f>
        <v/>
      </c>
      <c r="V40">
        <f>IF(ROW()&lt;=4,Assumptions!H41,"")</f>
        <v/>
      </c>
      <c r="W40">
        <f>IF(ROW()&lt;=5,Assumptions!J41,"")</f>
        <v/>
      </c>
      <c r="X40">
        <f>IF(ROW()&lt;=7,Assumptions!L41,"")</f>
        <v/>
      </c>
    </row>
    <row r="41" ht="31" customHeight="1">
      <c r="A41" s="14" t="n"/>
      <c r="B41" s="33" t="n"/>
      <c r="C41" s="14" t="n"/>
      <c r="D41" s="14" t="n"/>
      <c r="E41" s="14" t="n"/>
      <c r="F41" s="14" t="n"/>
      <c r="G41" s="14" t="n"/>
      <c r="H41" s="16" t="n"/>
      <c r="I41" s="16" t="n"/>
      <c r="J41" s="17" t="n"/>
      <c r="K41" s="18" t="n"/>
      <c r="L41" s="17" t="n"/>
      <c r="M41" s="34" t="n"/>
      <c r="N41" s="35">
        <f>IF(OR(A41="",H41="",I41=""),"",IFERROR(MOD(I41-H41,1)*24,""))</f>
        <v/>
      </c>
      <c r="O41" s="35">
        <f>IF(OR(A41="",J41=""),"",IFERROR(VLOOKUP(J41,Assumptions!$H$3:$I$5,2,FALSE),""))</f>
        <v/>
      </c>
      <c r="P41" s="8">
        <f>IF(A41="","",IF(COUNTIF($A$3:$A$102,A41)&gt;1,"Check duplicate ID",IF(OR(B41="",C41="",D41="",E41="",F41="",G41="",H41="",I41="",J41="",K41="",L41=""),"Check missing fields",IF(D41=E41,"Check shifts",IF(N41=0,"Check window times",IF(AND(O41&lt;&gt;"",N41&gt;O41),"Check long window",IF(AND(L41="Complete",M41=""),"Check completion time",IF(AND(L41&lt;&gt;"Complete",M41&lt;&gt;""),"Check status",IF(L41="Needs Review","Review requested",IF(AND(L41&lt;&gt;"Complete",B41&lt;TODAY()),"Check overdue handover","Ready"))))))))))</f>
        <v/>
      </c>
      <c r="T41">
        <f>IF(ROW()&lt;=4,Assumptions!E42,"")</f>
        <v/>
      </c>
      <c r="U41">
        <f>IF(ROW()&lt;=7,Assumptions!F42,"")</f>
        <v/>
      </c>
      <c r="V41">
        <f>IF(ROW()&lt;=4,Assumptions!H42,"")</f>
        <v/>
      </c>
      <c r="W41">
        <f>IF(ROW()&lt;=5,Assumptions!J42,"")</f>
        <v/>
      </c>
      <c r="X41">
        <f>IF(ROW()&lt;=7,Assumptions!L42,"")</f>
        <v/>
      </c>
    </row>
    <row r="42" ht="31" customHeight="1">
      <c r="A42" s="14" t="n"/>
      <c r="B42" s="33" t="n"/>
      <c r="C42" s="14" t="n"/>
      <c r="D42" s="14" t="n"/>
      <c r="E42" s="14" t="n"/>
      <c r="F42" s="14" t="n"/>
      <c r="G42" s="14" t="n"/>
      <c r="H42" s="16" t="n"/>
      <c r="I42" s="16" t="n"/>
      <c r="J42" s="17" t="n"/>
      <c r="K42" s="18" t="n"/>
      <c r="L42" s="17" t="n"/>
      <c r="M42" s="34" t="n"/>
      <c r="N42" s="36">
        <f>IF(OR(A42="",H42="",I42=""),"",IFERROR(MOD(I42-H42,1)*24,""))</f>
        <v/>
      </c>
      <c r="O42" s="36">
        <f>IF(OR(A42="",J42=""),"",IFERROR(VLOOKUP(J42,Assumptions!$H$3:$I$5,2,FALSE),""))</f>
        <v/>
      </c>
      <c r="P42" s="5">
        <f>IF(A42="","",IF(COUNTIF($A$3:$A$102,A42)&gt;1,"Check duplicate ID",IF(OR(B42="",C42="",D42="",E42="",F42="",G42="",H42="",I42="",J42="",K42="",L42=""),"Check missing fields",IF(D42=E42,"Check shifts",IF(N42=0,"Check window times",IF(AND(O42&lt;&gt;"",N42&gt;O42),"Check long window",IF(AND(L42="Complete",M42=""),"Check completion time",IF(AND(L42&lt;&gt;"Complete",M42&lt;&gt;""),"Check status",IF(L42="Needs Review","Review requested",IF(AND(L42&lt;&gt;"Complete",B42&lt;TODAY()),"Check overdue handover","Ready"))))))))))</f>
        <v/>
      </c>
      <c r="T42">
        <f>IF(ROW()&lt;=4,Assumptions!E43,"")</f>
        <v/>
      </c>
      <c r="U42">
        <f>IF(ROW()&lt;=7,Assumptions!F43,"")</f>
        <v/>
      </c>
      <c r="V42">
        <f>IF(ROW()&lt;=4,Assumptions!H43,"")</f>
        <v/>
      </c>
      <c r="W42">
        <f>IF(ROW()&lt;=5,Assumptions!J43,"")</f>
        <v/>
      </c>
      <c r="X42">
        <f>IF(ROW()&lt;=7,Assumptions!L43,"")</f>
        <v/>
      </c>
    </row>
    <row r="43" ht="31" customHeight="1">
      <c r="A43" s="14" t="n"/>
      <c r="B43" s="33" t="n"/>
      <c r="C43" s="14" t="n"/>
      <c r="D43" s="14" t="n"/>
      <c r="E43" s="14" t="n"/>
      <c r="F43" s="14" t="n"/>
      <c r="G43" s="14" t="n"/>
      <c r="H43" s="16" t="n"/>
      <c r="I43" s="16" t="n"/>
      <c r="J43" s="17" t="n"/>
      <c r="K43" s="18" t="n"/>
      <c r="L43" s="17" t="n"/>
      <c r="M43" s="34" t="n"/>
      <c r="N43" s="35">
        <f>IF(OR(A43="",H43="",I43=""),"",IFERROR(MOD(I43-H43,1)*24,""))</f>
        <v/>
      </c>
      <c r="O43" s="35">
        <f>IF(OR(A43="",J43=""),"",IFERROR(VLOOKUP(J43,Assumptions!$H$3:$I$5,2,FALSE),""))</f>
        <v/>
      </c>
      <c r="P43" s="8">
        <f>IF(A43="","",IF(COUNTIF($A$3:$A$102,A43)&gt;1,"Check duplicate ID",IF(OR(B43="",C43="",D43="",E43="",F43="",G43="",H43="",I43="",J43="",K43="",L43=""),"Check missing fields",IF(D43=E43,"Check shifts",IF(N43=0,"Check window times",IF(AND(O43&lt;&gt;"",N43&gt;O43),"Check long window",IF(AND(L43="Complete",M43=""),"Check completion time",IF(AND(L43&lt;&gt;"Complete",M43&lt;&gt;""),"Check status",IF(L43="Needs Review","Review requested",IF(AND(L43&lt;&gt;"Complete",B43&lt;TODAY()),"Check overdue handover","Ready"))))))))))</f>
        <v/>
      </c>
      <c r="T43">
        <f>IF(ROW()&lt;=4,Assumptions!E44,"")</f>
        <v/>
      </c>
      <c r="U43">
        <f>IF(ROW()&lt;=7,Assumptions!F44,"")</f>
        <v/>
      </c>
      <c r="V43">
        <f>IF(ROW()&lt;=4,Assumptions!H44,"")</f>
        <v/>
      </c>
      <c r="W43">
        <f>IF(ROW()&lt;=5,Assumptions!J44,"")</f>
        <v/>
      </c>
      <c r="X43">
        <f>IF(ROW()&lt;=7,Assumptions!L44,"")</f>
        <v/>
      </c>
    </row>
    <row r="44" ht="31" customHeight="1">
      <c r="A44" s="14" t="n"/>
      <c r="B44" s="33" t="n"/>
      <c r="C44" s="14" t="n"/>
      <c r="D44" s="14" t="n"/>
      <c r="E44" s="14" t="n"/>
      <c r="F44" s="14" t="n"/>
      <c r="G44" s="14" t="n"/>
      <c r="H44" s="16" t="n"/>
      <c r="I44" s="16" t="n"/>
      <c r="J44" s="17" t="n"/>
      <c r="K44" s="18" t="n"/>
      <c r="L44" s="17" t="n"/>
      <c r="M44" s="34" t="n"/>
      <c r="N44" s="36">
        <f>IF(OR(A44="",H44="",I44=""),"",IFERROR(MOD(I44-H44,1)*24,""))</f>
        <v/>
      </c>
      <c r="O44" s="36">
        <f>IF(OR(A44="",J44=""),"",IFERROR(VLOOKUP(J44,Assumptions!$H$3:$I$5,2,FALSE),""))</f>
        <v/>
      </c>
      <c r="P44" s="5">
        <f>IF(A44="","",IF(COUNTIF($A$3:$A$102,A44)&gt;1,"Check duplicate ID",IF(OR(B44="",C44="",D44="",E44="",F44="",G44="",H44="",I44="",J44="",K44="",L44=""),"Check missing fields",IF(D44=E44,"Check shifts",IF(N44=0,"Check window times",IF(AND(O44&lt;&gt;"",N44&gt;O44),"Check long window",IF(AND(L44="Complete",M44=""),"Check completion time",IF(AND(L44&lt;&gt;"Complete",M44&lt;&gt;""),"Check status",IF(L44="Needs Review","Review requested",IF(AND(L44&lt;&gt;"Complete",B44&lt;TODAY()),"Check overdue handover","Ready"))))))))))</f>
        <v/>
      </c>
      <c r="T44">
        <f>IF(ROW()&lt;=4,Assumptions!E45,"")</f>
        <v/>
      </c>
      <c r="U44">
        <f>IF(ROW()&lt;=7,Assumptions!F45,"")</f>
        <v/>
      </c>
      <c r="V44">
        <f>IF(ROW()&lt;=4,Assumptions!H45,"")</f>
        <v/>
      </c>
      <c r="W44">
        <f>IF(ROW()&lt;=5,Assumptions!J45,"")</f>
        <v/>
      </c>
      <c r="X44">
        <f>IF(ROW()&lt;=7,Assumptions!L45,"")</f>
        <v/>
      </c>
    </row>
    <row r="45" ht="31" customHeight="1">
      <c r="A45" s="14" t="n"/>
      <c r="B45" s="33" t="n"/>
      <c r="C45" s="14" t="n"/>
      <c r="D45" s="14" t="n"/>
      <c r="E45" s="14" t="n"/>
      <c r="F45" s="14" t="n"/>
      <c r="G45" s="14" t="n"/>
      <c r="H45" s="16" t="n"/>
      <c r="I45" s="16" t="n"/>
      <c r="J45" s="17" t="n"/>
      <c r="K45" s="18" t="n"/>
      <c r="L45" s="17" t="n"/>
      <c r="M45" s="34" t="n"/>
      <c r="N45" s="35">
        <f>IF(OR(A45="",H45="",I45=""),"",IFERROR(MOD(I45-H45,1)*24,""))</f>
        <v/>
      </c>
      <c r="O45" s="35">
        <f>IF(OR(A45="",J45=""),"",IFERROR(VLOOKUP(J45,Assumptions!$H$3:$I$5,2,FALSE),""))</f>
        <v/>
      </c>
      <c r="P45" s="8">
        <f>IF(A45="","",IF(COUNTIF($A$3:$A$102,A45)&gt;1,"Check duplicate ID",IF(OR(B45="",C45="",D45="",E45="",F45="",G45="",H45="",I45="",J45="",K45="",L45=""),"Check missing fields",IF(D45=E45,"Check shifts",IF(N45=0,"Check window times",IF(AND(O45&lt;&gt;"",N45&gt;O45),"Check long window",IF(AND(L45="Complete",M45=""),"Check completion time",IF(AND(L45&lt;&gt;"Complete",M45&lt;&gt;""),"Check status",IF(L45="Needs Review","Review requested",IF(AND(L45&lt;&gt;"Complete",B45&lt;TODAY()),"Check overdue handover","Ready"))))))))))</f>
        <v/>
      </c>
      <c r="T45">
        <f>IF(ROW()&lt;=4,Assumptions!E46,"")</f>
        <v/>
      </c>
      <c r="U45">
        <f>IF(ROW()&lt;=7,Assumptions!F46,"")</f>
        <v/>
      </c>
      <c r="V45">
        <f>IF(ROW()&lt;=4,Assumptions!H46,"")</f>
        <v/>
      </c>
      <c r="W45">
        <f>IF(ROW()&lt;=5,Assumptions!J46,"")</f>
        <v/>
      </c>
      <c r="X45">
        <f>IF(ROW()&lt;=7,Assumptions!L46,"")</f>
        <v/>
      </c>
    </row>
    <row r="46" ht="31" customHeight="1">
      <c r="A46" s="14" t="n"/>
      <c r="B46" s="33" t="n"/>
      <c r="C46" s="14" t="n"/>
      <c r="D46" s="14" t="n"/>
      <c r="E46" s="14" t="n"/>
      <c r="F46" s="14" t="n"/>
      <c r="G46" s="14" t="n"/>
      <c r="H46" s="16" t="n"/>
      <c r="I46" s="16" t="n"/>
      <c r="J46" s="17" t="n"/>
      <c r="K46" s="18" t="n"/>
      <c r="L46" s="17" t="n"/>
      <c r="M46" s="34" t="n"/>
      <c r="N46" s="36">
        <f>IF(OR(A46="",H46="",I46=""),"",IFERROR(MOD(I46-H46,1)*24,""))</f>
        <v/>
      </c>
      <c r="O46" s="36">
        <f>IF(OR(A46="",J46=""),"",IFERROR(VLOOKUP(J46,Assumptions!$H$3:$I$5,2,FALSE),""))</f>
        <v/>
      </c>
      <c r="P46" s="5">
        <f>IF(A46="","",IF(COUNTIF($A$3:$A$102,A46)&gt;1,"Check duplicate ID",IF(OR(B46="",C46="",D46="",E46="",F46="",G46="",H46="",I46="",J46="",K46="",L46=""),"Check missing fields",IF(D46=E46,"Check shifts",IF(N46=0,"Check window times",IF(AND(O46&lt;&gt;"",N46&gt;O46),"Check long window",IF(AND(L46="Complete",M46=""),"Check completion time",IF(AND(L46&lt;&gt;"Complete",M46&lt;&gt;""),"Check status",IF(L46="Needs Review","Review requested",IF(AND(L46&lt;&gt;"Complete",B46&lt;TODAY()),"Check overdue handover","Ready"))))))))))</f>
        <v/>
      </c>
      <c r="T46">
        <f>IF(ROW()&lt;=4,Assumptions!E47,"")</f>
        <v/>
      </c>
      <c r="U46">
        <f>IF(ROW()&lt;=7,Assumptions!F47,"")</f>
        <v/>
      </c>
      <c r="V46">
        <f>IF(ROW()&lt;=4,Assumptions!H47,"")</f>
        <v/>
      </c>
      <c r="W46">
        <f>IF(ROW()&lt;=5,Assumptions!J47,"")</f>
        <v/>
      </c>
      <c r="X46">
        <f>IF(ROW()&lt;=7,Assumptions!L47,"")</f>
        <v/>
      </c>
    </row>
    <row r="47" ht="31" customHeight="1">
      <c r="A47" s="14" t="n"/>
      <c r="B47" s="33" t="n"/>
      <c r="C47" s="14" t="n"/>
      <c r="D47" s="14" t="n"/>
      <c r="E47" s="14" t="n"/>
      <c r="F47" s="14" t="n"/>
      <c r="G47" s="14" t="n"/>
      <c r="H47" s="16" t="n"/>
      <c r="I47" s="16" t="n"/>
      <c r="J47" s="17" t="n"/>
      <c r="K47" s="18" t="n"/>
      <c r="L47" s="17" t="n"/>
      <c r="M47" s="34" t="n"/>
      <c r="N47" s="35">
        <f>IF(OR(A47="",H47="",I47=""),"",IFERROR(MOD(I47-H47,1)*24,""))</f>
        <v/>
      </c>
      <c r="O47" s="35">
        <f>IF(OR(A47="",J47=""),"",IFERROR(VLOOKUP(J47,Assumptions!$H$3:$I$5,2,FALSE),""))</f>
        <v/>
      </c>
      <c r="P47" s="8">
        <f>IF(A47="","",IF(COUNTIF($A$3:$A$102,A47)&gt;1,"Check duplicate ID",IF(OR(B47="",C47="",D47="",E47="",F47="",G47="",H47="",I47="",J47="",K47="",L47=""),"Check missing fields",IF(D47=E47,"Check shifts",IF(N47=0,"Check window times",IF(AND(O47&lt;&gt;"",N47&gt;O47),"Check long window",IF(AND(L47="Complete",M47=""),"Check completion time",IF(AND(L47&lt;&gt;"Complete",M47&lt;&gt;""),"Check status",IF(L47="Needs Review","Review requested",IF(AND(L47&lt;&gt;"Complete",B47&lt;TODAY()),"Check overdue handover","Ready"))))))))))</f>
        <v/>
      </c>
      <c r="T47">
        <f>IF(ROW()&lt;=4,Assumptions!E48,"")</f>
        <v/>
      </c>
      <c r="U47">
        <f>IF(ROW()&lt;=7,Assumptions!F48,"")</f>
        <v/>
      </c>
      <c r="V47">
        <f>IF(ROW()&lt;=4,Assumptions!H48,"")</f>
        <v/>
      </c>
      <c r="W47">
        <f>IF(ROW()&lt;=5,Assumptions!J48,"")</f>
        <v/>
      </c>
      <c r="X47">
        <f>IF(ROW()&lt;=7,Assumptions!L48,"")</f>
        <v/>
      </c>
    </row>
    <row r="48" ht="31" customHeight="1">
      <c r="A48" s="14" t="n"/>
      <c r="B48" s="33" t="n"/>
      <c r="C48" s="14" t="n"/>
      <c r="D48" s="14" t="n"/>
      <c r="E48" s="14" t="n"/>
      <c r="F48" s="14" t="n"/>
      <c r="G48" s="14" t="n"/>
      <c r="H48" s="16" t="n"/>
      <c r="I48" s="16" t="n"/>
      <c r="J48" s="17" t="n"/>
      <c r="K48" s="18" t="n"/>
      <c r="L48" s="17" t="n"/>
      <c r="M48" s="34" t="n"/>
      <c r="N48" s="36">
        <f>IF(OR(A48="",H48="",I48=""),"",IFERROR(MOD(I48-H48,1)*24,""))</f>
        <v/>
      </c>
      <c r="O48" s="36">
        <f>IF(OR(A48="",J48=""),"",IFERROR(VLOOKUP(J48,Assumptions!$H$3:$I$5,2,FALSE),""))</f>
        <v/>
      </c>
      <c r="P48" s="5">
        <f>IF(A48="","",IF(COUNTIF($A$3:$A$102,A48)&gt;1,"Check duplicate ID",IF(OR(B48="",C48="",D48="",E48="",F48="",G48="",H48="",I48="",J48="",K48="",L48=""),"Check missing fields",IF(D48=E48,"Check shifts",IF(N48=0,"Check window times",IF(AND(O48&lt;&gt;"",N48&gt;O48),"Check long window",IF(AND(L48="Complete",M48=""),"Check completion time",IF(AND(L48&lt;&gt;"Complete",M48&lt;&gt;""),"Check status",IF(L48="Needs Review","Review requested",IF(AND(L48&lt;&gt;"Complete",B48&lt;TODAY()),"Check overdue handover","Ready"))))))))))</f>
        <v/>
      </c>
      <c r="T48">
        <f>IF(ROW()&lt;=4,Assumptions!E49,"")</f>
        <v/>
      </c>
      <c r="U48">
        <f>IF(ROW()&lt;=7,Assumptions!F49,"")</f>
        <v/>
      </c>
      <c r="V48">
        <f>IF(ROW()&lt;=4,Assumptions!H49,"")</f>
        <v/>
      </c>
      <c r="W48">
        <f>IF(ROW()&lt;=5,Assumptions!J49,"")</f>
        <v/>
      </c>
      <c r="X48">
        <f>IF(ROW()&lt;=7,Assumptions!L49,"")</f>
        <v/>
      </c>
    </row>
    <row r="49" ht="31" customHeight="1">
      <c r="A49" s="14" t="n"/>
      <c r="B49" s="33" t="n"/>
      <c r="C49" s="14" t="n"/>
      <c r="D49" s="14" t="n"/>
      <c r="E49" s="14" t="n"/>
      <c r="F49" s="14" t="n"/>
      <c r="G49" s="14" t="n"/>
      <c r="H49" s="16" t="n"/>
      <c r="I49" s="16" t="n"/>
      <c r="J49" s="17" t="n"/>
      <c r="K49" s="18" t="n"/>
      <c r="L49" s="17" t="n"/>
      <c r="M49" s="34" t="n"/>
      <c r="N49" s="35">
        <f>IF(OR(A49="",H49="",I49=""),"",IFERROR(MOD(I49-H49,1)*24,""))</f>
        <v/>
      </c>
      <c r="O49" s="35">
        <f>IF(OR(A49="",J49=""),"",IFERROR(VLOOKUP(J49,Assumptions!$H$3:$I$5,2,FALSE),""))</f>
        <v/>
      </c>
      <c r="P49" s="8">
        <f>IF(A49="","",IF(COUNTIF($A$3:$A$102,A49)&gt;1,"Check duplicate ID",IF(OR(B49="",C49="",D49="",E49="",F49="",G49="",H49="",I49="",J49="",K49="",L49=""),"Check missing fields",IF(D49=E49,"Check shifts",IF(N49=0,"Check window times",IF(AND(O49&lt;&gt;"",N49&gt;O49),"Check long window",IF(AND(L49="Complete",M49=""),"Check completion time",IF(AND(L49&lt;&gt;"Complete",M49&lt;&gt;""),"Check status",IF(L49="Needs Review","Review requested",IF(AND(L49&lt;&gt;"Complete",B49&lt;TODAY()),"Check overdue handover","Ready"))))))))))</f>
        <v/>
      </c>
      <c r="T49">
        <f>IF(ROW()&lt;=4,Assumptions!E50,"")</f>
        <v/>
      </c>
      <c r="U49">
        <f>IF(ROW()&lt;=7,Assumptions!F50,"")</f>
        <v/>
      </c>
      <c r="V49">
        <f>IF(ROW()&lt;=4,Assumptions!H50,"")</f>
        <v/>
      </c>
      <c r="W49">
        <f>IF(ROW()&lt;=5,Assumptions!J50,"")</f>
        <v/>
      </c>
      <c r="X49">
        <f>IF(ROW()&lt;=7,Assumptions!L50,"")</f>
        <v/>
      </c>
    </row>
    <row r="50" ht="31" customHeight="1">
      <c r="A50" s="14" t="n"/>
      <c r="B50" s="33" t="n"/>
      <c r="C50" s="14" t="n"/>
      <c r="D50" s="14" t="n"/>
      <c r="E50" s="14" t="n"/>
      <c r="F50" s="14" t="n"/>
      <c r="G50" s="14" t="n"/>
      <c r="H50" s="16" t="n"/>
      <c r="I50" s="16" t="n"/>
      <c r="J50" s="17" t="n"/>
      <c r="K50" s="18" t="n"/>
      <c r="L50" s="17" t="n"/>
      <c r="M50" s="34" t="n"/>
      <c r="N50" s="36">
        <f>IF(OR(A50="",H50="",I50=""),"",IFERROR(MOD(I50-H50,1)*24,""))</f>
        <v/>
      </c>
      <c r="O50" s="36">
        <f>IF(OR(A50="",J50=""),"",IFERROR(VLOOKUP(J50,Assumptions!$H$3:$I$5,2,FALSE),""))</f>
        <v/>
      </c>
      <c r="P50" s="5">
        <f>IF(A50="","",IF(COUNTIF($A$3:$A$102,A50)&gt;1,"Check duplicate ID",IF(OR(B50="",C50="",D50="",E50="",F50="",G50="",H50="",I50="",J50="",K50="",L50=""),"Check missing fields",IF(D50=E50,"Check shifts",IF(N50=0,"Check window times",IF(AND(O50&lt;&gt;"",N50&gt;O50),"Check long window",IF(AND(L50="Complete",M50=""),"Check completion time",IF(AND(L50&lt;&gt;"Complete",M50&lt;&gt;""),"Check status",IF(L50="Needs Review","Review requested",IF(AND(L50&lt;&gt;"Complete",B50&lt;TODAY()),"Check overdue handover","Ready"))))))))))</f>
        <v/>
      </c>
      <c r="T50">
        <f>IF(ROW()&lt;=4,Assumptions!E51,"")</f>
        <v/>
      </c>
      <c r="U50">
        <f>IF(ROW()&lt;=7,Assumptions!F51,"")</f>
        <v/>
      </c>
      <c r="V50">
        <f>IF(ROW()&lt;=4,Assumptions!H51,"")</f>
        <v/>
      </c>
      <c r="W50">
        <f>IF(ROW()&lt;=5,Assumptions!J51,"")</f>
        <v/>
      </c>
      <c r="X50">
        <f>IF(ROW()&lt;=7,Assumptions!L51,"")</f>
        <v/>
      </c>
    </row>
    <row r="51" ht="31" customHeight="1">
      <c r="A51" s="14" t="n"/>
      <c r="B51" s="33" t="n"/>
      <c r="C51" s="14" t="n"/>
      <c r="D51" s="14" t="n"/>
      <c r="E51" s="14" t="n"/>
      <c r="F51" s="14" t="n"/>
      <c r="G51" s="14" t="n"/>
      <c r="H51" s="16" t="n"/>
      <c r="I51" s="16" t="n"/>
      <c r="J51" s="17" t="n"/>
      <c r="K51" s="18" t="n"/>
      <c r="L51" s="17" t="n"/>
      <c r="M51" s="34" t="n"/>
      <c r="N51" s="35">
        <f>IF(OR(A51="",H51="",I51=""),"",IFERROR(MOD(I51-H51,1)*24,""))</f>
        <v/>
      </c>
      <c r="O51" s="35">
        <f>IF(OR(A51="",J51=""),"",IFERROR(VLOOKUP(J51,Assumptions!$H$3:$I$5,2,FALSE),""))</f>
        <v/>
      </c>
      <c r="P51" s="8">
        <f>IF(A51="","",IF(COUNTIF($A$3:$A$102,A51)&gt;1,"Check duplicate ID",IF(OR(B51="",C51="",D51="",E51="",F51="",G51="",H51="",I51="",J51="",K51="",L51=""),"Check missing fields",IF(D51=E51,"Check shifts",IF(N51=0,"Check window times",IF(AND(O51&lt;&gt;"",N51&gt;O51),"Check long window",IF(AND(L51="Complete",M51=""),"Check completion time",IF(AND(L51&lt;&gt;"Complete",M51&lt;&gt;""),"Check status",IF(L51="Needs Review","Review requested",IF(AND(L51&lt;&gt;"Complete",B51&lt;TODAY()),"Check overdue handover","Ready"))))))))))</f>
        <v/>
      </c>
      <c r="T51">
        <f>IF(ROW()&lt;=4,Assumptions!E52,"")</f>
        <v/>
      </c>
      <c r="U51">
        <f>IF(ROW()&lt;=7,Assumptions!F52,"")</f>
        <v/>
      </c>
      <c r="V51">
        <f>IF(ROW()&lt;=4,Assumptions!H52,"")</f>
        <v/>
      </c>
      <c r="W51">
        <f>IF(ROW()&lt;=5,Assumptions!J52,"")</f>
        <v/>
      </c>
      <c r="X51">
        <f>IF(ROW()&lt;=7,Assumptions!L52,"")</f>
        <v/>
      </c>
    </row>
    <row r="52" ht="31" customHeight="1">
      <c r="A52" s="14" t="n"/>
      <c r="B52" s="33" t="n"/>
      <c r="C52" s="14" t="n"/>
      <c r="D52" s="14" t="n"/>
      <c r="E52" s="14" t="n"/>
      <c r="F52" s="14" t="n"/>
      <c r="G52" s="14" t="n"/>
      <c r="H52" s="16" t="n"/>
      <c r="I52" s="16" t="n"/>
      <c r="J52" s="17" t="n"/>
      <c r="K52" s="18" t="n"/>
      <c r="L52" s="17" t="n"/>
      <c r="M52" s="34" t="n"/>
      <c r="N52" s="36">
        <f>IF(OR(A52="",H52="",I52=""),"",IFERROR(MOD(I52-H52,1)*24,""))</f>
        <v/>
      </c>
      <c r="O52" s="36">
        <f>IF(OR(A52="",J52=""),"",IFERROR(VLOOKUP(J52,Assumptions!$H$3:$I$5,2,FALSE),""))</f>
        <v/>
      </c>
      <c r="P52" s="5">
        <f>IF(A52="","",IF(COUNTIF($A$3:$A$102,A52)&gt;1,"Check duplicate ID",IF(OR(B52="",C52="",D52="",E52="",F52="",G52="",H52="",I52="",J52="",K52="",L52=""),"Check missing fields",IF(D52=E52,"Check shifts",IF(N52=0,"Check window times",IF(AND(O52&lt;&gt;"",N52&gt;O52),"Check long window",IF(AND(L52="Complete",M52=""),"Check completion time",IF(AND(L52&lt;&gt;"Complete",M52&lt;&gt;""),"Check status",IF(L52="Needs Review","Review requested",IF(AND(L52&lt;&gt;"Complete",B52&lt;TODAY()),"Check overdue handover","Ready"))))))))))</f>
        <v/>
      </c>
      <c r="T52">
        <f>IF(ROW()&lt;=4,Assumptions!E53,"")</f>
        <v/>
      </c>
      <c r="U52">
        <f>IF(ROW()&lt;=7,Assumptions!F53,"")</f>
        <v/>
      </c>
      <c r="V52">
        <f>IF(ROW()&lt;=4,Assumptions!H53,"")</f>
        <v/>
      </c>
      <c r="W52">
        <f>IF(ROW()&lt;=5,Assumptions!J53,"")</f>
        <v/>
      </c>
      <c r="X52">
        <f>IF(ROW()&lt;=7,Assumptions!L53,"")</f>
        <v/>
      </c>
    </row>
    <row r="53" ht="31" customHeight="1">
      <c r="A53" s="14" t="n"/>
      <c r="B53" s="33" t="n"/>
      <c r="C53" s="14" t="n"/>
      <c r="D53" s="14" t="n"/>
      <c r="E53" s="14" t="n"/>
      <c r="F53" s="14" t="n"/>
      <c r="G53" s="14" t="n"/>
      <c r="H53" s="16" t="n"/>
      <c r="I53" s="16" t="n"/>
      <c r="J53" s="17" t="n"/>
      <c r="K53" s="18" t="n"/>
      <c r="L53" s="17" t="n"/>
      <c r="M53" s="34" t="n"/>
      <c r="N53" s="35">
        <f>IF(OR(A53="",H53="",I53=""),"",IFERROR(MOD(I53-H53,1)*24,""))</f>
        <v/>
      </c>
      <c r="O53" s="35">
        <f>IF(OR(A53="",J53=""),"",IFERROR(VLOOKUP(J53,Assumptions!$H$3:$I$5,2,FALSE),""))</f>
        <v/>
      </c>
      <c r="P53" s="8">
        <f>IF(A53="","",IF(COUNTIF($A$3:$A$102,A53)&gt;1,"Check duplicate ID",IF(OR(B53="",C53="",D53="",E53="",F53="",G53="",H53="",I53="",J53="",K53="",L53=""),"Check missing fields",IF(D53=E53,"Check shifts",IF(N53=0,"Check window times",IF(AND(O53&lt;&gt;"",N53&gt;O53),"Check long window",IF(AND(L53="Complete",M53=""),"Check completion time",IF(AND(L53&lt;&gt;"Complete",M53&lt;&gt;""),"Check status",IF(L53="Needs Review","Review requested",IF(AND(L53&lt;&gt;"Complete",B53&lt;TODAY()),"Check overdue handover","Ready"))))))))))</f>
        <v/>
      </c>
      <c r="T53">
        <f>IF(ROW()&lt;=4,Assumptions!E54,"")</f>
        <v/>
      </c>
      <c r="U53">
        <f>IF(ROW()&lt;=7,Assumptions!F54,"")</f>
        <v/>
      </c>
      <c r="V53">
        <f>IF(ROW()&lt;=4,Assumptions!H54,"")</f>
        <v/>
      </c>
      <c r="W53">
        <f>IF(ROW()&lt;=5,Assumptions!J54,"")</f>
        <v/>
      </c>
      <c r="X53">
        <f>IF(ROW()&lt;=7,Assumptions!L54,"")</f>
        <v/>
      </c>
    </row>
    <row r="54" ht="31" customHeight="1">
      <c r="A54" s="14" t="n"/>
      <c r="B54" s="33" t="n"/>
      <c r="C54" s="14" t="n"/>
      <c r="D54" s="14" t="n"/>
      <c r="E54" s="14" t="n"/>
      <c r="F54" s="14" t="n"/>
      <c r="G54" s="14" t="n"/>
      <c r="H54" s="16" t="n"/>
      <c r="I54" s="16" t="n"/>
      <c r="J54" s="17" t="n"/>
      <c r="K54" s="18" t="n"/>
      <c r="L54" s="17" t="n"/>
      <c r="M54" s="34" t="n"/>
      <c r="N54" s="36">
        <f>IF(OR(A54="",H54="",I54=""),"",IFERROR(MOD(I54-H54,1)*24,""))</f>
        <v/>
      </c>
      <c r="O54" s="36">
        <f>IF(OR(A54="",J54=""),"",IFERROR(VLOOKUP(J54,Assumptions!$H$3:$I$5,2,FALSE),""))</f>
        <v/>
      </c>
      <c r="P54" s="5">
        <f>IF(A54="","",IF(COUNTIF($A$3:$A$102,A54)&gt;1,"Check duplicate ID",IF(OR(B54="",C54="",D54="",E54="",F54="",G54="",H54="",I54="",J54="",K54="",L54=""),"Check missing fields",IF(D54=E54,"Check shifts",IF(N54=0,"Check window times",IF(AND(O54&lt;&gt;"",N54&gt;O54),"Check long window",IF(AND(L54="Complete",M54=""),"Check completion time",IF(AND(L54&lt;&gt;"Complete",M54&lt;&gt;""),"Check status",IF(L54="Needs Review","Review requested",IF(AND(L54&lt;&gt;"Complete",B54&lt;TODAY()),"Check overdue handover","Ready"))))))))))</f>
        <v/>
      </c>
      <c r="T54">
        <f>IF(ROW()&lt;=4,Assumptions!E55,"")</f>
        <v/>
      </c>
      <c r="U54">
        <f>IF(ROW()&lt;=7,Assumptions!F55,"")</f>
        <v/>
      </c>
      <c r="V54">
        <f>IF(ROW()&lt;=4,Assumptions!H55,"")</f>
        <v/>
      </c>
      <c r="W54">
        <f>IF(ROW()&lt;=5,Assumptions!J55,"")</f>
        <v/>
      </c>
      <c r="X54">
        <f>IF(ROW()&lt;=7,Assumptions!L55,"")</f>
        <v/>
      </c>
    </row>
    <row r="55" ht="31" customHeight="1">
      <c r="A55" s="14" t="n"/>
      <c r="B55" s="33" t="n"/>
      <c r="C55" s="14" t="n"/>
      <c r="D55" s="14" t="n"/>
      <c r="E55" s="14" t="n"/>
      <c r="F55" s="14" t="n"/>
      <c r="G55" s="14" t="n"/>
      <c r="H55" s="16" t="n"/>
      <c r="I55" s="16" t="n"/>
      <c r="J55" s="17" t="n"/>
      <c r="K55" s="18" t="n"/>
      <c r="L55" s="17" t="n"/>
      <c r="M55" s="34" t="n"/>
      <c r="N55" s="35">
        <f>IF(OR(A55="",H55="",I55=""),"",IFERROR(MOD(I55-H55,1)*24,""))</f>
        <v/>
      </c>
      <c r="O55" s="35">
        <f>IF(OR(A55="",J55=""),"",IFERROR(VLOOKUP(J55,Assumptions!$H$3:$I$5,2,FALSE),""))</f>
        <v/>
      </c>
      <c r="P55" s="8">
        <f>IF(A55="","",IF(COUNTIF($A$3:$A$102,A55)&gt;1,"Check duplicate ID",IF(OR(B55="",C55="",D55="",E55="",F55="",G55="",H55="",I55="",J55="",K55="",L55=""),"Check missing fields",IF(D55=E55,"Check shifts",IF(N55=0,"Check window times",IF(AND(O55&lt;&gt;"",N55&gt;O55),"Check long window",IF(AND(L55="Complete",M55=""),"Check completion time",IF(AND(L55&lt;&gt;"Complete",M55&lt;&gt;""),"Check status",IF(L55="Needs Review","Review requested",IF(AND(L55&lt;&gt;"Complete",B55&lt;TODAY()),"Check overdue handover","Ready"))))))))))</f>
        <v/>
      </c>
      <c r="T55">
        <f>IF(ROW()&lt;=4,Assumptions!E56,"")</f>
        <v/>
      </c>
      <c r="U55">
        <f>IF(ROW()&lt;=7,Assumptions!F56,"")</f>
        <v/>
      </c>
      <c r="V55">
        <f>IF(ROW()&lt;=4,Assumptions!H56,"")</f>
        <v/>
      </c>
      <c r="W55">
        <f>IF(ROW()&lt;=5,Assumptions!J56,"")</f>
        <v/>
      </c>
      <c r="X55">
        <f>IF(ROW()&lt;=7,Assumptions!L56,"")</f>
        <v/>
      </c>
    </row>
    <row r="56" ht="31" customHeight="1">
      <c r="A56" s="14" t="n"/>
      <c r="B56" s="33" t="n"/>
      <c r="C56" s="14" t="n"/>
      <c r="D56" s="14" t="n"/>
      <c r="E56" s="14" t="n"/>
      <c r="F56" s="14" t="n"/>
      <c r="G56" s="14" t="n"/>
      <c r="H56" s="16" t="n"/>
      <c r="I56" s="16" t="n"/>
      <c r="J56" s="17" t="n"/>
      <c r="K56" s="18" t="n"/>
      <c r="L56" s="17" t="n"/>
      <c r="M56" s="34" t="n"/>
      <c r="N56" s="36">
        <f>IF(OR(A56="",H56="",I56=""),"",IFERROR(MOD(I56-H56,1)*24,""))</f>
        <v/>
      </c>
      <c r="O56" s="36">
        <f>IF(OR(A56="",J56=""),"",IFERROR(VLOOKUP(J56,Assumptions!$H$3:$I$5,2,FALSE),""))</f>
        <v/>
      </c>
      <c r="P56" s="5">
        <f>IF(A56="","",IF(COUNTIF($A$3:$A$102,A56)&gt;1,"Check duplicate ID",IF(OR(B56="",C56="",D56="",E56="",F56="",G56="",H56="",I56="",J56="",K56="",L56=""),"Check missing fields",IF(D56=E56,"Check shifts",IF(N56=0,"Check window times",IF(AND(O56&lt;&gt;"",N56&gt;O56),"Check long window",IF(AND(L56="Complete",M56=""),"Check completion time",IF(AND(L56&lt;&gt;"Complete",M56&lt;&gt;""),"Check status",IF(L56="Needs Review","Review requested",IF(AND(L56&lt;&gt;"Complete",B56&lt;TODAY()),"Check overdue handover","Ready"))))))))))</f>
        <v/>
      </c>
      <c r="T56">
        <f>IF(ROW()&lt;=4,Assumptions!E57,"")</f>
        <v/>
      </c>
      <c r="U56">
        <f>IF(ROW()&lt;=7,Assumptions!F57,"")</f>
        <v/>
      </c>
      <c r="V56">
        <f>IF(ROW()&lt;=4,Assumptions!H57,"")</f>
        <v/>
      </c>
      <c r="W56">
        <f>IF(ROW()&lt;=5,Assumptions!J57,"")</f>
        <v/>
      </c>
      <c r="X56">
        <f>IF(ROW()&lt;=7,Assumptions!L57,"")</f>
        <v/>
      </c>
    </row>
    <row r="57" ht="31" customHeight="1">
      <c r="A57" s="14" t="n"/>
      <c r="B57" s="33" t="n"/>
      <c r="C57" s="14" t="n"/>
      <c r="D57" s="14" t="n"/>
      <c r="E57" s="14" t="n"/>
      <c r="F57" s="14" t="n"/>
      <c r="G57" s="14" t="n"/>
      <c r="H57" s="16" t="n"/>
      <c r="I57" s="16" t="n"/>
      <c r="J57" s="17" t="n"/>
      <c r="K57" s="18" t="n"/>
      <c r="L57" s="17" t="n"/>
      <c r="M57" s="34" t="n"/>
      <c r="N57" s="35">
        <f>IF(OR(A57="",H57="",I57=""),"",IFERROR(MOD(I57-H57,1)*24,""))</f>
        <v/>
      </c>
      <c r="O57" s="35">
        <f>IF(OR(A57="",J57=""),"",IFERROR(VLOOKUP(J57,Assumptions!$H$3:$I$5,2,FALSE),""))</f>
        <v/>
      </c>
      <c r="P57" s="8">
        <f>IF(A57="","",IF(COUNTIF($A$3:$A$102,A57)&gt;1,"Check duplicate ID",IF(OR(B57="",C57="",D57="",E57="",F57="",G57="",H57="",I57="",J57="",K57="",L57=""),"Check missing fields",IF(D57=E57,"Check shifts",IF(N57=0,"Check window times",IF(AND(O57&lt;&gt;"",N57&gt;O57),"Check long window",IF(AND(L57="Complete",M57=""),"Check completion time",IF(AND(L57&lt;&gt;"Complete",M57&lt;&gt;""),"Check status",IF(L57="Needs Review","Review requested",IF(AND(L57&lt;&gt;"Complete",B57&lt;TODAY()),"Check overdue handover","Ready"))))))))))</f>
        <v/>
      </c>
      <c r="T57">
        <f>IF(ROW()&lt;=4,Assumptions!E58,"")</f>
        <v/>
      </c>
      <c r="U57">
        <f>IF(ROW()&lt;=7,Assumptions!F58,"")</f>
        <v/>
      </c>
      <c r="V57">
        <f>IF(ROW()&lt;=4,Assumptions!H58,"")</f>
        <v/>
      </c>
      <c r="W57">
        <f>IF(ROW()&lt;=5,Assumptions!J58,"")</f>
        <v/>
      </c>
      <c r="X57">
        <f>IF(ROW()&lt;=7,Assumptions!L58,"")</f>
        <v/>
      </c>
    </row>
    <row r="58" ht="31" customHeight="1">
      <c r="A58" s="14" t="n"/>
      <c r="B58" s="33" t="n"/>
      <c r="C58" s="14" t="n"/>
      <c r="D58" s="14" t="n"/>
      <c r="E58" s="14" t="n"/>
      <c r="F58" s="14" t="n"/>
      <c r="G58" s="14" t="n"/>
      <c r="H58" s="16" t="n"/>
      <c r="I58" s="16" t="n"/>
      <c r="J58" s="17" t="n"/>
      <c r="K58" s="18" t="n"/>
      <c r="L58" s="17" t="n"/>
      <c r="M58" s="34" t="n"/>
      <c r="N58" s="36">
        <f>IF(OR(A58="",H58="",I58=""),"",IFERROR(MOD(I58-H58,1)*24,""))</f>
        <v/>
      </c>
      <c r="O58" s="36">
        <f>IF(OR(A58="",J58=""),"",IFERROR(VLOOKUP(J58,Assumptions!$H$3:$I$5,2,FALSE),""))</f>
        <v/>
      </c>
      <c r="P58" s="5">
        <f>IF(A58="","",IF(COUNTIF($A$3:$A$102,A58)&gt;1,"Check duplicate ID",IF(OR(B58="",C58="",D58="",E58="",F58="",G58="",H58="",I58="",J58="",K58="",L58=""),"Check missing fields",IF(D58=E58,"Check shifts",IF(N58=0,"Check window times",IF(AND(O58&lt;&gt;"",N58&gt;O58),"Check long window",IF(AND(L58="Complete",M58=""),"Check completion time",IF(AND(L58&lt;&gt;"Complete",M58&lt;&gt;""),"Check status",IF(L58="Needs Review","Review requested",IF(AND(L58&lt;&gt;"Complete",B58&lt;TODAY()),"Check overdue handover","Ready"))))))))))</f>
        <v/>
      </c>
      <c r="T58">
        <f>IF(ROW()&lt;=4,Assumptions!E59,"")</f>
        <v/>
      </c>
      <c r="U58">
        <f>IF(ROW()&lt;=7,Assumptions!F59,"")</f>
        <v/>
      </c>
      <c r="V58">
        <f>IF(ROW()&lt;=4,Assumptions!H59,"")</f>
        <v/>
      </c>
      <c r="W58">
        <f>IF(ROW()&lt;=5,Assumptions!J59,"")</f>
        <v/>
      </c>
      <c r="X58">
        <f>IF(ROW()&lt;=7,Assumptions!L59,"")</f>
        <v/>
      </c>
    </row>
    <row r="59" ht="31" customHeight="1">
      <c r="A59" s="14" t="n"/>
      <c r="B59" s="33" t="n"/>
      <c r="C59" s="14" t="n"/>
      <c r="D59" s="14" t="n"/>
      <c r="E59" s="14" t="n"/>
      <c r="F59" s="14" t="n"/>
      <c r="G59" s="14" t="n"/>
      <c r="H59" s="16" t="n"/>
      <c r="I59" s="16" t="n"/>
      <c r="J59" s="17" t="n"/>
      <c r="K59" s="18" t="n"/>
      <c r="L59" s="17" t="n"/>
      <c r="M59" s="34" t="n"/>
      <c r="N59" s="35">
        <f>IF(OR(A59="",H59="",I59=""),"",IFERROR(MOD(I59-H59,1)*24,""))</f>
        <v/>
      </c>
      <c r="O59" s="35">
        <f>IF(OR(A59="",J59=""),"",IFERROR(VLOOKUP(J59,Assumptions!$H$3:$I$5,2,FALSE),""))</f>
        <v/>
      </c>
      <c r="P59" s="8">
        <f>IF(A59="","",IF(COUNTIF($A$3:$A$102,A59)&gt;1,"Check duplicate ID",IF(OR(B59="",C59="",D59="",E59="",F59="",G59="",H59="",I59="",J59="",K59="",L59=""),"Check missing fields",IF(D59=E59,"Check shifts",IF(N59=0,"Check window times",IF(AND(O59&lt;&gt;"",N59&gt;O59),"Check long window",IF(AND(L59="Complete",M59=""),"Check completion time",IF(AND(L59&lt;&gt;"Complete",M59&lt;&gt;""),"Check status",IF(L59="Needs Review","Review requested",IF(AND(L59&lt;&gt;"Complete",B59&lt;TODAY()),"Check overdue handover","Ready"))))))))))</f>
        <v/>
      </c>
      <c r="T59">
        <f>IF(ROW()&lt;=4,Assumptions!E60,"")</f>
        <v/>
      </c>
      <c r="U59">
        <f>IF(ROW()&lt;=7,Assumptions!F60,"")</f>
        <v/>
      </c>
      <c r="V59">
        <f>IF(ROW()&lt;=4,Assumptions!H60,"")</f>
        <v/>
      </c>
      <c r="W59">
        <f>IF(ROW()&lt;=5,Assumptions!J60,"")</f>
        <v/>
      </c>
      <c r="X59">
        <f>IF(ROW()&lt;=7,Assumptions!L60,"")</f>
        <v/>
      </c>
    </row>
    <row r="60" ht="31" customHeight="1">
      <c r="A60" s="14" t="n"/>
      <c r="B60" s="33" t="n"/>
      <c r="C60" s="14" t="n"/>
      <c r="D60" s="14" t="n"/>
      <c r="E60" s="14" t="n"/>
      <c r="F60" s="14" t="n"/>
      <c r="G60" s="14" t="n"/>
      <c r="H60" s="16" t="n"/>
      <c r="I60" s="16" t="n"/>
      <c r="J60" s="17" t="n"/>
      <c r="K60" s="18" t="n"/>
      <c r="L60" s="17" t="n"/>
      <c r="M60" s="34" t="n"/>
      <c r="N60" s="36">
        <f>IF(OR(A60="",H60="",I60=""),"",IFERROR(MOD(I60-H60,1)*24,""))</f>
        <v/>
      </c>
      <c r="O60" s="36">
        <f>IF(OR(A60="",J60=""),"",IFERROR(VLOOKUP(J60,Assumptions!$H$3:$I$5,2,FALSE),""))</f>
        <v/>
      </c>
      <c r="P60" s="5">
        <f>IF(A60="","",IF(COUNTIF($A$3:$A$102,A60)&gt;1,"Check duplicate ID",IF(OR(B60="",C60="",D60="",E60="",F60="",G60="",H60="",I60="",J60="",K60="",L60=""),"Check missing fields",IF(D60=E60,"Check shifts",IF(N60=0,"Check window times",IF(AND(O60&lt;&gt;"",N60&gt;O60),"Check long window",IF(AND(L60="Complete",M60=""),"Check completion time",IF(AND(L60&lt;&gt;"Complete",M60&lt;&gt;""),"Check status",IF(L60="Needs Review","Review requested",IF(AND(L60&lt;&gt;"Complete",B60&lt;TODAY()),"Check overdue handover","Ready"))))))))))</f>
        <v/>
      </c>
      <c r="T60">
        <f>IF(ROW()&lt;=4,Assumptions!E61,"")</f>
        <v/>
      </c>
      <c r="U60">
        <f>IF(ROW()&lt;=7,Assumptions!F61,"")</f>
        <v/>
      </c>
      <c r="V60">
        <f>IF(ROW()&lt;=4,Assumptions!H61,"")</f>
        <v/>
      </c>
      <c r="W60">
        <f>IF(ROW()&lt;=5,Assumptions!J61,"")</f>
        <v/>
      </c>
      <c r="X60">
        <f>IF(ROW()&lt;=7,Assumptions!L61,"")</f>
        <v/>
      </c>
    </row>
    <row r="61" ht="31" customHeight="1">
      <c r="A61" s="14" t="n"/>
      <c r="B61" s="33" t="n"/>
      <c r="C61" s="14" t="n"/>
      <c r="D61" s="14" t="n"/>
      <c r="E61" s="14" t="n"/>
      <c r="F61" s="14" t="n"/>
      <c r="G61" s="14" t="n"/>
      <c r="H61" s="16" t="n"/>
      <c r="I61" s="16" t="n"/>
      <c r="J61" s="17" t="n"/>
      <c r="K61" s="18" t="n"/>
      <c r="L61" s="17" t="n"/>
      <c r="M61" s="34" t="n"/>
      <c r="N61" s="35">
        <f>IF(OR(A61="",H61="",I61=""),"",IFERROR(MOD(I61-H61,1)*24,""))</f>
        <v/>
      </c>
      <c r="O61" s="35">
        <f>IF(OR(A61="",J61=""),"",IFERROR(VLOOKUP(J61,Assumptions!$H$3:$I$5,2,FALSE),""))</f>
        <v/>
      </c>
      <c r="P61" s="8">
        <f>IF(A61="","",IF(COUNTIF($A$3:$A$102,A61)&gt;1,"Check duplicate ID",IF(OR(B61="",C61="",D61="",E61="",F61="",G61="",H61="",I61="",J61="",K61="",L61=""),"Check missing fields",IF(D61=E61,"Check shifts",IF(N61=0,"Check window times",IF(AND(O61&lt;&gt;"",N61&gt;O61),"Check long window",IF(AND(L61="Complete",M61=""),"Check completion time",IF(AND(L61&lt;&gt;"Complete",M61&lt;&gt;""),"Check status",IF(L61="Needs Review","Review requested",IF(AND(L61&lt;&gt;"Complete",B61&lt;TODAY()),"Check overdue handover","Ready"))))))))))</f>
        <v/>
      </c>
      <c r="T61">
        <f>IF(ROW()&lt;=4,Assumptions!E62,"")</f>
        <v/>
      </c>
      <c r="U61">
        <f>IF(ROW()&lt;=7,Assumptions!F62,"")</f>
        <v/>
      </c>
      <c r="V61">
        <f>IF(ROW()&lt;=4,Assumptions!H62,"")</f>
        <v/>
      </c>
      <c r="W61">
        <f>IF(ROW()&lt;=5,Assumptions!J62,"")</f>
        <v/>
      </c>
      <c r="X61">
        <f>IF(ROW()&lt;=7,Assumptions!L62,"")</f>
        <v/>
      </c>
    </row>
    <row r="62" ht="31" customHeight="1">
      <c r="A62" s="14" t="n"/>
      <c r="B62" s="33" t="n"/>
      <c r="C62" s="14" t="n"/>
      <c r="D62" s="14" t="n"/>
      <c r="E62" s="14" t="n"/>
      <c r="F62" s="14" t="n"/>
      <c r="G62" s="14" t="n"/>
      <c r="H62" s="16" t="n"/>
      <c r="I62" s="16" t="n"/>
      <c r="J62" s="17" t="n"/>
      <c r="K62" s="18" t="n"/>
      <c r="L62" s="17" t="n"/>
      <c r="M62" s="34" t="n"/>
      <c r="N62" s="36">
        <f>IF(OR(A62="",H62="",I62=""),"",IFERROR(MOD(I62-H62,1)*24,""))</f>
        <v/>
      </c>
      <c r="O62" s="36">
        <f>IF(OR(A62="",J62=""),"",IFERROR(VLOOKUP(J62,Assumptions!$H$3:$I$5,2,FALSE),""))</f>
        <v/>
      </c>
      <c r="P62" s="5">
        <f>IF(A62="","",IF(COUNTIF($A$3:$A$102,A62)&gt;1,"Check duplicate ID",IF(OR(B62="",C62="",D62="",E62="",F62="",G62="",H62="",I62="",J62="",K62="",L62=""),"Check missing fields",IF(D62=E62,"Check shifts",IF(N62=0,"Check window times",IF(AND(O62&lt;&gt;"",N62&gt;O62),"Check long window",IF(AND(L62="Complete",M62=""),"Check completion time",IF(AND(L62&lt;&gt;"Complete",M62&lt;&gt;""),"Check status",IF(L62="Needs Review","Review requested",IF(AND(L62&lt;&gt;"Complete",B62&lt;TODAY()),"Check overdue handover","Ready"))))))))))</f>
        <v/>
      </c>
      <c r="T62">
        <f>IF(ROW()&lt;=4,Assumptions!E63,"")</f>
        <v/>
      </c>
      <c r="U62">
        <f>IF(ROW()&lt;=7,Assumptions!F63,"")</f>
        <v/>
      </c>
      <c r="V62">
        <f>IF(ROW()&lt;=4,Assumptions!H63,"")</f>
        <v/>
      </c>
      <c r="W62">
        <f>IF(ROW()&lt;=5,Assumptions!J63,"")</f>
        <v/>
      </c>
      <c r="X62">
        <f>IF(ROW()&lt;=7,Assumptions!L63,"")</f>
        <v/>
      </c>
    </row>
    <row r="63" ht="31" customHeight="1">
      <c r="A63" s="14" t="n"/>
      <c r="B63" s="33" t="n"/>
      <c r="C63" s="14" t="n"/>
      <c r="D63" s="14" t="n"/>
      <c r="E63" s="14" t="n"/>
      <c r="F63" s="14" t="n"/>
      <c r="G63" s="14" t="n"/>
      <c r="H63" s="16" t="n"/>
      <c r="I63" s="16" t="n"/>
      <c r="J63" s="17" t="n"/>
      <c r="K63" s="18" t="n"/>
      <c r="L63" s="17" t="n"/>
      <c r="M63" s="34" t="n"/>
      <c r="N63" s="35">
        <f>IF(OR(A63="",H63="",I63=""),"",IFERROR(MOD(I63-H63,1)*24,""))</f>
        <v/>
      </c>
      <c r="O63" s="35">
        <f>IF(OR(A63="",J63=""),"",IFERROR(VLOOKUP(J63,Assumptions!$H$3:$I$5,2,FALSE),""))</f>
        <v/>
      </c>
      <c r="P63" s="8">
        <f>IF(A63="","",IF(COUNTIF($A$3:$A$102,A63)&gt;1,"Check duplicate ID",IF(OR(B63="",C63="",D63="",E63="",F63="",G63="",H63="",I63="",J63="",K63="",L63=""),"Check missing fields",IF(D63=E63,"Check shifts",IF(N63=0,"Check window times",IF(AND(O63&lt;&gt;"",N63&gt;O63),"Check long window",IF(AND(L63="Complete",M63=""),"Check completion time",IF(AND(L63&lt;&gt;"Complete",M63&lt;&gt;""),"Check status",IF(L63="Needs Review","Review requested",IF(AND(L63&lt;&gt;"Complete",B63&lt;TODAY()),"Check overdue handover","Ready"))))))))))</f>
        <v/>
      </c>
      <c r="T63">
        <f>IF(ROW()&lt;=4,Assumptions!E64,"")</f>
        <v/>
      </c>
      <c r="U63">
        <f>IF(ROW()&lt;=7,Assumptions!F64,"")</f>
        <v/>
      </c>
      <c r="V63">
        <f>IF(ROW()&lt;=4,Assumptions!H64,"")</f>
        <v/>
      </c>
      <c r="W63">
        <f>IF(ROW()&lt;=5,Assumptions!J64,"")</f>
        <v/>
      </c>
      <c r="X63">
        <f>IF(ROW()&lt;=7,Assumptions!L64,"")</f>
        <v/>
      </c>
    </row>
    <row r="64" ht="31" customHeight="1">
      <c r="A64" s="14" t="n"/>
      <c r="B64" s="33" t="n"/>
      <c r="C64" s="14" t="n"/>
      <c r="D64" s="14" t="n"/>
      <c r="E64" s="14" t="n"/>
      <c r="F64" s="14" t="n"/>
      <c r="G64" s="14" t="n"/>
      <c r="H64" s="16" t="n"/>
      <c r="I64" s="16" t="n"/>
      <c r="J64" s="17" t="n"/>
      <c r="K64" s="18" t="n"/>
      <c r="L64" s="17" t="n"/>
      <c r="M64" s="34" t="n"/>
      <c r="N64" s="36">
        <f>IF(OR(A64="",H64="",I64=""),"",IFERROR(MOD(I64-H64,1)*24,""))</f>
        <v/>
      </c>
      <c r="O64" s="36">
        <f>IF(OR(A64="",J64=""),"",IFERROR(VLOOKUP(J64,Assumptions!$H$3:$I$5,2,FALSE),""))</f>
        <v/>
      </c>
      <c r="P64" s="5">
        <f>IF(A64="","",IF(COUNTIF($A$3:$A$102,A64)&gt;1,"Check duplicate ID",IF(OR(B64="",C64="",D64="",E64="",F64="",G64="",H64="",I64="",J64="",K64="",L64=""),"Check missing fields",IF(D64=E64,"Check shifts",IF(N64=0,"Check window times",IF(AND(O64&lt;&gt;"",N64&gt;O64),"Check long window",IF(AND(L64="Complete",M64=""),"Check completion time",IF(AND(L64&lt;&gt;"Complete",M64&lt;&gt;""),"Check status",IF(L64="Needs Review","Review requested",IF(AND(L64&lt;&gt;"Complete",B64&lt;TODAY()),"Check overdue handover","Ready"))))))))))</f>
        <v/>
      </c>
      <c r="T64">
        <f>IF(ROW()&lt;=4,Assumptions!E65,"")</f>
        <v/>
      </c>
      <c r="U64">
        <f>IF(ROW()&lt;=7,Assumptions!F65,"")</f>
        <v/>
      </c>
      <c r="V64">
        <f>IF(ROW()&lt;=4,Assumptions!H65,"")</f>
        <v/>
      </c>
      <c r="W64">
        <f>IF(ROW()&lt;=5,Assumptions!J65,"")</f>
        <v/>
      </c>
      <c r="X64">
        <f>IF(ROW()&lt;=7,Assumptions!L65,"")</f>
        <v/>
      </c>
    </row>
    <row r="65" ht="31" customHeight="1">
      <c r="A65" s="14" t="n"/>
      <c r="B65" s="33" t="n"/>
      <c r="C65" s="14" t="n"/>
      <c r="D65" s="14" t="n"/>
      <c r="E65" s="14" t="n"/>
      <c r="F65" s="14" t="n"/>
      <c r="G65" s="14" t="n"/>
      <c r="H65" s="16" t="n"/>
      <c r="I65" s="16" t="n"/>
      <c r="J65" s="17" t="n"/>
      <c r="K65" s="18" t="n"/>
      <c r="L65" s="17" t="n"/>
      <c r="M65" s="34" t="n"/>
      <c r="N65" s="35">
        <f>IF(OR(A65="",H65="",I65=""),"",IFERROR(MOD(I65-H65,1)*24,""))</f>
        <v/>
      </c>
      <c r="O65" s="35">
        <f>IF(OR(A65="",J65=""),"",IFERROR(VLOOKUP(J65,Assumptions!$H$3:$I$5,2,FALSE),""))</f>
        <v/>
      </c>
      <c r="P65" s="8">
        <f>IF(A65="","",IF(COUNTIF($A$3:$A$102,A65)&gt;1,"Check duplicate ID",IF(OR(B65="",C65="",D65="",E65="",F65="",G65="",H65="",I65="",J65="",K65="",L65=""),"Check missing fields",IF(D65=E65,"Check shifts",IF(N65=0,"Check window times",IF(AND(O65&lt;&gt;"",N65&gt;O65),"Check long window",IF(AND(L65="Complete",M65=""),"Check completion time",IF(AND(L65&lt;&gt;"Complete",M65&lt;&gt;""),"Check status",IF(L65="Needs Review","Review requested",IF(AND(L65&lt;&gt;"Complete",B65&lt;TODAY()),"Check overdue handover","Ready"))))))))))</f>
        <v/>
      </c>
      <c r="T65">
        <f>IF(ROW()&lt;=4,Assumptions!E66,"")</f>
        <v/>
      </c>
      <c r="U65">
        <f>IF(ROW()&lt;=7,Assumptions!F66,"")</f>
        <v/>
      </c>
      <c r="V65">
        <f>IF(ROW()&lt;=4,Assumptions!H66,"")</f>
        <v/>
      </c>
      <c r="W65">
        <f>IF(ROW()&lt;=5,Assumptions!J66,"")</f>
        <v/>
      </c>
      <c r="X65">
        <f>IF(ROW()&lt;=7,Assumptions!L66,"")</f>
        <v/>
      </c>
    </row>
    <row r="66" ht="31" customHeight="1">
      <c r="A66" s="14" t="n"/>
      <c r="B66" s="33" t="n"/>
      <c r="C66" s="14" t="n"/>
      <c r="D66" s="14" t="n"/>
      <c r="E66" s="14" t="n"/>
      <c r="F66" s="14" t="n"/>
      <c r="G66" s="14" t="n"/>
      <c r="H66" s="16" t="n"/>
      <c r="I66" s="16" t="n"/>
      <c r="J66" s="17" t="n"/>
      <c r="K66" s="18" t="n"/>
      <c r="L66" s="17" t="n"/>
      <c r="M66" s="34" t="n"/>
      <c r="N66" s="36">
        <f>IF(OR(A66="",H66="",I66=""),"",IFERROR(MOD(I66-H66,1)*24,""))</f>
        <v/>
      </c>
      <c r="O66" s="36">
        <f>IF(OR(A66="",J66=""),"",IFERROR(VLOOKUP(J66,Assumptions!$H$3:$I$5,2,FALSE),""))</f>
        <v/>
      </c>
      <c r="P66" s="5">
        <f>IF(A66="","",IF(COUNTIF($A$3:$A$102,A66)&gt;1,"Check duplicate ID",IF(OR(B66="",C66="",D66="",E66="",F66="",G66="",H66="",I66="",J66="",K66="",L66=""),"Check missing fields",IF(D66=E66,"Check shifts",IF(N66=0,"Check window times",IF(AND(O66&lt;&gt;"",N66&gt;O66),"Check long window",IF(AND(L66="Complete",M66=""),"Check completion time",IF(AND(L66&lt;&gt;"Complete",M66&lt;&gt;""),"Check status",IF(L66="Needs Review","Review requested",IF(AND(L66&lt;&gt;"Complete",B66&lt;TODAY()),"Check overdue handover","Ready"))))))))))</f>
        <v/>
      </c>
      <c r="T66">
        <f>IF(ROW()&lt;=4,Assumptions!E67,"")</f>
        <v/>
      </c>
      <c r="U66">
        <f>IF(ROW()&lt;=7,Assumptions!F67,"")</f>
        <v/>
      </c>
      <c r="V66">
        <f>IF(ROW()&lt;=4,Assumptions!H67,"")</f>
        <v/>
      </c>
      <c r="W66">
        <f>IF(ROW()&lt;=5,Assumptions!J67,"")</f>
        <v/>
      </c>
      <c r="X66">
        <f>IF(ROW()&lt;=7,Assumptions!L67,"")</f>
        <v/>
      </c>
    </row>
    <row r="67" ht="31" customHeight="1">
      <c r="A67" s="14" t="n"/>
      <c r="B67" s="33" t="n"/>
      <c r="C67" s="14" t="n"/>
      <c r="D67" s="14" t="n"/>
      <c r="E67" s="14" t="n"/>
      <c r="F67" s="14" t="n"/>
      <c r="G67" s="14" t="n"/>
      <c r="H67" s="16" t="n"/>
      <c r="I67" s="16" t="n"/>
      <c r="J67" s="17" t="n"/>
      <c r="K67" s="18" t="n"/>
      <c r="L67" s="17" t="n"/>
      <c r="M67" s="34" t="n"/>
      <c r="N67" s="35">
        <f>IF(OR(A67="",H67="",I67=""),"",IFERROR(MOD(I67-H67,1)*24,""))</f>
        <v/>
      </c>
      <c r="O67" s="35">
        <f>IF(OR(A67="",J67=""),"",IFERROR(VLOOKUP(J67,Assumptions!$H$3:$I$5,2,FALSE),""))</f>
        <v/>
      </c>
      <c r="P67" s="8">
        <f>IF(A67="","",IF(COUNTIF($A$3:$A$102,A67)&gt;1,"Check duplicate ID",IF(OR(B67="",C67="",D67="",E67="",F67="",G67="",H67="",I67="",J67="",K67="",L67=""),"Check missing fields",IF(D67=E67,"Check shifts",IF(N67=0,"Check window times",IF(AND(O67&lt;&gt;"",N67&gt;O67),"Check long window",IF(AND(L67="Complete",M67=""),"Check completion time",IF(AND(L67&lt;&gt;"Complete",M67&lt;&gt;""),"Check status",IF(L67="Needs Review","Review requested",IF(AND(L67&lt;&gt;"Complete",B67&lt;TODAY()),"Check overdue handover","Ready"))))))))))</f>
        <v/>
      </c>
      <c r="T67">
        <f>IF(ROW()&lt;=4,Assumptions!E68,"")</f>
        <v/>
      </c>
      <c r="U67">
        <f>IF(ROW()&lt;=7,Assumptions!F68,"")</f>
        <v/>
      </c>
      <c r="V67">
        <f>IF(ROW()&lt;=4,Assumptions!H68,"")</f>
        <v/>
      </c>
      <c r="W67">
        <f>IF(ROW()&lt;=5,Assumptions!J68,"")</f>
        <v/>
      </c>
      <c r="X67">
        <f>IF(ROW()&lt;=7,Assumptions!L68,"")</f>
        <v/>
      </c>
    </row>
    <row r="68" ht="31" customHeight="1">
      <c r="A68" s="14" t="n"/>
      <c r="B68" s="33" t="n"/>
      <c r="C68" s="14" t="n"/>
      <c r="D68" s="14" t="n"/>
      <c r="E68" s="14" t="n"/>
      <c r="F68" s="14" t="n"/>
      <c r="G68" s="14" t="n"/>
      <c r="H68" s="16" t="n"/>
      <c r="I68" s="16" t="n"/>
      <c r="J68" s="17" t="n"/>
      <c r="K68" s="18" t="n"/>
      <c r="L68" s="17" t="n"/>
      <c r="M68" s="34" t="n"/>
      <c r="N68" s="36">
        <f>IF(OR(A68="",H68="",I68=""),"",IFERROR(MOD(I68-H68,1)*24,""))</f>
        <v/>
      </c>
      <c r="O68" s="36">
        <f>IF(OR(A68="",J68=""),"",IFERROR(VLOOKUP(J68,Assumptions!$H$3:$I$5,2,FALSE),""))</f>
        <v/>
      </c>
      <c r="P68" s="5">
        <f>IF(A68="","",IF(COUNTIF($A$3:$A$102,A68)&gt;1,"Check duplicate ID",IF(OR(B68="",C68="",D68="",E68="",F68="",G68="",H68="",I68="",J68="",K68="",L68=""),"Check missing fields",IF(D68=E68,"Check shifts",IF(N68=0,"Check window times",IF(AND(O68&lt;&gt;"",N68&gt;O68),"Check long window",IF(AND(L68="Complete",M68=""),"Check completion time",IF(AND(L68&lt;&gt;"Complete",M68&lt;&gt;""),"Check status",IF(L68="Needs Review","Review requested",IF(AND(L68&lt;&gt;"Complete",B68&lt;TODAY()),"Check overdue handover","Ready"))))))))))</f>
        <v/>
      </c>
      <c r="T68">
        <f>IF(ROW()&lt;=4,Assumptions!E69,"")</f>
        <v/>
      </c>
      <c r="U68">
        <f>IF(ROW()&lt;=7,Assumptions!F69,"")</f>
        <v/>
      </c>
      <c r="V68">
        <f>IF(ROW()&lt;=4,Assumptions!H69,"")</f>
        <v/>
      </c>
      <c r="W68">
        <f>IF(ROW()&lt;=5,Assumptions!J69,"")</f>
        <v/>
      </c>
      <c r="X68">
        <f>IF(ROW()&lt;=7,Assumptions!L69,"")</f>
        <v/>
      </c>
    </row>
    <row r="69" ht="31" customHeight="1">
      <c r="A69" s="14" t="n"/>
      <c r="B69" s="33" t="n"/>
      <c r="C69" s="14" t="n"/>
      <c r="D69" s="14" t="n"/>
      <c r="E69" s="14" t="n"/>
      <c r="F69" s="14" t="n"/>
      <c r="G69" s="14" t="n"/>
      <c r="H69" s="16" t="n"/>
      <c r="I69" s="16" t="n"/>
      <c r="J69" s="17" t="n"/>
      <c r="K69" s="18" t="n"/>
      <c r="L69" s="17" t="n"/>
      <c r="M69" s="34" t="n"/>
      <c r="N69" s="35">
        <f>IF(OR(A69="",H69="",I69=""),"",IFERROR(MOD(I69-H69,1)*24,""))</f>
        <v/>
      </c>
      <c r="O69" s="35">
        <f>IF(OR(A69="",J69=""),"",IFERROR(VLOOKUP(J69,Assumptions!$H$3:$I$5,2,FALSE),""))</f>
        <v/>
      </c>
      <c r="P69" s="8">
        <f>IF(A69="","",IF(COUNTIF($A$3:$A$102,A69)&gt;1,"Check duplicate ID",IF(OR(B69="",C69="",D69="",E69="",F69="",G69="",H69="",I69="",J69="",K69="",L69=""),"Check missing fields",IF(D69=E69,"Check shifts",IF(N69=0,"Check window times",IF(AND(O69&lt;&gt;"",N69&gt;O69),"Check long window",IF(AND(L69="Complete",M69=""),"Check completion time",IF(AND(L69&lt;&gt;"Complete",M69&lt;&gt;""),"Check status",IF(L69="Needs Review","Review requested",IF(AND(L69&lt;&gt;"Complete",B69&lt;TODAY()),"Check overdue handover","Ready"))))))))))</f>
        <v/>
      </c>
      <c r="T69">
        <f>IF(ROW()&lt;=4,Assumptions!E70,"")</f>
        <v/>
      </c>
      <c r="U69">
        <f>IF(ROW()&lt;=7,Assumptions!F70,"")</f>
        <v/>
      </c>
      <c r="V69">
        <f>IF(ROW()&lt;=4,Assumptions!H70,"")</f>
        <v/>
      </c>
      <c r="W69">
        <f>IF(ROW()&lt;=5,Assumptions!J70,"")</f>
        <v/>
      </c>
      <c r="X69">
        <f>IF(ROW()&lt;=7,Assumptions!L70,"")</f>
        <v/>
      </c>
    </row>
    <row r="70" ht="31" customHeight="1">
      <c r="A70" s="14" t="n"/>
      <c r="B70" s="33" t="n"/>
      <c r="C70" s="14" t="n"/>
      <c r="D70" s="14" t="n"/>
      <c r="E70" s="14" t="n"/>
      <c r="F70" s="14" t="n"/>
      <c r="G70" s="14" t="n"/>
      <c r="H70" s="16" t="n"/>
      <c r="I70" s="16" t="n"/>
      <c r="J70" s="17" t="n"/>
      <c r="K70" s="18" t="n"/>
      <c r="L70" s="17" t="n"/>
      <c r="M70" s="34" t="n"/>
      <c r="N70" s="36">
        <f>IF(OR(A70="",H70="",I70=""),"",IFERROR(MOD(I70-H70,1)*24,""))</f>
        <v/>
      </c>
      <c r="O70" s="36">
        <f>IF(OR(A70="",J70=""),"",IFERROR(VLOOKUP(J70,Assumptions!$H$3:$I$5,2,FALSE),""))</f>
        <v/>
      </c>
      <c r="P70" s="5">
        <f>IF(A70="","",IF(COUNTIF($A$3:$A$102,A70)&gt;1,"Check duplicate ID",IF(OR(B70="",C70="",D70="",E70="",F70="",G70="",H70="",I70="",J70="",K70="",L70=""),"Check missing fields",IF(D70=E70,"Check shifts",IF(N70=0,"Check window times",IF(AND(O70&lt;&gt;"",N70&gt;O70),"Check long window",IF(AND(L70="Complete",M70=""),"Check completion time",IF(AND(L70&lt;&gt;"Complete",M70&lt;&gt;""),"Check status",IF(L70="Needs Review","Review requested",IF(AND(L70&lt;&gt;"Complete",B70&lt;TODAY()),"Check overdue handover","Ready"))))))))))</f>
        <v/>
      </c>
      <c r="T70">
        <f>IF(ROW()&lt;=4,Assumptions!E71,"")</f>
        <v/>
      </c>
      <c r="U70">
        <f>IF(ROW()&lt;=7,Assumptions!F71,"")</f>
        <v/>
      </c>
      <c r="V70">
        <f>IF(ROW()&lt;=4,Assumptions!H71,"")</f>
        <v/>
      </c>
      <c r="W70">
        <f>IF(ROW()&lt;=5,Assumptions!J71,"")</f>
        <v/>
      </c>
      <c r="X70">
        <f>IF(ROW()&lt;=7,Assumptions!L71,"")</f>
        <v/>
      </c>
    </row>
    <row r="71" ht="31" customHeight="1">
      <c r="A71" s="14" t="n"/>
      <c r="B71" s="33" t="n"/>
      <c r="C71" s="14" t="n"/>
      <c r="D71" s="14" t="n"/>
      <c r="E71" s="14" t="n"/>
      <c r="F71" s="14" t="n"/>
      <c r="G71" s="14" t="n"/>
      <c r="H71" s="16" t="n"/>
      <c r="I71" s="16" t="n"/>
      <c r="J71" s="17" t="n"/>
      <c r="K71" s="18" t="n"/>
      <c r="L71" s="17" t="n"/>
      <c r="M71" s="34" t="n"/>
      <c r="N71" s="35">
        <f>IF(OR(A71="",H71="",I71=""),"",IFERROR(MOD(I71-H71,1)*24,""))</f>
        <v/>
      </c>
      <c r="O71" s="35">
        <f>IF(OR(A71="",J71=""),"",IFERROR(VLOOKUP(J71,Assumptions!$H$3:$I$5,2,FALSE),""))</f>
        <v/>
      </c>
      <c r="P71" s="8">
        <f>IF(A71="","",IF(COUNTIF($A$3:$A$102,A71)&gt;1,"Check duplicate ID",IF(OR(B71="",C71="",D71="",E71="",F71="",G71="",H71="",I71="",J71="",K71="",L71=""),"Check missing fields",IF(D71=E71,"Check shifts",IF(N71=0,"Check window times",IF(AND(O71&lt;&gt;"",N71&gt;O71),"Check long window",IF(AND(L71="Complete",M71=""),"Check completion time",IF(AND(L71&lt;&gt;"Complete",M71&lt;&gt;""),"Check status",IF(L71="Needs Review","Review requested",IF(AND(L71&lt;&gt;"Complete",B71&lt;TODAY()),"Check overdue handover","Ready"))))))))))</f>
        <v/>
      </c>
      <c r="T71">
        <f>IF(ROW()&lt;=4,Assumptions!E72,"")</f>
        <v/>
      </c>
      <c r="U71">
        <f>IF(ROW()&lt;=7,Assumptions!F72,"")</f>
        <v/>
      </c>
      <c r="V71">
        <f>IF(ROW()&lt;=4,Assumptions!H72,"")</f>
        <v/>
      </c>
      <c r="W71">
        <f>IF(ROW()&lt;=5,Assumptions!J72,"")</f>
        <v/>
      </c>
      <c r="X71">
        <f>IF(ROW()&lt;=7,Assumptions!L72,"")</f>
        <v/>
      </c>
    </row>
    <row r="72" ht="31" customHeight="1">
      <c r="A72" s="14" t="n"/>
      <c r="B72" s="33" t="n"/>
      <c r="C72" s="14" t="n"/>
      <c r="D72" s="14" t="n"/>
      <c r="E72" s="14" t="n"/>
      <c r="F72" s="14" t="n"/>
      <c r="G72" s="14" t="n"/>
      <c r="H72" s="16" t="n"/>
      <c r="I72" s="16" t="n"/>
      <c r="J72" s="17" t="n"/>
      <c r="K72" s="18" t="n"/>
      <c r="L72" s="17" t="n"/>
      <c r="M72" s="34" t="n"/>
      <c r="N72" s="36">
        <f>IF(OR(A72="",H72="",I72=""),"",IFERROR(MOD(I72-H72,1)*24,""))</f>
        <v/>
      </c>
      <c r="O72" s="36">
        <f>IF(OR(A72="",J72=""),"",IFERROR(VLOOKUP(J72,Assumptions!$H$3:$I$5,2,FALSE),""))</f>
        <v/>
      </c>
      <c r="P72" s="5">
        <f>IF(A72="","",IF(COUNTIF($A$3:$A$102,A72)&gt;1,"Check duplicate ID",IF(OR(B72="",C72="",D72="",E72="",F72="",G72="",H72="",I72="",J72="",K72="",L72=""),"Check missing fields",IF(D72=E72,"Check shifts",IF(N72=0,"Check window times",IF(AND(O72&lt;&gt;"",N72&gt;O72),"Check long window",IF(AND(L72="Complete",M72=""),"Check completion time",IF(AND(L72&lt;&gt;"Complete",M72&lt;&gt;""),"Check status",IF(L72="Needs Review","Review requested",IF(AND(L72&lt;&gt;"Complete",B72&lt;TODAY()),"Check overdue handover","Ready"))))))))))</f>
        <v/>
      </c>
      <c r="T72">
        <f>IF(ROW()&lt;=4,Assumptions!E73,"")</f>
        <v/>
      </c>
      <c r="U72">
        <f>IF(ROW()&lt;=7,Assumptions!F73,"")</f>
        <v/>
      </c>
      <c r="V72">
        <f>IF(ROW()&lt;=4,Assumptions!H73,"")</f>
        <v/>
      </c>
      <c r="W72">
        <f>IF(ROW()&lt;=5,Assumptions!J73,"")</f>
        <v/>
      </c>
      <c r="X72">
        <f>IF(ROW()&lt;=7,Assumptions!L73,"")</f>
        <v/>
      </c>
    </row>
    <row r="73" ht="31" customHeight="1">
      <c r="A73" s="14" t="n"/>
      <c r="B73" s="33" t="n"/>
      <c r="C73" s="14" t="n"/>
      <c r="D73" s="14" t="n"/>
      <c r="E73" s="14" t="n"/>
      <c r="F73" s="14" t="n"/>
      <c r="G73" s="14" t="n"/>
      <c r="H73" s="16" t="n"/>
      <c r="I73" s="16" t="n"/>
      <c r="J73" s="17" t="n"/>
      <c r="K73" s="18" t="n"/>
      <c r="L73" s="17" t="n"/>
      <c r="M73" s="34" t="n"/>
      <c r="N73" s="35">
        <f>IF(OR(A73="",H73="",I73=""),"",IFERROR(MOD(I73-H73,1)*24,""))</f>
        <v/>
      </c>
      <c r="O73" s="35">
        <f>IF(OR(A73="",J73=""),"",IFERROR(VLOOKUP(J73,Assumptions!$H$3:$I$5,2,FALSE),""))</f>
        <v/>
      </c>
      <c r="P73" s="8">
        <f>IF(A73="","",IF(COUNTIF($A$3:$A$102,A73)&gt;1,"Check duplicate ID",IF(OR(B73="",C73="",D73="",E73="",F73="",G73="",H73="",I73="",J73="",K73="",L73=""),"Check missing fields",IF(D73=E73,"Check shifts",IF(N73=0,"Check window times",IF(AND(O73&lt;&gt;"",N73&gt;O73),"Check long window",IF(AND(L73="Complete",M73=""),"Check completion time",IF(AND(L73&lt;&gt;"Complete",M73&lt;&gt;""),"Check status",IF(L73="Needs Review","Review requested",IF(AND(L73&lt;&gt;"Complete",B73&lt;TODAY()),"Check overdue handover","Ready"))))))))))</f>
        <v/>
      </c>
      <c r="T73">
        <f>IF(ROW()&lt;=4,Assumptions!E74,"")</f>
        <v/>
      </c>
      <c r="U73">
        <f>IF(ROW()&lt;=7,Assumptions!F74,"")</f>
        <v/>
      </c>
      <c r="V73">
        <f>IF(ROW()&lt;=4,Assumptions!H74,"")</f>
        <v/>
      </c>
      <c r="W73">
        <f>IF(ROW()&lt;=5,Assumptions!J74,"")</f>
        <v/>
      </c>
      <c r="X73">
        <f>IF(ROW()&lt;=7,Assumptions!L74,"")</f>
        <v/>
      </c>
    </row>
    <row r="74" ht="31" customHeight="1">
      <c r="A74" s="14" t="n"/>
      <c r="B74" s="33" t="n"/>
      <c r="C74" s="14" t="n"/>
      <c r="D74" s="14" t="n"/>
      <c r="E74" s="14" t="n"/>
      <c r="F74" s="14" t="n"/>
      <c r="G74" s="14" t="n"/>
      <c r="H74" s="16" t="n"/>
      <c r="I74" s="16" t="n"/>
      <c r="J74" s="17" t="n"/>
      <c r="K74" s="18" t="n"/>
      <c r="L74" s="17" t="n"/>
      <c r="M74" s="34" t="n"/>
      <c r="N74" s="36">
        <f>IF(OR(A74="",H74="",I74=""),"",IFERROR(MOD(I74-H74,1)*24,""))</f>
        <v/>
      </c>
      <c r="O74" s="36">
        <f>IF(OR(A74="",J74=""),"",IFERROR(VLOOKUP(J74,Assumptions!$H$3:$I$5,2,FALSE),""))</f>
        <v/>
      </c>
      <c r="P74" s="5">
        <f>IF(A74="","",IF(COUNTIF($A$3:$A$102,A74)&gt;1,"Check duplicate ID",IF(OR(B74="",C74="",D74="",E74="",F74="",G74="",H74="",I74="",J74="",K74="",L74=""),"Check missing fields",IF(D74=E74,"Check shifts",IF(N74=0,"Check window times",IF(AND(O74&lt;&gt;"",N74&gt;O74),"Check long window",IF(AND(L74="Complete",M74=""),"Check completion time",IF(AND(L74&lt;&gt;"Complete",M74&lt;&gt;""),"Check status",IF(L74="Needs Review","Review requested",IF(AND(L74&lt;&gt;"Complete",B74&lt;TODAY()),"Check overdue handover","Ready"))))))))))</f>
        <v/>
      </c>
      <c r="T74">
        <f>IF(ROW()&lt;=4,Assumptions!E75,"")</f>
        <v/>
      </c>
      <c r="U74">
        <f>IF(ROW()&lt;=7,Assumptions!F75,"")</f>
        <v/>
      </c>
      <c r="V74">
        <f>IF(ROW()&lt;=4,Assumptions!H75,"")</f>
        <v/>
      </c>
      <c r="W74">
        <f>IF(ROW()&lt;=5,Assumptions!J75,"")</f>
        <v/>
      </c>
      <c r="X74">
        <f>IF(ROW()&lt;=7,Assumptions!L75,"")</f>
        <v/>
      </c>
    </row>
    <row r="75" ht="31" customHeight="1">
      <c r="A75" s="14" t="n"/>
      <c r="B75" s="33" t="n"/>
      <c r="C75" s="14" t="n"/>
      <c r="D75" s="14" t="n"/>
      <c r="E75" s="14" t="n"/>
      <c r="F75" s="14" t="n"/>
      <c r="G75" s="14" t="n"/>
      <c r="H75" s="16" t="n"/>
      <c r="I75" s="16" t="n"/>
      <c r="J75" s="17" t="n"/>
      <c r="K75" s="18" t="n"/>
      <c r="L75" s="17" t="n"/>
      <c r="M75" s="34" t="n"/>
      <c r="N75" s="35">
        <f>IF(OR(A75="",H75="",I75=""),"",IFERROR(MOD(I75-H75,1)*24,""))</f>
        <v/>
      </c>
      <c r="O75" s="35">
        <f>IF(OR(A75="",J75=""),"",IFERROR(VLOOKUP(J75,Assumptions!$H$3:$I$5,2,FALSE),""))</f>
        <v/>
      </c>
      <c r="P75" s="8">
        <f>IF(A75="","",IF(COUNTIF($A$3:$A$102,A75)&gt;1,"Check duplicate ID",IF(OR(B75="",C75="",D75="",E75="",F75="",G75="",H75="",I75="",J75="",K75="",L75=""),"Check missing fields",IF(D75=E75,"Check shifts",IF(N75=0,"Check window times",IF(AND(O75&lt;&gt;"",N75&gt;O75),"Check long window",IF(AND(L75="Complete",M75=""),"Check completion time",IF(AND(L75&lt;&gt;"Complete",M75&lt;&gt;""),"Check status",IF(L75="Needs Review","Review requested",IF(AND(L75&lt;&gt;"Complete",B75&lt;TODAY()),"Check overdue handover","Ready"))))))))))</f>
        <v/>
      </c>
      <c r="T75">
        <f>IF(ROW()&lt;=4,Assumptions!E76,"")</f>
        <v/>
      </c>
      <c r="U75">
        <f>IF(ROW()&lt;=7,Assumptions!F76,"")</f>
        <v/>
      </c>
      <c r="V75">
        <f>IF(ROW()&lt;=4,Assumptions!H76,"")</f>
        <v/>
      </c>
      <c r="W75">
        <f>IF(ROW()&lt;=5,Assumptions!J76,"")</f>
        <v/>
      </c>
      <c r="X75">
        <f>IF(ROW()&lt;=7,Assumptions!L76,"")</f>
        <v/>
      </c>
    </row>
    <row r="76" ht="31" customHeight="1">
      <c r="A76" s="14" t="n"/>
      <c r="B76" s="33" t="n"/>
      <c r="C76" s="14" t="n"/>
      <c r="D76" s="14" t="n"/>
      <c r="E76" s="14" t="n"/>
      <c r="F76" s="14" t="n"/>
      <c r="G76" s="14" t="n"/>
      <c r="H76" s="16" t="n"/>
      <c r="I76" s="16" t="n"/>
      <c r="J76" s="17" t="n"/>
      <c r="K76" s="18" t="n"/>
      <c r="L76" s="17" t="n"/>
      <c r="M76" s="34" t="n"/>
      <c r="N76" s="36">
        <f>IF(OR(A76="",H76="",I76=""),"",IFERROR(MOD(I76-H76,1)*24,""))</f>
        <v/>
      </c>
      <c r="O76" s="36">
        <f>IF(OR(A76="",J76=""),"",IFERROR(VLOOKUP(J76,Assumptions!$H$3:$I$5,2,FALSE),""))</f>
        <v/>
      </c>
      <c r="P76" s="5">
        <f>IF(A76="","",IF(COUNTIF($A$3:$A$102,A76)&gt;1,"Check duplicate ID",IF(OR(B76="",C76="",D76="",E76="",F76="",G76="",H76="",I76="",J76="",K76="",L76=""),"Check missing fields",IF(D76=E76,"Check shifts",IF(N76=0,"Check window times",IF(AND(O76&lt;&gt;"",N76&gt;O76),"Check long window",IF(AND(L76="Complete",M76=""),"Check completion time",IF(AND(L76&lt;&gt;"Complete",M76&lt;&gt;""),"Check status",IF(L76="Needs Review","Review requested",IF(AND(L76&lt;&gt;"Complete",B76&lt;TODAY()),"Check overdue handover","Ready"))))))))))</f>
        <v/>
      </c>
      <c r="T76">
        <f>IF(ROW()&lt;=4,Assumptions!E77,"")</f>
        <v/>
      </c>
      <c r="U76">
        <f>IF(ROW()&lt;=7,Assumptions!F77,"")</f>
        <v/>
      </c>
      <c r="V76">
        <f>IF(ROW()&lt;=4,Assumptions!H77,"")</f>
        <v/>
      </c>
      <c r="W76">
        <f>IF(ROW()&lt;=5,Assumptions!J77,"")</f>
        <v/>
      </c>
      <c r="X76">
        <f>IF(ROW()&lt;=7,Assumptions!L77,"")</f>
        <v/>
      </c>
    </row>
    <row r="77" ht="31" customHeight="1">
      <c r="A77" s="14" t="n"/>
      <c r="B77" s="33" t="n"/>
      <c r="C77" s="14" t="n"/>
      <c r="D77" s="14" t="n"/>
      <c r="E77" s="14" t="n"/>
      <c r="F77" s="14" t="n"/>
      <c r="G77" s="14" t="n"/>
      <c r="H77" s="16" t="n"/>
      <c r="I77" s="16" t="n"/>
      <c r="J77" s="17" t="n"/>
      <c r="K77" s="18" t="n"/>
      <c r="L77" s="17" t="n"/>
      <c r="M77" s="34" t="n"/>
      <c r="N77" s="35">
        <f>IF(OR(A77="",H77="",I77=""),"",IFERROR(MOD(I77-H77,1)*24,""))</f>
        <v/>
      </c>
      <c r="O77" s="35">
        <f>IF(OR(A77="",J77=""),"",IFERROR(VLOOKUP(J77,Assumptions!$H$3:$I$5,2,FALSE),""))</f>
        <v/>
      </c>
      <c r="P77" s="8">
        <f>IF(A77="","",IF(COUNTIF($A$3:$A$102,A77)&gt;1,"Check duplicate ID",IF(OR(B77="",C77="",D77="",E77="",F77="",G77="",H77="",I77="",J77="",K77="",L77=""),"Check missing fields",IF(D77=E77,"Check shifts",IF(N77=0,"Check window times",IF(AND(O77&lt;&gt;"",N77&gt;O77),"Check long window",IF(AND(L77="Complete",M77=""),"Check completion time",IF(AND(L77&lt;&gt;"Complete",M77&lt;&gt;""),"Check status",IF(L77="Needs Review","Review requested",IF(AND(L77&lt;&gt;"Complete",B77&lt;TODAY()),"Check overdue handover","Ready"))))))))))</f>
        <v/>
      </c>
      <c r="T77">
        <f>IF(ROW()&lt;=4,Assumptions!E78,"")</f>
        <v/>
      </c>
      <c r="U77">
        <f>IF(ROW()&lt;=7,Assumptions!F78,"")</f>
        <v/>
      </c>
      <c r="V77">
        <f>IF(ROW()&lt;=4,Assumptions!H78,"")</f>
        <v/>
      </c>
      <c r="W77">
        <f>IF(ROW()&lt;=5,Assumptions!J78,"")</f>
        <v/>
      </c>
      <c r="X77">
        <f>IF(ROW()&lt;=7,Assumptions!L78,"")</f>
        <v/>
      </c>
    </row>
    <row r="78" ht="31" customHeight="1">
      <c r="A78" s="14" t="n"/>
      <c r="B78" s="33" t="n"/>
      <c r="C78" s="14" t="n"/>
      <c r="D78" s="14" t="n"/>
      <c r="E78" s="14" t="n"/>
      <c r="F78" s="14" t="n"/>
      <c r="G78" s="14" t="n"/>
      <c r="H78" s="16" t="n"/>
      <c r="I78" s="16" t="n"/>
      <c r="J78" s="17" t="n"/>
      <c r="K78" s="18" t="n"/>
      <c r="L78" s="17" t="n"/>
      <c r="M78" s="34" t="n"/>
      <c r="N78" s="36">
        <f>IF(OR(A78="",H78="",I78=""),"",IFERROR(MOD(I78-H78,1)*24,""))</f>
        <v/>
      </c>
      <c r="O78" s="36">
        <f>IF(OR(A78="",J78=""),"",IFERROR(VLOOKUP(J78,Assumptions!$H$3:$I$5,2,FALSE),""))</f>
        <v/>
      </c>
      <c r="P78" s="5">
        <f>IF(A78="","",IF(COUNTIF($A$3:$A$102,A78)&gt;1,"Check duplicate ID",IF(OR(B78="",C78="",D78="",E78="",F78="",G78="",H78="",I78="",J78="",K78="",L78=""),"Check missing fields",IF(D78=E78,"Check shifts",IF(N78=0,"Check window times",IF(AND(O78&lt;&gt;"",N78&gt;O78),"Check long window",IF(AND(L78="Complete",M78=""),"Check completion time",IF(AND(L78&lt;&gt;"Complete",M78&lt;&gt;""),"Check status",IF(L78="Needs Review","Review requested",IF(AND(L78&lt;&gt;"Complete",B78&lt;TODAY()),"Check overdue handover","Ready"))))))))))</f>
        <v/>
      </c>
      <c r="T78">
        <f>IF(ROW()&lt;=4,Assumptions!E79,"")</f>
        <v/>
      </c>
      <c r="U78">
        <f>IF(ROW()&lt;=7,Assumptions!F79,"")</f>
        <v/>
      </c>
      <c r="V78">
        <f>IF(ROW()&lt;=4,Assumptions!H79,"")</f>
        <v/>
      </c>
      <c r="W78">
        <f>IF(ROW()&lt;=5,Assumptions!J79,"")</f>
        <v/>
      </c>
      <c r="X78">
        <f>IF(ROW()&lt;=7,Assumptions!L79,"")</f>
        <v/>
      </c>
    </row>
    <row r="79" ht="31" customHeight="1">
      <c r="A79" s="14" t="n"/>
      <c r="B79" s="33" t="n"/>
      <c r="C79" s="14" t="n"/>
      <c r="D79" s="14" t="n"/>
      <c r="E79" s="14" t="n"/>
      <c r="F79" s="14" t="n"/>
      <c r="G79" s="14" t="n"/>
      <c r="H79" s="16" t="n"/>
      <c r="I79" s="16" t="n"/>
      <c r="J79" s="17" t="n"/>
      <c r="K79" s="18" t="n"/>
      <c r="L79" s="17" t="n"/>
      <c r="M79" s="34" t="n"/>
      <c r="N79" s="35">
        <f>IF(OR(A79="",H79="",I79=""),"",IFERROR(MOD(I79-H79,1)*24,""))</f>
        <v/>
      </c>
      <c r="O79" s="35">
        <f>IF(OR(A79="",J79=""),"",IFERROR(VLOOKUP(J79,Assumptions!$H$3:$I$5,2,FALSE),""))</f>
        <v/>
      </c>
      <c r="P79" s="8">
        <f>IF(A79="","",IF(COUNTIF($A$3:$A$102,A79)&gt;1,"Check duplicate ID",IF(OR(B79="",C79="",D79="",E79="",F79="",G79="",H79="",I79="",J79="",K79="",L79=""),"Check missing fields",IF(D79=E79,"Check shifts",IF(N79=0,"Check window times",IF(AND(O79&lt;&gt;"",N79&gt;O79),"Check long window",IF(AND(L79="Complete",M79=""),"Check completion time",IF(AND(L79&lt;&gt;"Complete",M79&lt;&gt;""),"Check status",IF(L79="Needs Review","Review requested",IF(AND(L79&lt;&gt;"Complete",B79&lt;TODAY()),"Check overdue handover","Ready"))))))))))</f>
        <v/>
      </c>
      <c r="T79">
        <f>IF(ROW()&lt;=4,Assumptions!E80,"")</f>
        <v/>
      </c>
      <c r="U79">
        <f>IF(ROW()&lt;=7,Assumptions!F80,"")</f>
        <v/>
      </c>
      <c r="V79">
        <f>IF(ROW()&lt;=4,Assumptions!H80,"")</f>
        <v/>
      </c>
      <c r="W79">
        <f>IF(ROW()&lt;=5,Assumptions!J80,"")</f>
        <v/>
      </c>
      <c r="X79">
        <f>IF(ROW()&lt;=7,Assumptions!L80,"")</f>
        <v/>
      </c>
    </row>
    <row r="80" ht="31" customHeight="1">
      <c r="A80" s="14" t="n"/>
      <c r="B80" s="33" t="n"/>
      <c r="C80" s="14" t="n"/>
      <c r="D80" s="14" t="n"/>
      <c r="E80" s="14" t="n"/>
      <c r="F80" s="14" t="n"/>
      <c r="G80" s="14" t="n"/>
      <c r="H80" s="16" t="n"/>
      <c r="I80" s="16" t="n"/>
      <c r="J80" s="17" t="n"/>
      <c r="K80" s="18" t="n"/>
      <c r="L80" s="17" t="n"/>
      <c r="M80" s="34" t="n"/>
      <c r="N80" s="36">
        <f>IF(OR(A80="",H80="",I80=""),"",IFERROR(MOD(I80-H80,1)*24,""))</f>
        <v/>
      </c>
      <c r="O80" s="36">
        <f>IF(OR(A80="",J80=""),"",IFERROR(VLOOKUP(J80,Assumptions!$H$3:$I$5,2,FALSE),""))</f>
        <v/>
      </c>
      <c r="P80" s="5">
        <f>IF(A80="","",IF(COUNTIF($A$3:$A$102,A80)&gt;1,"Check duplicate ID",IF(OR(B80="",C80="",D80="",E80="",F80="",G80="",H80="",I80="",J80="",K80="",L80=""),"Check missing fields",IF(D80=E80,"Check shifts",IF(N80=0,"Check window times",IF(AND(O80&lt;&gt;"",N80&gt;O80),"Check long window",IF(AND(L80="Complete",M80=""),"Check completion time",IF(AND(L80&lt;&gt;"Complete",M80&lt;&gt;""),"Check status",IF(L80="Needs Review","Review requested",IF(AND(L80&lt;&gt;"Complete",B80&lt;TODAY()),"Check overdue handover","Ready"))))))))))</f>
        <v/>
      </c>
      <c r="T80">
        <f>IF(ROW()&lt;=4,Assumptions!E81,"")</f>
        <v/>
      </c>
      <c r="U80">
        <f>IF(ROW()&lt;=7,Assumptions!F81,"")</f>
        <v/>
      </c>
      <c r="V80">
        <f>IF(ROW()&lt;=4,Assumptions!H81,"")</f>
        <v/>
      </c>
      <c r="W80">
        <f>IF(ROW()&lt;=5,Assumptions!J81,"")</f>
        <v/>
      </c>
      <c r="X80">
        <f>IF(ROW()&lt;=7,Assumptions!L81,"")</f>
        <v/>
      </c>
    </row>
    <row r="81" ht="31" customHeight="1">
      <c r="A81" s="14" t="n"/>
      <c r="B81" s="33" t="n"/>
      <c r="C81" s="14" t="n"/>
      <c r="D81" s="14" t="n"/>
      <c r="E81" s="14" t="n"/>
      <c r="F81" s="14" t="n"/>
      <c r="G81" s="14" t="n"/>
      <c r="H81" s="16" t="n"/>
      <c r="I81" s="16" t="n"/>
      <c r="J81" s="17" t="n"/>
      <c r="K81" s="18" t="n"/>
      <c r="L81" s="17" t="n"/>
      <c r="M81" s="34" t="n"/>
      <c r="N81" s="35">
        <f>IF(OR(A81="",H81="",I81=""),"",IFERROR(MOD(I81-H81,1)*24,""))</f>
        <v/>
      </c>
      <c r="O81" s="35">
        <f>IF(OR(A81="",J81=""),"",IFERROR(VLOOKUP(J81,Assumptions!$H$3:$I$5,2,FALSE),""))</f>
        <v/>
      </c>
      <c r="P81" s="8">
        <f>IF(A81="","",IF(COUNTIF($A$3:$A$102,A81)&gt;1,"Check duplicate ID",IF(OR(B81="",C81="",D81="",E81="",F81="",G81="",H81="",I81="",J81="",K81="",L81=""),"Check missing fields",IF(D81=E81,"Check shifts",IF(N81=0,"Check window times",IF(AND(O81&lt;&gt;"",N81&gt;O81),"Check long window",IF(AND(L81="Complete",M81=""),"Check completion time",IF(AND(L81&lt;&gt;"Complete",M81&lt;&gt;""),"Check status",IF(L81="Needs Review","Review requested",IF(AND(L81&lt;&gt;"Complete",B81&lt;TODAY()),"Check overdue handover","Ready"))))))))))</f>
        <v/>
      </c>
      <c r="T81">
        <f>IF(ROW()&lt;=4,Assumptions!E82,"")</f>
        <v/>
      </c>
      <c r="U81">
        <f>IF(ROW()&lt;=7,Assumptions!F82,"")</f>
        <v/>
      </c>
      <c r="V81">
        <f>IF(ROW()&lt;=4,Assumptions!H82,"")</f>
        <v/>
      </c>
      <c r="W81">
        <f>IF(ROW()&lt;=5,Assumptions!J82,"")</f>
        <v/>
      </c>
      <c r="X81">
        <f>IF(ROW()&lt;=7,Assumptions!L82,"")</f>
        <v/>
      </c>
    </row>
    <row r="82" ht="31" customHeight="1">
      <c r="A82" s="14" t="n"/>
      <c r="B82" s="33" t="n"/>
      <c r="C82" s="14" t="n"/>
      <c r="D82" s="14" t="n"/>
      <c r="E82" s="14" t="n"/>
      <c r="F82" s="14" t="n"/>
      <c r="G82" s="14" t="n"/>
      <c r="H82" s="16" t="n"/>
      <c r="I82" s="16" t="n"/>
      <c r="J82" s="17" t="n"/>
      <c r="K82" s="18" t="n"/>
      <c r="L82" s="17" t="n"/>
      <c r="M82" s="34" t="n"/>
      <c r="N82" s="36">
        <f>IF(OR(A82="",H82="",I82=""),"",IFERROR(MOD(I82-H82,1)*24,""))</f>
        <v/>
      </c>
      <c r="O82" s="36">
        <f>IF(OR(A82="",J82=""),"",IFERROR(VLOOKUP(J82,Assumptions!$H$3:$I$5,2,FALSE),""))</f>
        <v/>
      </c>
      <c r="P82" s="5">
        <f>IF(A82="","",IF(COUNTIF($A$3:$A$102,A82)&gt;1,"Check duplicate ID",IF(OR(B82="",C82="",D82="",E82="",F82="",G82="",H82="",I82="",J82="",K82="",L82=""),"Check missing fields",IF(D82=E82,"Check shifts",IF(N82=0,"Check window times",IF(AND(O82&lt;&gt;"",N82&gt;O82),"Check long window",IF(AND(L82="Complete",M82=""),"Check completion time",IF(AND(L82&lt;&gt;"Complete",M82&lt;&gt;""),"Check status",IF(L82="Needs Review","Review requested",IF(AND(L82&lt;&gt;"Complete",B82&lt;TODAY()),"Check overdue handover","Ready"))))))))))</f>
        <v/>
      </c>
      <c r="T82">
        <f>IF(ROW()&lt;=4,Assumptions!E83,"")</f>
        <v/>
      </c>
      <c r="U82">
        <f>IF(ROW()&lt;=7,Assumptions!F83,"")</f>
        <v/>
      </c>
      <c r="V82">
        <f>IF(ROW()&lt;=4,Assumptions!H83,"")</f>
        <v/>
      </c>
      <c r="W82">
        <f>IF(ROW()&lt;=5,Assumptions!J83,"")</f>
        <v/>
      </c>
      <c r="X82">
        <f>IF(ROW()&lt;=7,Assumptions!L83,"")</f>
        <v/>
      </c>
    </row>
    <row r="83" ht="31" customHeight="1">
      <c r="A83" s="14" t="n"/>
      <c r="B83" s="33" t="n"/>
      <c r="C83" s="14" t="n"/>
      <c r="D83" s="14" t="n"/>
      <c r="E83" s="14" t="n"/>
      <c r="F83" s="14" t="n"/>
      <c r="G83" s="14" t="n"/>
      <c r="H83" s="16" t="n"/>
      <c r="I83" s="16" t="n"/>
      <c r="J83" s="17" t="n"/>
      <c r="K83" s="18" t="n"/>
      <c r="L83" s="17" t="n"/>
      <c r="M83" s="34" t="n"/>
      <c r="N83" s="35">
        <f>IF(OR(A83="",H83="",I83=""),"",IFERROR(MOD(I83-H83,1)*24,""))</f>
        <v/>
      </c>
      <c r="O83" s="35">
        <f>IF(OR(A83="",J83=""),"",IFERROR(VLOOKUP(J83,Assumptions!$H$3:$I$5,2,FALSE),""))</f>
        <v/>
      </c>
      <c r="P83" s="8">
        <f>IF(A83="","",IF(COUNTIF($A$3:$A$102,A83)&gt;1,"Check duplicate ID",IF(OR(B83="",C83="",D83="",E83="",F83="",G83="",H83="",I83="",J83="",K83="",L83=""),"Check missing fields",IF(D83=E83,"Check shifts",IF(N83=0,"Check window times",IF(AND(O83&lt;&gt;"",N83&gt;O83),"Check long window",IF(AND(L83="Complete",M83=""),"Check completion time",IF(AND(L83&lt;&gt;"Complete",M83&lt;&gt;""),"Check status",IF(L83="Needs Review","Review requested",IF(AND(L83&lt;&gt;"Complete",B83&lt;TODAY()),"Check overdue handover","Ready"))))))))))</f>
        <v/>
      </c>
      <c r="T83">
        <f>IF(ROW()&lt;=4,Assumptions!E84,"")</f>
        <v/>
      </c>
      <c r="U83">
        <f>IF(ROW()&lt;=7,Assumptions!F84,"")</f>
        <v/>
      </c>
      <c r="V83">
        <f>IF(ROW()&lt;=4,Assumptions!H84,"")</f>
        <v/>
      </c>
      <c r="W83">
        <f>IF(ROW()&lt;=5,Assumptions!J84,"")</f>
        <v/>
      </c>
      <c r="X83">
        <f>IF(ROW()&lt;=7,Assumptions!L84,"")</f>
        <v/>
      </c>
    </row>
    <row r="84" ht="31" customHeight="1">
      <c r="A84" s="14" t="n"/>
      <c r="B84" s="33" t="n"/>
      <c r="C84" s="14" t="n"/>
      <c r="D84" s="14" t="n"/>
      <c r="E84" s="14" t="n"/>
      <c r="F84" s="14" t="n"/>
      <c r="G84" s="14" t="n"/>
      <c r="H84" s="16" t="n"/>
      <c r="I84" s="16" t="n"/>
      <c r="J84" s="17" t="n"/>
      <c r="K84" s="18" t="n"/>
      <c r="L84" s="17" t="n"/>
      <c r="M84" s="34" t="n"/>
      <c r="N84" s="36">
        <f>IF(OR(A84="",H84="",I84=""),"",IFERROR(MOD(I84-H84,1)*24,""))</f>
        <v/>
      </c>
      <c r="O84" s="36">
        <f>IF(OR(A84="",J84=""),"",IFERROR(VLOOKUP(J84,Assumptions!$H$3:$I$5,2,FALSE),""))</f>
        <v/>
      </c>
      <c r="P84" s="5">
        <f>IF(A84="","",IF(COUNTIF($A$3:$A$102,A84)&gt;1,"Check duplicate ID",IF(OR(B84="",C84="",D84="",E84="",F84="",G84="",H84="",I84="",J84="",K84="",L84=""),"Check missing fields",IF(D84=E84,"Check shifts",IF(N84=0,"Check window times",IF(AND(O84&lt;&gt;"",N84&gt;O84),"Check long window",IF(AND(L84="Complete",M84=""),"Check completion time",IF(AND(L84&lt;&gt;"Complete",M84&lt;&gt;""),"Check status",IF(L84="Needs Review","Review requested",IF(AND(L84&lt;&gt;"Complete",B84&lt;TODAY()),"Check overdue handover","Ready"))))))))))</f>
        <v/>
      </c>
      <c r="T84">
        <f>IF(ROW()&lt;=4,Assumptions!E85,"")</f>
        <v/>
      </c>
      <c r="U84">
        <f>IF(ROW()&lt;=7,Assumptions!F85,"")</f>
        <v/>
      </c>
      <c r="V84">
        <f>IF(ROW()&lt;=4,Assumptions!H85,"")</f>
        <v/>
      </c>
      <c r="W84">
        <f>IF(ROW()&lt;=5,Assumptions!J85,"")</f>
        <v/>
      </c>
      <c r="X84">
        <f>IF(ROW()&lt;=7,Assumptions!L85,"")</f>
        <v/>
      </c>
    </row>
    <row r="85" ht="31" customHeight="1">
      <c r="A85" s="14" t="n"/>
      <c r="B85" s="33" t="n"/>
      <c r="C85" s="14" t="n"/>
      <c r="D85" s="14" t="n"/>
      <c r="E85" s="14" t="n"/>
      <c r="F85" s="14" t="n"/>
      <c r="G85" s="14" t="n"/>
      <c r="H85" s="16" t="n"/>
      <c r="I85" s="16" t="n"/>
      <c r="J85" s="17" t="n"/>
      <c r="K85" s="18" t="n"/>
      <c r="L85" s="17" t="n"/>
      <c r="M85" s="34" t="n"/>
      <c r="N85" s="35">
        <f>IF(OR(A85="",H85="",I85=""),"",IFERROR(MOD(I85-H85,1)*24,""))</f>
        <v/>
      </c>
      <c r="O85" s="35">
        <f>IF(OR(A85="",J85=""),"",IFERROR(VLOOKUP(J85,Assumptions!$H$3:$I$5,2,FALSE),""))</f>
        <v/>
      </c>
      <c r="P85" s="8">
        <f>IF(A85="","",IF(COUNTIF($A$3:$A$102,A85)&gt;1,"Check duplicate ID",IF(OR(B85="",C85="",D85="",E85="",F85="",G85="",H85="",I85="",J85="",K85="",L85=""),"Check missing fields",IF(D85=E85,"Check shifts",IF(N85=0,"Check window times",IF(AND(O85&lt;&gt;"",N85&gt;O85),"Check long window",IF(AND(L85="Complete",M85=""),"Check completion time",IF(AND(L85&lt;&gt;"Complete",M85&lt;&gt;""),"Check status",IF(L85="Needs Review","Review requested",IF(AND(L85&lt;&gt;"Complete",B85&lt;TODAY()),"Check overdue handover","Ready"))))))))))</f>
        <v/>
      </c>
      <c r="T85">
        <f>IF(ROW()&lt;=4,Assumptions!E86,"")</f>
        <v/>
      </c>
      <c r="U85">
        <f>IF(ROW()&lt;=7,Assumptions!F86,"")</f>
        <v/>
      </c>
      <c r="V85">
        <f>IF(ROW()&lt;=4,Assumptions!H86,"")</f>
        <v/>
      </c>
      <c r="W85">
        <f>IF(ROW()&lt;=5,Assumptions!J86,"")</f>
        <v/>
      </c>
      <c r="X85">
        <f>IF(ROW()&lt;=7,Assumptions!L86,"")</f>
        <v/>
      </c>
    </row>
    <row r="86" ht="31" customHeight="1">
      <c r="A86" s="14" t="n"/>
      <c r="B86" s="33" t="n"/>
      <c r="C86" s="14" t="n"/>
      <c r="D86" s="14" t="n"/>
      <c r="E86" s="14" t="n"/>
      <c r="F86" s="14" t="n"/>
      <c r="G86" s="14" t="n"/>
      <c r="H86" s="16" t="n"/>
      <c r="I86" s="16" t="n"/>
      <c r="J86" s="17" t="n"/>
      <c r="K86" s="18" t="n"/>
      <c r="L86" s="17" t="n"/>
      <c r="M86" s="34" t="n"/>
      <c r="N86" s="36">
        <f>IF(OR(A86="",H86="",I86=""),"",IFERROR(MOD(I86-H86,1)*24,""))</f>
        <v/>
      </c>
      <c r="O86" s="36">
        <f>IF(OR(A86="",J86=""),"",IFERROR(VLOOKUP(J86,Assumptions!$H$3:$I$5,2,FALSE),""))</f>
        <v/>
      </c>
      <c r="P86" s="5">
        <f>IF(A86="","",IF(COUNTIF($A$3:$A$102,A86)&gt;1,"Check duplicate ID",IF(OR(B86="",C86="",D86="",E86="",F86="",G86="",H86="",I86="",J86="",K86="",L86=""),"Check missing fields",IF(D86=E86,"Check shifts",IF(N86=0,"Check window times",IF(AND(O86&lt;&gt;"",N86&gt;O86),"Check long window",IF(AND(L86="Complete",M86=""),"Check completion time",IF(AND(L86&lt;&gt;"Complete",M86&lt;&gt;""),"Check status",IF(L86="Needs Review","Review requested",IF(AND(L86&lt;&gt;"Complete",B86&lt;TODAY()),"Check overdue handover","Ready"))))))))))</f>
        <v/>
      </c>
      <c r="T86">
        <f>IF(ROW()&lt;=4,Assumptions!E87,"")</f>
        <v/>
      </c>
      <c r="U86">
        <f>IF(ROW()&lt;=7,Assumptions!F87,"")</f>
        <v/>
      </c>
      <c r="V86">
        <f>IF(ROW()&lt;=4,Assumptions!H87,"")</f>
        <v/>
      </c>
      <c r="W86">
        <f>IF(ROW()&lt;=5,Assumptions!J87,"")</f>
        <v/>
      </c>
      <c r="X86">
        <f>IF(ROW()&lt;=7,Assumptions!L87,"")</f>
        <v/>
      </c>
    </row>
    <row r="87" ht="31" customHeight="1">
      <c r="A87" s="14" t="n"/>
      <c r="B87" s="33" t="n"/>
      <c r="C87" s="14" t="n"/>
      <c r="D87" s="14" t="n"/>
      <c r="E87" s="14" t="n"/>
      <c r="F87" s="14" t="n"/>
      <c r="G87" s="14" t="n"/>
      <c r="H87" s="16" t="n"/>
      <c r="I87" s="16" t="n"/>
      <c r="J87" s="17" t="n"/>
      <c r="K87" s="18" t="n"/>
      <c r="L87" s="17" t="n"/>
      <c r="M87" s="34" t="n"/>
      <c r="N87" s="35">
        <f>IF(OR(A87="",H87="",I87=""),"",IFERROR(MOD(I87-H87,1)*24,""))</f>
        <v/>
      </c>
      <c r="O87" s="35">
        <f>IF(OR(A87="",J87=""),"",IFERROR(VLOOKUP(J87,Assumptions!$H$3:$I$5,2,FALSE),""))</f>
        <v/>
      </c>
      <c r="P87" s="8">
        <f>IF(A87="","",IF(COUNTIF($A$3:$A$102,A87)&gt;1,"Check duplicate ID",IF(OR(B87="",C87="",D87="",E87="",F87="",G87="",H87="",I87="",J87="",K87="",L87=""),"Check missing fields",IF(D87=E87,"Check shifts",IF(N87=0,"Check window times",IF(AND(O87&lt;&gt;"",N87&gt;O87),"Check long window",IF(AND(L87="Complete",M87=""),"Check completion time",IF(AND(L87&lt;&gt;"Complete",M87&lt;&gt;""),"Check status",IF(L87="Needs Review","Review requested",IF(AND(L87&lt;&gt;"Complete",B87&lt;TODAY()),"Check overdue handover","Ready"))))))))))</f>
        <v/>
      </c>
      <c r="T87">
        <f>IF(ROW()&lt;=4,Assumptions!E88,"")</f>
        <v/>
      </c>
      <c r="U87">
        <f>IF(ROW()&lt;=7,Assumptions!F88,"")</f>
        <v/>
      </c>
      <c r="V87">
        <f>IF(ROW()&lt;=4,Assumptions!H88,"")</f>
        <v/>
      </c>
      <c r="W87">
        <f>IF(ROW()&lt;=5,Assumptions!J88,"")</f>
        <v/>
      </c>
      <c r="X87">
        <f>IF(ROW()&lt;=7,Assumptions!L88,"")</f>
        <v/>
      </c>
    </row>
    <row r="88" ht="31" customHeight="1">
      <c r="A88" s="14" t="n"/>
      <c r="B88" s="33" t="n"/>
      <c r="C88" s="14" t="n"/>
      <c r="D88" s="14" t="n"/>
      <c r="E88" s="14" t="n"/>
      <c r="F88" s="14" t="n"/>
      <c r="G88" s="14" t="n"/>
      <c r="H88" s="16" t="n"/>
      <c r="I88" s="16" t="n"/>
      <c r="J88" s="17" t="n"/>
      <c r="K88" s="18" t="n"/>
      <c r="L88" s="17" t="n"/>
      <c r="M88" s="34" t="n"/>
      <c r="N88" s="36">
        <f>IF(OR(A88="",H88="",I88=""),"",IFERROR(MOD(I88-H88,1)*24,""))</f>
        <v/>
      </c>
      <c r="O88" s="36">
        <f>IF(OR(A88="",J88=""),"",IFERROR(VLOOKUP(J88,Assumptions!$H$3:$I$5,2,FALSE),""))</f>
        <v/>
      </c>
      <c r="P88" s="5">
        <f>IF(A88="","",IF(COUNTIF($A$3:$A$102,A88)&gt;1,"Check duplicate ID",IF(OR(B88="",C88="",D88="",E88="",F88="",G88="",H88="",I88="",J88="",K88="",L88=""),"Check missing fields",IF(D88=E88,"Check shifts",IF(N88=0,"Check window times",IF(AND(O88&lt;&gt;"",N88&gt;O88),"Check long window",IF(AND(L88="Complete",M88=""),"Check completion time",IF(AND(L88&lt;&gt;"Complete",M88&lt;&gt;""),"Check status",IF(L88="Needs Review","Review requested",IF(AND(L88&lt;&gt;"Complete",B88&lt;TODAY()),"Check overdue handover","Ready"))))))))))</f>
        <v/>
      </c>
      <c r="T88">
        <f>IF(ROW()&lt;=4,Assumptions!E89,"")</f>
        <v/>
      </c>
      <c r="U88">
        <f>IF(ROW()&lt;=7,Assumptions!F89,"")</f>
        <v/>
      </c>
      <c r="V88">
        <f>IF(ROW()&lt;=4,Assumptions!H89,"")</f>
        <v/>
      </c>
      <c r="W88">
        <f>IF(ROW()&lt;=5,Assumptions!J89,"")</f>
        <v/>
      </c>
      <c r="X88">
        <f>IF(ROW()&lt;=7,Assumptions!L89,"")</f>
        <v/>
      </c>
    </row>
    <row r="89" ht="31" customHeight="1">
      <c r="A89" s="14" t="n"/>
      <c r="B89" s="33" t="n"/>
      <c r="C89" s="14" t="n"/>
      <c r="D89" s="14" t="n"/>
      <c r="E89" s="14" t="n"/>
      <c r="F89" s="14" t="n"/>
      <c r="G89" s="14" t="n"/>
      <c r="H89" s="16" t="n"/>
      <c r="I89" s="16" t="n"/>
      <c r="J89" s="17" t="n"/>
      <c r="K89" s="18" t="n"/>
      <c r="L89" s="17" t="n"/>
      <c r="M89" s="34" t="n"/>
      <c r="N89" s="35">
        <f>IF(OR(A89="",H89="",I89=""),"",IFERROR(MOD(I89-H89,1)*24,""))</f>
        <v/>
      </c>
      <c r="O89" s="35">
        <f>IF(OR(A89="",J89=""),"",IFERROR(VLOOKUP(J89,Assumptions!$H$3:$I$5,2,FALSE),""))</f>
        <v/>
      </c>
      <c r="P89" s="8">
        <f>IF(A89="","",IF(COUNTIF($A$3:$A$102,A89)&gt;1,"Check duplicate ID",IF(OR(B89="",C89="",D89="",E89="",F89="",G89="",H89="",I89="",J89="",K89="",L89=""),"Check missing fields",IF(D89=E89,"Check shifts",IF(N89=0,"Check window times",IF(AND(O89&lt;&gt;"",N89&gt;O89),"Check long window",IF(AND(L89="Complete",M89=""),"Check completion time",IF(AND(L89&lt;&gt;"Complete",M89&lt;&gt;""),"Check status",IF(L89="Needs Review","Review requested",IF(AND(L89&lt;&gt;"Complete",B89&lt;TODAY()),"Check overdue handover","Ready"))))))))))</f>
        <v/>
      </c>
      <c r="T89">
        <f>IF(ROW()&lt;=4,Assumptions!E90,"")</f>
        <v/>
      </c>
      <c r="U89">
        <f>IF(ROW()&lt;=7,Assumptions!F90,"")</f>
        <v/>
      </c>
      <c r="V89">
        <f>IF(ROW()&lt;=4,Assumptions!H90,"")</f>
        <v/>
      </c>
      <c r="W89">
        <f>IF(ROW()&lt;=5,Assumptions!J90,"")</f>
        <v/>
      </c>
      <c r="X89">
        <f>IF(ROW()&lt;=7,Assumptions!L90,"")</f>
        <v/>
      </c>
    </row>
    <row r="90" ht="31" customHeight="1">
      <c r="A90" s="14" t="n"/>
      <c r="B90" s="33" t="n"/>
      <c r="C90" s="14" t="n"/>
      <c r="D90" s="14" t="n"/>
      <c r="E90" s="14" t="n"/>
      <c r="F90" s="14" t="n"/>
      <c r="G90" s="14" t="n"/>
      <c r="H90" s="16" t="n"/>
      <c r="I90" s="16" t="n"/>
      <c r="J90" s="17" t="n"/>
      <c r="K90" s="18" t="n"/>
      <c r="L90" s="17" t="n"/>
      <c r="M90" s="34" t="n"/>
      <c r="N90" s="36">
        <f>IF(OR(A90="",H90="",I90=""),"",IFERROR(MOD(I90-H90,1)*24,""))</f>
        <v/>
      </c>
      <c r="O90" s="36">
        <f>IF(OR(A90="",J90=""),"",IFERROR(VLOOKUP(J90,Assumptions!$H$3:$I$5,2,FALSE),""))</f>
        <v/>
      </c>
      <c r="P90" s="5">
        <f>IF(A90="","",IF(COUNTIF($A$3:$A$102,A90)&gt;1,"Check duplicate ID",IF(OR(B90="",C90="",D90="",E90="",F90="",G90="",H90="",I90="",J90="",K90="",L90=""),"Check missing fields",IF(D90=E90,"Check shifts",IF(N90=0,"Check window times",IF(AND(O90&lt;&gt;"",N90&gt;O90),"Check long window",IF(AND(L90="Complete",M90=""),"Check completion time",IF(AND(L90&lt;&gt;"Complete",M90&lt;&gt;""),"Check status",IF(L90="Needs Review","Review requested",IF(AND(L90&lt;&gt;"Complete",B90&lt;TODAY()),"Check overdue handover","Ready"))))))))))</f>
        <v/>
      </c>
      <c r="T90">
        <f>IF(ROW()&lt;=4,Assumptions!E91,"")</f>
        <v/>
      </c>
      <c r="U90">
        <f>IF(ROW()&lt;=7,Assumptions!F91,"")</f>
        <v/>
      </c>
      <c r="V90">
        <f>IF(ROW()&lt;=4,Assumptions!H91,"")</f>
        <v/>
      </c>
      <c r="W90">
        <f>IF(ROW()&lt;=5,Assumptions!J91,"")</f>
        <v/>
      </c>
      <c r="X90">
        <f>IF(ROW()&lt;=7,Assumptions!L91,"")</f>
        <v/>
      </c>
    </row>
    <row r="91" ht="31" customHeight="1">
      <c r="A91" s="14" t="n"/>
      <c r="B91" s="33" t="n"/>
      <c r="C91" s="14" t="n"/>
      <c r="D91" s="14" t="n"/>
      <c r="E91" s="14" t="n"/>
      <c r="F91" s="14" t="n"/>
      <c r="G91" s="14" t="n"/>
      <c r="H91" s="16" t="n"/>
      <c r="I91" s="16" t="n"/>
      <c r="J91" s="17" t="n"/>
      <c r="K91" s="18" t="n"/>
      <c r="L91" s="17" t="n"/>
      <c r="M91" s="34" t="n"/>
      <c r="N91" s="35">
        <f>IF(OR(A91="",H91="",I91=""),"",IFERROR(MOD(I91-H91,1)*24,""))</f>
        <v/>
      </c>
      <c r="O91" s="35">
        <f>IF(OR(A91="",J91=""),"",IFERROR(VLOOKUP(J91,Assumptions!$H$3:$I$5,2,FALSE),""))</f>
        <v/>
      </c>
      <c r="P91" s="8">
        <f>IF(A91="","",IF(COUNTIF($A$3:$A$102,A91)&gt;1,"Check duplicate ID",IF(OR(B91="",C91="",D91="",E91="",F91="",G91="",H91="",I91="",J91="",K91="",L91=""),"Check missing fields",IF(D91=E91,"Check shifts",IF(N91=0,"Check window times",IF(AND(O91&lt;&gt;"",N91&gt;O91),"Check long window",IF(AND(L91="Complete",M91=""),"Check completion time",IF(AND(L91&lt;&gt;"Complete",M91&lt;&gt;""),"Check status",IF(L91="Needs Review","Review requested",IF(AND(L91&lt;&gt;"Complete",B91&lt;TODAY()),"Check overdue handover","Ready"))))))))))</f>
        <v/>
      </c>
      <c r="T91">
        <f>IF(ROW()&lt;=4,Assumptions!E92,"")</f>
        <v/>
      </c>
      <c r="U91">
        <f>IF(ROW()&lt;=7,Assumptions!F92,"")</f>
        <v/>
      </c>
      <c r="V91">
        <f>IF(ROW()&lt;=4,Assumptions!H92,"")</f>
        <v/>
      </c>
      <c r="W91">
        <f>IF(ROW()&lt;=5,Assumptions!J92,"")</f>
        <v/>
      </c>
      <c r="X91">
        <f>IF(ROW()&lt;=7,Assumptions!L92,"")</f>
        <v/>
      </c>
    </row>
    <row r="92" ht="31" customHeight="1">
      <c r="A92" s="14" t="n"/>
      <c r="B92" s="33" t="n"/>
      <c r="C92" s="14" t="n"/>
      <c r="D92" s="14" t="n"/>
      <c r="E92" s="14" t="n"/>
      <c r="F92" s="14" t="n"/>
      <c r="G92" s="14" t="n"/>
      <c r="H92" s="16" t="n"/>
      <c r="I92" s="16" t="n"/>
      <c r="J92" s="17" t="n"/>
      <c r="K92" s="18" t="n"/>
      <c r="L92" s="17" t="n"/>
      <c r="M92" s="34" t="n"/>
      <c r="N92" s="36">
        <f>IF(OR(A92="",H92="",I92=""),"",IFERROR(MOD(I92-H92,1)*24,""))</f>
        <v/>
      </c>
      <c r="O92" s="36">
        <f>IF(OR(A92="",J92=""),"",IFERROR(VLOOKUP(J92,Assumptions!$H$3:$I$5,2,FALSE),""))</f>
        <v/>
      </c>
      <c r="P92" s="5">
        <f>IF(A92="","",IF(COUNTIF($A$3:$A$102,A92)&gt;1,"Check duplicate ID",IF(OR(B92="",C92="",D92="",E92="",F92="",G92="",H92="",I92="",J92="",K92="",L92=""),"Check missing fields",IF(D92=E92,"Check shifts",IF(N92=0,"Check window times",IF(AND(O92&lt;&gt;"",N92&gt;O92),"Check long window",IF(AND(L92="Complete",M92=""),"Check completion time",IF(AND(L92&lt;&gt;"Complete",M92&lt;&gt;""),"Check status",IF(L92="Needs Review","Review requested",IF(AND(L92&lt;&gt;"Complete",B92&lt;TODAY()),"Check overdue handover","Ready"))))))))))</f>
        <v/>
      </c>
      <c r="T92">
        <f>IF(ROW()&lt;=4,Assumptions!E93,"")</f>
        <v/>
      </c>
      <c r="U92">
        <f>IF(ROW()&lt;=7,Assumptions!F93,"")</f>
        <v/>
      </c>
      <c r="V92">
        <f>IF(ROW()&lt;=4,Assumptions!H93,"")</f>
        <v/>
      </c>
      <c r="W92">
        <f>IF(ROW()&lt;=5,Assumptions!J93,"")</f>
        <v/>
      </c>
      <c r="X92">
        <f>IF(ROW()&lt;=7,Assumptions!L93,"")</f>
        <v/>
      </c>
    </row>
    <row r="93" ht="31" customHeight="1">
      <c r="A93" s="14" t="n"/>
      <c r="B93" s="33" t="n"/>
      <c r="C93" s="14" t="n"/>
      <c r="D93" s="14" t="n"/>
      <c r="E93" s="14" t="n"/>
      <c r="F93" s="14" t="n"/>
      <c r="G93" s="14" t="n"/>
      <c r="H93" s="16" t="n"/>
      <c r="I93" s="16" t="n"/>
      <c r="J93" s="17" t="n"/>
      <c r="K93" s="18" t="n"/>
      <c r="L93" s="17" t="n"/>
      <c r="M93" s="34" t="n"/>
      <c r="N93" s="35">
        <f>IF(OR(A93="",H93="",I93=""),"",IFERROR(MOD(I93-H93,1)*24,""))</f>
        <v/>
      </c>
      <c r="O93" s="35">
        <f>IF(OR(A93="",J93=""),"",IFERROR(VLOOKUP(J93,Assumptions!$H$3:$I$5,2,FALSE),""))</f>
        <v/>
      </c>
      <c r="P93" s="8">
        <f>IF(A93="","",IF(COUNTIF($A$3:$A$102,A93)&gt;1,"Check duplicate ID",IF(OR(B93="",C93="",D93="",E93="",F93="",G93="",H93="",I93="",J93="",K93="",L93=""),"Check missing fields",IF(D93=E93,"Check shifts",IF(N93=0,"Check window times",IF(AND(O93&lt;&gt;"",N93&gt;O93),"Check long window",IF(AND(L93="Complete",M93=""),"Check completion time",IF(AND(L93&lt;&gt;"Complete",M93&lt;&gt;""),"Check status",IF(L93="Needs Review","Review requested",IF(AND(L93&lt;&gt;"Complete",B93&lt;TODAY()),"Check overdue handover","Ready"))))))))))</f>
        <v/>
      </c>
      <c r="T93">
        <f>IF(ROW()&lt;=4,Assumptions!E94,"")</f>
        <v/>
      </c>
      <c r="U93">
        <f>IF(ROW()&lt;=7,Assumptions!F94,"")</f>
        <v/>
      </c>
      <c r="V93">
        <f>IF(ROW()&lt;=4,Assumptions!H94,"")</f>
        <v/>
      </c>
      <c r="W93">
        <f>IF(ROW()&lt;=5,Assumptions!J94,"")</f>
        <v/>
      </c>
      <c r="X93">
        <f>IF(ROW()&lt;=7,Assumptions!L94,"")</f>
        <v/>
      </c>
    </row>
    <row r="94" ht="31" customHeight="1">
      <c r="A94" s="14" t="n"/>
      <c r="B94" s="33" t="n"/>
      <c r="C94" s="14" t="n"/>
      <c r="D94" s="14" t="n"/>
      <c r="E94" s="14" t="n"/>
      <c r="F94" s="14" t="n"/>
      <c r="G94" s="14" t="n"/>
      <c r="H94" s="16" t="n"/>
      <c r="I94" s="16" t="n"/>
      <c r="J94" s="17" t="n"/>
      <c r="K94" s="18" t="n"/>
      <c r="L94" s="17" t="n"/>
      <c r="M94" s="34" t="n"/>
      <c r="N94" s="36">
        <f>IF(OR(A94="",H94="",I94=""),"",IFERROR(MOD(I94-H94,1)*24,""))</f>
        <v/>
      </c>
      <c r="O94" s="36">
        <f>IF(OR(A94="",J94=""),"",IFERROR(VLOOKUP(J94,Assumptions!$H$3:$I$5,2,FALSE),""))</f>
        <v/>
      </c>
      <c r="P94" s="5">
        <f>IF(A94="","",IF(COUNTIF($A$3:$A$102,A94)&gt;1,"Check duplicate ID",IF(OR(B94="",C94="",D94="",E94="",F94="",G94="",H94="",I94="",J94="",K94="",L94=""),"Check missing fields",IF(D94=E94,"Check shifts",IF(N94=0,"Check window times",IF(AND(O94&lt;&gt;"",N94&gt;O94),"Check long window",IF(AND(L94="Complete",M94=""),"Check completion time",IF(AND(L94&lt;&gt;"Complete",M94&lt;&gt;""),"Check status",IF(L94="Needs Review","Review requested",IF(AND(L94&lt;&gt;"Complete",B94&lt;TODAY()),"Check overdue handover","Ready"))))))))))</f>
        <v/>
      </c>
      <c r="T94">
        <f>IF(ROW()&lt;=4,Assumptions!E95,"")</f>
        <v/>
      </c>
      <c r="U94">
        <f>IF(ROW()&lt;=7,Assumptions!F95,"")</f>
        <v/>
      </c>
      <c r="V94">
        <f>IF(ROW()&lt;=4,Assumptions!H95,"")</f>
        <v/>
      </c>
      <c r="W94">
        <f>IF(ROW()&lt;=5,Assumptions!J95,"")</f>
        <v/>
      </c>
      <c r="X94">
        <f>IF(ROW()&lt;=7,Assumptions!L95,"")</f>
        <v/>
      </c>
    </row>
    <row r="95" ht="31" customHeight="1">
      <c r="A95" s="14" t="n"/>
      <c r="B95" s="33" t="n"/>
      <c r="C95" s="14" t="n"/>
      <c r="D95" s="14" t="n"/>
      <c r="E95" s="14" t="n"/>
      <c r="F95" s="14" t="n"/>
      <c r="G95" s="14" t="n"/>
      <c r="H95" s="16" t="n"/>
      <c r="I95" s="16" t="n"/>
      <c r="J95" s="17" t="n"/>
      <c r="K95" s="18" t="n"/>
      <c r="L95" s="17" t="n"/>
      <c r="M95" s="34" t="n"/>
      <c r="N95" s="35">
        <f>IF(OR(A95="",H95="",I95=""),"",IFERROR(MOD(I95-H95,1)*24,""))</f>
        <v/>
      </c>
      <c r="O95" s="35">
        <f>IF(OR(A95="",J95=""),"",IFERROR(VLOOKUP(J95,Assumptions!$H$3:$I$5,2,FALSE),""))</f>
        <v/>
      </c>
      <c r="P95" s="8">
        <f>IF(A95="","",IF(COUNTIF($A$3:$A$102,A95)&gt;1,"Check duplicate ID",IF(OR(B95="",C95="",D95="",E95="",F95="",G95="",H95="",I95="",J95="",K95="",L95=""),"Check missing fields",IF(D95=E95,"Check shifts",IF(N95=0,"Check window times",IF(AND(O95&lt;&gt;"",N95&gt;O95),"Check long window",IF(AND(L95="Complete",M95=""),"Check completion time",IF(AND(L95&lt;&gt;"Complete",M95&lt;&gt;""),"Check status",IF(L95="Needs Review","Review requested",IF(AND(L95&lt;&gt;"Complete",B95&lt;TODAY()),"Check overdue handover","Ready"))))))))))</f>
        <v/>
      </c>
      <c r="T95">
        <f>IF(ROW()&lt;=4,Assumptions!E96,"")</f>
        <v/>
      </c>
      <c r="U95">
        <f>IF(ROW()&lt;=7,Assumptions!F96,"")</f>
        <v/>
      </c>
      <c r="V95">
        <f>IF(ROW()&lt;=4,Assumptions!H96,"")</f>
        <v/>
      </c>
      <c r="W95">
        <f>IF(ROW()&lt;=5,Assumptions!J96,"")</f>
        <v/>
      </c>
      <c r="X95">
        <f>IF(ROW()&lt;=7,Assumptions!L96,"")</f>
        <v/>
      </c>
    </row>
    <row r="96" ht="31" customHeight="1">
      <c r="A96" s="14" t="n"/>
      <c r="B96" s="33" t="n"/>
      <c r="C96" s="14" t="n"/>
      <c r="D96" s="14" t="n"/>
      <c r="E96" s="14" t="n"/>
      <c r="F96" s="14" t="n"/>
      <c r="G96" s="14" t="n"/>
      <c r="H96" s="16" t="n"/>
      <c r="I96" s="16" t="n"/>
      <c r="J96" s="17" t="n"/>
      <c r="K96" s="18" t="n"/>
      <c r="L96" s="17" t="n"/>
      <c r="M96" s="34" t="n"/>
      <c r="N96" s="36">
        <f>IF(OR(A96="",H96="",I96=""),"",IFERROR(MOD(I96-H96,1)*24,""))</f>
        <v/>
      </c>
      <c r="O96" s="36">
        <f>IF(OR(A96="",J96=""),"",IFERROR(VLOOKUP(J96,Assumptions!$H$3:$I$5,2,FALSE),""))</f>
        <v/>
      </c>
      <c r="P96" s="5">
        <f>IF(A96="","",IF(COUNTIF($A$3:$A$102,A96)&gt;1,"Check duplicate ID",IF(OR(B96="",C96="",D96="",E96="",F96="",G96="",H96="",I96="",J96="",K96="",L96=""),"Check missing fields",IF(D96=E96,"Check shifts",IF(N96=0,"Check window times",IF(AND(O96&lt;&gt;"",N96&gt;O96),"Check long window",IF(AND(L96="Complete",M96=""),"Check completion time",IF(AND(L96&lt;&gt;"Complete",M96&lt;&gt;""),"Check status",IF(L96="Needs Review","Review requested",IF(AND(L96&lt;&gt;"Complete",B96&lt;TODAY()),"Check overdue handover","Ready"))))))))))</f>
        <v/>
      </c>
      <c r="T96">
        <f>IF(ROW()&lt;=4,Assumptions!E97,"")</f>
        <v/>
      </c>
      <c r="U96">
        <f>IF(ROW()&lt;=7,Assumptions!F97,"")</f>
        <v/>
      </c>
      <c r="V96">
        <f>IF(ROW()&lt;=4,Assumptions!H97,"")</f>
        <v/>
      </c>
      <c r="W96">
        <f>IF(ROW()&lt;=5,Assumptions!J97,"")</f>
        <v/>
      </c>
      <c r="X96">
        <f>IF(ROW()&lt;=7,Assumptions!L97,"")</f>
        <v/>
      </c>
    </row>
    <row r="97" ht="31" customHeight="1">
      <c r="A97" s="14" t="n"/>
      <c r="B97" s="33" t="n"/>
      <c r="C97" s="14" t="n"/>
      <c r="D97" s="14" t="n"/>
      <c r="E97" s="14" t="n"/>
      <c r="F97" s="14" t="n"/>
      <c r="G97" s="14" t="n"/>
      <c r="H97" s="16" t="n"/>
      <c r="I97" s="16" t="n"/>
      <c r="J97" s="17" t="n"/>
      <c r="K97" s="18" t="n"/>
      <c r="L97" s="17" t="n"/>
      <c r="M97" s="34" t="n"/>
      <c r="N97" s="35">
        <f>IF(OR(A97="",H97="",I97=""),"",IFERROR(MOD(I97-H97,1)*24,""))</f>
        <v/>
      </c>
      <c r="O97" s="35">
        <f>IF(OR(A97="",J97=""),"",IFERROR(VLOOKUP(J97,Assumptions!$H$3:$I$5,2,FALSE),""))</f>
        <v/>
      </c>
      <c r="P97" s="8">
        <f>IF(A97="","",IF(COUNTIF($A$3:$A$102,A97)&gt;1,"Check duplicate ID",IF(OR(B97="",C97="",D97="",E97="",F97="",G97="",H97="",I97="",J97="",K97="",L97=""),"Check missing fields",IF(D97=E97,"Check shifts",IF(N97=0,"Check window times",IF(AND(O97&lt;&gt;"",N97&gt;O97),"Check long window",IF(AND(L97="Complete",M97=""),"Check completion time",IF(AND(L97&lt;&gt;"Complete",M97&lt;&gt;""),"Check status",IF(L97="Needs Review","Review requested",IF(AND(L97&lt;&gt;"Complete",B97&lt;TODAY()),"Check overdue handover","Ready"))))))))))</f>
        <v/>
      </c>
      <c r="T97">
        <f>IF(ROW()&lt;=4,Assumptions!E98,"")</f>
        <v/>
      </c>
      <c r="U97">
        <f>IF(ROW()&lt;=7,Assumptions!F98,"")</f>
        <v/>
      </c>
      <c r="V97">
        <f>IF(ROW()&lt;=4,Assumptions!H98,"")</f>
        <v/>
      </c>
      <c r="W97">
        <f>IF(ROW()&lt;=5,Assumptions!J98,"")</f>
        <v/>
      </c>
      <c r="X97">
        <f>IF(ROW()&lt;=7,Assumptions!L98,"")</f>
        <v/>
      </c>
    </row>
    <row r="98" ht="31" customHeight="1">
      <c r="A98" s="14" t="n"/>
      <c r="B98" s="33" t="n"/>
      <c r="C98" s="14" t="n"/>
      <c r="D98" s="14" t="n"/>
      <c r="E98" s="14" t="n"/>
      <c r="F98" s="14" t="n"/>
      <c r="G98" s="14" t="n"/>
      <c r="H98" s="16" t="n"/>
      <c r="I98" s="16" t="n"/>
      <c r="J98" s="17" t="n"/>
      <c r="K98" s="18" t="n"/>
      <c r="L98" s="17" t="n"/>
      <c r="M98" s="34" t="n"/>
      <c r="N98" s="36">
        <f>IF(OR(A98="",H98="",I98=""),"",IFERROR(MOD(I98-H98,1)*24,""))</f>
        <v/>
      </c>
      <c r="O98" s="36">
        <f>IF(OR(A98="",J98=""),"",IFERROR(VLOOKUP(J98,Assumptions!$H$3:$I$5,2,FALSE),""))</f>
        <v/>
      </c>
      <c r="P98" s="5">
        <f>IF(A98="","",IF(COUNTIF($A$3:$A$102,A98)&gt;1,"Check duplicate ID",IF(OR(B98="",C98="",D98="",E98="",F98="",G98="",H98="",I98="",J98="",K98="",L98=""),"Check missing fields",IF(D98=E98,"Check shifts",IF(N98=0,"Check window times",IF(AND(O98&lt;&gt;"",N98&gt;O98),"Check long window",IF(AND(L98="Complete",M98=""),"Check completion time",IF(AND(L98&lt;&gt;"Complete",M98&lt;&gt;""),"Check status",IF(L98="Needs Review","Review requested",IF(AND(L98&lt;&gt;"Complete",B98&lt;TODAY()),"Check overdue handover","Ready"))))))))))</f>
        <v/>
      </c>
      <c r="T98">
        <f>IF(ROW()&lt;=4,Assumptions!E99,"")</f>
        <v/>
      </c>
      <c r="U98">
        <f>IF(ROW()&lt;=7,Assumptions!F99,"")</f>
        <v/>
      </c>
      <c r="V98">
        <f>IF(ROW()&lt;=4,Assumptions!H99,"")</f>
        <v/>
      </c>
      <c r="W98">
        <f>IF(ROW()&lt;=5,Assumptions!J99,"")</f>
        <v/>
      </c>
      <c r="X98">
        <f>IF(ROW()&lt;=7,Assumptions!L99,"")</f>
        <v/>
      </c>
    </row>
    <row r="99" ht="31" customHeight="1">
      <c r="A99" s="14" t="n"/>
      <c r="B99" s="33" t="n"/>
      <c r="C99" s="14" t="n"/>
      <c r="D99" s="14" t="n"/>
      <c r="E99" s="14" t="n"/>
      <c r="F99" s="14" t="n"/>
      <c r="G99" s="14" t="n"/>
      <c r="H99" s="16" t="n"/>
      <c r="I99" s="16" t="n"/>
      <c r="J99" s="17" t="n"/>
      <c r="K99" s="18" t="n"/>
      <c r="L99" s="17" t="n"/>
      <c r="M99" s="34" t="n"/>
      <c r="N99" s="35">
        <f>IF(OR(A99="",H99="",I99=""),"",IFERROR(MOD(I99-H99,1)*24,""))</f>
        <v/>
      </c>
      <c r="O99" s="35">
        <f>IF(OR(A99="",J99=""),"",IFERROR(VLOOKUP(J99,Assumptions!$H$3:$I$5,2,FALSE),""))</f>
        <v/>
      </c>
      <c r="P99" s="8">
        <f>IF(A99="","",IF(COUNTIF($A$3:$A$102,A99)&gt;1,"Check duplicate ID",IF(OR(B99="",C99="",D99="",E99="",F99="",G99="",H99="",I99="",J99="",K99="",L99=""),"Check missing fields",IF(D99=E99,"Check shifts",IF(N99=0,"Check window times",IF(AND(O99&lt;&gt;"",N99&gt;O99),"Check long window",IF(AND(L99="Complete",M99=""),"Check completion time",IF(AND(L99&lt;&gt;"Complete",M99&lt;&gt;""),"Check status",IF(L99="Needs Review","Review requested",IF(AND(L99&lt;&gt;"Complete",B99&lt;TODAY()),"Check overdue handover","Ready"))))))))))</f>
        <v/>
      </c>
      <c r="T99">
        <f>IF(ROW()&lt;=4,Assumptions!E100,"")</f>
        <v/>
      </c>
      <c r="U99">
        <f>IF(ROW()&lt;=7,Assumptions!F100,"")</f>
        <v/>
      </c>
      <c r="V99">
        <f>IF(ROW()&lt;=4,Assumptions!H100,"")</f>
        <v/>
      </c>
      <c r="W99">
        <f>IF(ROW()&lt;=5,Assumptions!J100,"")</f>
        <v/>
      </c>
      <c r="X99">
        <f>IF(ROW()&lt;=7,Assumptions!L100,"")</f>
        <v/>
      </c>
    </row>
    <row r="100" ht="31" customHeight="1">
      <c r="A100" s="14" t="n"/>
      <c r="B100" s="33" t="n"/>
      <c r="C100" s="14" t="n"/>
      <c r="D100" s="14" t="n"/>
      <c r="E100" s="14" t="n"/>
      <c r="F100" s="14" t="n"/>
      <c r="G100" s="14" t="n"/>
      <c r="H100" s="16" t="n"/>
      <c r="I100" s="16" t="n"/>
      <c r="J100" s="17" t="n"/>
      <c r="K100" s="18" t="n"/>
      <c r="L100" s="17" t="n"/>
      <c r="M100" s="34" t="n"/>
      <c r="N100" s="36">
        <f>IF(OR(A100="",H100="",I100=""),"",IFERROR(MOD(I100-H100,1)*24,""))</f>
        <v/>
      </c>
      <c r="O100" s="36">
        <f>IF(OR(A100="",J100=""),"",IFERROR(VLOOKUP(J100,Assumptions!$H$3:$I$5,2,FALSE),""))</f>
        <v/>
      </c>
      <c r="P100" s="5">
        <f>IF(A100="","",IF(COUNTIF($A$3:$A$102,A100)&gt;1,"Check duplicate ID",IF(OR(B100="",C100="",D100="",E100="",F100="",G100="",H100="",I100="",J100="",K100="",L100=""),"Check missing fields",IF(D100=E100,"Check shifts",IF(N100=0,"Check window times",IF(AND(O100&lt;&gt;"",N100&gt;O100),"Check long window",IF(AND(L100="Complete",M100=""),"Check completion time",IF(AND(L100&lt;&gt;"Complete",M100&lt;&gt;""),"Check status",IF(L100="Needs Review","Review requested",IF(AND(L100&lt;&gt;"Complete",B100&lt;TODAY()),"Check overdue handover","Ready"))))))))))</f>
        <v/>
      </c>
      <c r="T100">
        <f>IF(ROW()&lt;=4,Assumptions!E101,"")</f>
        <v/>
      </c>
      <c r="U100">
        <f>IF(ROW()&lt;=7,Assumptions!F101,"")</f>
        <v/>
      </c>
      <c r="V100">
        <f>IF(ROW()&lt;=4,Assumptions!H101,"")</f>
        <v/>
      </c>
      <c r="W100">
        <f>IF(ROW()&lt;=5,Assumptions!J101,"")</f>
        <v/>
      </c>
      <c r="X100">
        <f>IF(ROW()&lt;=7,Assumptions!L101,"")</f>
        <v/>
      </c>
    </row>
    <row r="101" ht="31" customHeight="1">
      <c r="A101" s="14" t="n"/>
      <c r="B101" s="33" t="n"/>
      <c r="C101" s="14" t="n"/>
      <c r="D101" s="14" t="n"/>
      <c r="E101" s="14" t="n"/>
      <c r="F101" s="14" t="n"/>
      <c r="G101" s="14" t="n"/>
      <c r="H101" s="16" t="n"/>
      <c r="I101" s="16" t="n"/>
      <c r="J101" s="17" t="n"/>
      <c r="K101" s="18" t="n"/>
      <c r="L101" s="17" t="n"/>
      <c r="M101" s="34" t="n"/>
      <c r="N101" s="35">
        <f>IF(OR(A101="",H101="",I101=""),"",IFERROR(MOD(I101-H101,1)*24,""))</f>
        <v/>
      </c>
      <c r="O101" s="35">
        <f>IF(OR(A101="",J101=""),"",IFERROR(VLOOKUP(J101,Assumptions!$H$3:$I$5,2,FALSE),""))</f>
        <v/>
      </c>
      <c r="P101" s="8">
        <f>IF(A101="","",IF(COUNTIF($A$3:$A$102,A101)&gt;1,"Check duplicate ID",IF(OR(B101="",C101="",D101="",E101="",F101="",G101="",H101="",I101="",J101="",K101="",L101=""),"Check missing fields",IF(D101=E101,"Check shifts",IF(N101=0,"Check window times",IF(AND(O101&lt;&gt;"",N101&gt;O101),"Check long window",IF(AND(L101="Complete",M101=""),"Check completion time",IF(AND(L101&lt;&gt;"Complete",M101&lt;&gt;""),"Check status",IF(L101="Needs Review","Review requested",IF(AND(L101&lt;&gt;"Complete",B101&lt;TODAY()),"Check overdue handover","Ready"))))))))))</f>
        <v/>
      </c>
      <c r="T101">
        <f>IF(ROW()&lt;=4,Assumptions!E102,"")</f>
        <v/>
      </c>
      <c r="U101">
        <f>IF(ROW()&lt;=7,Assumptions!F102,"")</f>
        <v/>
      </c>
      <c r="V101">
        <f>IF(ROW()&lt;=4,Assumptions!H102,"")</f>
        <v/>
      </c>
      <c r="W101">
        <f>IF(ROW()&lt;=5,Assumptions!J102,"")</f>
        <v/>
      </c>
      <c r="X101">
        <f>IF(ROW()&lt;=7,Assumptions!L102,"")</f>
        <v/>
      </c>
    </row>
    <row r="102" ht="31" customHeight="1">
      <c r="A102" s="14" t="n"/>
      <c r="B102" s="33" t="n"/>
      <c r="C102" s="14" t="n"/>
      <c r="D102" s="14" t="n"/>
      <c r="E102" s="14" t="n"/>
      <c r="F102" s="14" t="n"/>
      <c r="G102" s="14" t="n"/>
      <c r="H102" s="16" t="n"/>
      <c r="I102" s="16" t="n"/>
      <c r="J102" s="17" t="n"/>
      <c r="K102" s="18" t="n"/>
      <c r="L102" s="17" t="n"/>
      <c r="M102" s="34" t="n"/>
      <c r="N102" s="36">
        <f>IF(OR(A102="",H102="",I102=""),"",IFERROR(MOD(I102-H102,1)*24,""))</f>
        <v/>
      </c>
      <c r="O102" s="36">
        <f>IF(OR(A102="",J102=""),"",IFERROR(VLOOKUP(J102,Assumptions!$H$3:$I$5,2,FALSE),""))</f>
        <v/>
      </c>
      <c r="P102" s="5">
        <f>IF(A102="","",IF(COUNTIF($A$3:$A$102,A102)&gt;1,"Check duplicate ID",IF(OR(B102="",C102="",D102="",E102="",F102="",G102="",H102="",I102="",J102="",K102="",L102=""),"Check missing fields",IF(D102=E102,"Check shifts",IF(N102=0,"Check window times",IF(AND(O102&lt;&gt;"",N102&gt;O102),"Check long window",IF(AND(L102="Complete",M102=""),"Check completion time",IF(AND(L102&lt;&gt;"Complete",M102&lt;&gt;""),"Check status",IF(L102="Needs Review","Review requested",IF(AND(L102&lt;&gt;"Complete",B102&lt;TODAY()),"Check overdue handover","Ready"))))))))))</f>
        <v/>
      </c>
      <c r="T102">
        <f>IF(ROW()&lt;=4,Assumptions!E103,"")</f>
        <v/>
      </c>
      <c r="U102">
        <f>IF(ROW()&lt;=7,Assumptions!F103,"")</f>
        <v/>
      </c>
      <c r="V102">
        <f>IF(ROW()&lt;=4,Assumptions!H103,"")</f>
        <v/>
      </c>
      <c r="W102">
        <f>IF(ROW()&lt;=5,Assumptions!J103,"")</f>
        <v/>
      </c>
      <c r="X102">
        <f>IF(ROW()&lt;=7,Assumptions!L103,"")</f>
        <v/>
      </c>
    </row>
  </sheetData>
  <autoFilter ref="A2:P102"/>
  <mergeCells count="1">
    <mergeCell ref="A1:P1"/>
  </mergeCells>
  <conditionalFormatting sqref="P3:P102">
    <cfRule type="expression" priority="1" dxfId="0">
      <formula>OR(LEFT($P3,5)="Check",LEFT($P3,6)="Review")</formula>
    </cfRule>
    <cfRule type="expression" priority="2" dxfId="1">
      <formula>$P3="Ready"</formula>
    </cfRule>
  </conditionalFormatting>
  <conditionalFormatting sqref="L3:L102">
    <cfRule type="expression" priority="3" dxfId="1">
      <formula>$L3="Complete"</formula>
    </cfRule>
  </conditionalFormatting>
  <dataValidations count="8">
    <dataValidation sqref="B3:B102" showDropDown="0" showInputMessage="1" showErrorMessage="1" allowBlank="0" errorTitle="Check the handover date" error="Enter a date within the editable planning boundaries." promptTitle="Handover date" prompt="Use a date within the planning period shown on Assumptions." type="date" operator="between">
      <formula1>$R$2</formula1>
      <formula2>$S$2</formula2>
    </dataValidation>
    <dataValidation sqref="C3:C102" showDropDown="0" showInputMessage="0" showErrorMessage="1" allowBlank="0" errorTitle="Choose an area" error="Select an area from the editable Assumptions list." type="list">
      <formula1>$U$2:$U$7</formula1>
    </dataValidation>
    <dataValidation sqref="D3:E102" showDropDown="0" showInputMessage="0" showErrorMessage="1" allowBlank="0" errorTitle="Choose a shift" error="Select a shift from the editable Assumptions list." type="list">
      <formula1>$T$2:$T$4</formula1>
    </dataValidation>
    <dataValidation sqref="F3:G102" showDropDown="0" showInputMessage="0" showErrorMessage="1" allowBlank="0" errorTitle="Choose accountable staff" error="Select a fictional staff entry from the editable Assumptions list." type="list">
      <formula1>$X$2:$X$7</formula1>
    </dataValidation>
    <dataValidation sqref="H3:I102" showDropDown="0" showInputMessage="0" showErrorMessage="1" allowBlank="0" errorTitle="Check the time" error="Enter a valid time of day." type="time" operator="between">
      <formula1>0</formula1>
      <formula2>0.9999884259</formula2>
    </dataValidation>
    <dataValidation sqref="J3:J102" showDropDown="0" showInputMessage="0" showErrorMessage="1" allowBlank="0" errorTitle="Choose a priority" error="Select a priority from the editable Assumptions list." type="list">
      <formula1>$V$2:$V$4</formula1>
    </dataValidation>
    <dataValidation sqref="L3:L102" showDropDown="0" showInputMessage="0" showErrorMessage="1" allowBlank="0" errorTitle="Choose a status" error="Select a status from the editable Assumptions list." type="list">
      <formula1>$W$2:$W$5</formula1>
    </dataValidation>
    <dataValidation sqref="M3:M102" showDropDown="0" showInputMessage="0" showErrorMessage="1" allowBlank="0" errorTitle="Check the completion time" error="Enter a date and time within the editable planning boundaries." type="custom">
      <formula1>=OR(M3="",AND(M3&gt;=$R$2,M3&lt;$S$2+1))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37" customWidth="1" min="3" max="3"/>
    <col width="3" customWidth="1" min="4" max="4"/>
    <col width="15" customWidth="1" min="5" max="5"/>
    <col width="18" customWidth="1" min="6" max="6"/>
    <col width="3" customWidth="1" min="7" max="7"/>
    <col width="14" customWidth="1" min="8" max="8"/>
    <col width="18" customWidth="1" min="9" max="9"/>
    <col width="17" customWidth="1" min="10" max="10"/>
    <col width="3" customWidth="1" min="11" max="11"/>
    <col width="28" customWidth="1" min="12" max="12"/>
  </cols>
  <sheetData>
    <row r="1" ht="28" customHeight="1">
      <c r="A1" s="1" t="inlineStr">
        <is>
          <t>Pet Care Shift Handover Schedule Assumptions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9" t="n"/>
    </row>
    <row r="2">
      <c r="A2" s="3" t="inlineStr">
        <is>
          <t>Parameter</t>
        </is>
      </c>
      <c r="B2" s="3" t="inlineStr">
        <is>
          <t>Editable Value</t>
        </is>
      </c>
      <c r="C2" s="3" t="inlineStr">
        <is>
          <t>Use</t>
        </is>
      </c>
      <c r="E2" s="4" t="inlineStr">
        <is>
          <t>Shift</t>
        </is>
      </c>
      <c r="F2" s="4" t="inlineStr">
        <is>
          <t>Area</t>
        </is>
      </c>
      <c r="H2" s="4" t="inlineStr">
        <is>
          <t>Priority</t>
        </is>
      </c>
      <c r="I2" s="4" t="inlineStr">
        <is>
          <t>Target Max Hours</t>
        </is>
      </c>
      <c r="J2" s="4" t="inlineStr">
        <is>
          <t>Status</t>
        </is>
      </c>
      <c r="L2" s="4" t="inlineStr">
        <is>
          <t>Accountable Staff</t>
        </is>
      </c>
    </row>
    <row r="3">
      <c r="A3" s="8" t="inlineStr">
        <is>
          <t>Business label</t>
        </is>
      </c>
      <c r="B3" s="14" t="inlineStr">
        <is>
          <t>Cedar Paws Care (Fictional)</t>
        </is>
      </c>
      <c r="C3" s="22" t="inlineStr">
        <is>
          <t>Displayed on the working sheet.</t>
        </is>
      </c>
      <c r="E3" s="14" t="inlineStr">
        <is>
          <t>Day</t>
        </is>
      </c>
      <c r="F3" s="14" t="inlineStr">
        <is>
          <t>Lodging</t>
        </is>
      </c>
      <c r="H3" s="14" t="inlineStr">
        <is>
          <t>High</t>
        </is>
      </c>
      <c r="I3" s="37" t="n">
        <v>0.5</v>
      </c>
      <c r="J3" s="14" t="inlineStr">
        <is>
          <t>Scheduled</t>
        </is>
      </c>
      <c r="L3" s="14" t="inlineStr">
        <is>
          <t>Avery Cedar (Fictional)</t>
        </is>
      </c>
    </row>
    <row r="4">
      <c r="A4" s="5" t="inlineStr">
        <is>
          <t>Earliest schedule date</t>
        </is>
      </c>
      <c r="B4" s="38" t="n">
        <v>45910</v>
      </c>
      <c r="C4" s="25" t="inlineStr">
        <is>
          <t>Lower date boundary for entered handovers.</t>
        </is>
      </c>
      <c r="E4" s="14" t="inlineStr">
        <is>
          <t>Evening</t>
        </is>
      </c>
      <c r="F4" s="14" t="inlineStr">
        <is>
          <t>Daycare</t>
        </is>
      </c>
      <c r="H4" s="14" t="inlineStr">
        <is>
          <t>Normal</t>
        </is>
      </c>
      <c r="I4" s="37" t="n">
        <v>1</v>
      </c>
      <c r="J4" s="14" t="inlineStr">
        <is>
          <t>In Progress</t>
        </is>
      </c>
      <c r="L4" s="14" t="inlineStr">
        <is>
          <t>Jordan Finch (Fictional)</t>
        </is>
      </c>
    </row>
    <row r="5">
      <c r="A5" s="8" t="inlineStr">
        <is>
          <t>Latest schedule date</t>
        </is>
      </c>
      <c r="B5" s="38" t="n">
        <v>47005</v>
      </c>
      <c r="C5" s="22" t="inlineStr">
        <is>
          <t>Upper date boundary for entered handovers.</t>
        </is>
      </c>
      <c r="E5" s="14" t="inlineStr">
        <is>
          <t>Overnight</t>
        </is>
      </c>
      <c r="F5" s="14" t="inlineStr">
        <is>
          <t>Front Desk</t>
        </is>
      </c>
      <c r="H5" s="14" t="inlineStr">
        <is>
          <t>Low</t>
        </is>
      </c>
      <c r="I5" s="37" t="n">
        <v>1.5</v>
      </c>
      <c r="J5" s="14" t="inlineStr">
        <is>
          <t>Complete</t>
        </is>
      </c>
      <c r="L5" s="14" t="inlineStr">
        <is>
          <t>Morgan Vale (Fictional)</t>
        </is>
      </c>
    </row>
    <row r="6">
      <c r="F6" s="14" t="inlineStr">
        <is>
          <t>Enrichment</t>
        </is>
      </c>
      <c r="J6" s="14" t="inlineStr">
        <is>
          <t>Needs Review</t>
        </is>
      </c>
      <c r="L6" s="14" t="inlineStr">
        <is>
          <t>Riley Brook (Fictional)</t>
        </is>
      </c>
    </row>
    <row r="7" ht="34" customHeight="1">
      <c r="A7" s="26" t="inlineStr">
        <is>
          <t>Alert meaning</t>
        </is>
      </c>
      <c r="B7" s="27" t="inlineStr">
        <is>
          <t>Alerts prompt a human check only. This workbook does not send messages or verify activity outside the entered data.</t>
        </is>
      </c>
      <c r="F7" s="14" t="inlineStr">
        <is>
          <t>Facilities</t>
        </is>
      </c>
      <c r="H7" s="27" t="inlineStr">
        <is>
          <t>Priority limits are editable planning targets.</t>
        </is>
      </c>
      <c r="L7" s="14" t="inlineStr">
        <is>
          <t>Casey Lark (Fictional)</t>
        </is>
      </c>
    </row>
    <row r="8">
      <c r="F8" s="14" t="inlineStr">
        <is>
          <t>General Care</t>
        </is>
      </c>
      <c r="L8" s="14" t="inlineStr">
        <is>
          <t>Taylor Moss (Fictional)</t>
        </is>
      </c>
    </row>
  </sheetData>
  <autoFilter ref="A2:C5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2026-09-10T03:24:03Z</dcterms:created>
  <dcterms:modified xmlns:dcterms="http://purl.org/dc/terms/" xmlns:xsi="http://www.w3.org/2001/XMLSchema-instance" xsi:type="dcterms:W3CDTF">2026-09-10T03:24:03+00:00Z</dcterms:modified>
</cp:coreProperties>
</file>