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Key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'Key Log'!$A$4:$P$104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"/>
    <numFmt numFmtId="165" formatCode="mm/dd/yyyy h:mm AM/PM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333"/>
      <sz val="10"/>
    </font>
    <font>
      <name val="Calibri"/>
      <b val="1"/>
      <color rgb="00243333"/>
      <sz val="10"/>
    </font>
    <font>
      <name val="Calibri"/>
      <i val="1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5" borderId="1" pivotButton="0" quotePrefix="0" xfId="0"/>
    <xf numFmtId="166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A93F2C"/>
        </patternFill>
      </fill>
    </dxf>
    <dxf>
      <font>
        <name val="Calibri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</cols>
  <sheetData>
    <row r="1" ht="30" customHeight="1">
      <c r="A1" s="1" t="inlineStr">
        <is>
          <t>Pet Key Custody Log Summary</t>
        </is>
      </c>
    </row>
    <row r="2"/>
    <row r="3" ht="24" customHeight="1">
      <c r="A3" s="2" t="inlineStr">
        <is>
          <t>Indicator</t>
        </is>
      </c>
      <c r="B3" s="2" t="inlineStr">
        <is>
          <t>Calculated Value</t>
        </is>
      </c>
    </row>
    <row r="4" ht="24" customHeight="1">
      <c r="A4" s="3" t="inlineStr">
        <is>
          <t>Custody records entered</t>
        </is>
      </c>
      <c r="B4" s="4">
        <f>COUNTIF('Key Log'!$A$5:$A$104,"&lt;&gt;")</f>
        <v/>
      </c>
    </row>
    <row r="5" ht="24" customHeight="1">
      <c r="A5" s="5" t="inlineStr">
        <is>
          <t>Key units currently stored</t>
        </is>
      </c>
      <c r="B5" s="6">
        <f>IFERROR(SUMIF('Key Log'!$M$5:$M$104,"Stored",'Key Log'!$E$5:$E$104),0)</f>
        <v/>
      </c>
    </row>
    <row r="6" ht="24" customHeight="1">
      <c r="A6" s="3" t="inlineStr">
        <is>
          <t>Open checkout records</t>
        </is>
      </c>
      <c r="B6" s="4">
        <f>COUNTIF('Key Log'!$M$5:$M$104,"Checked Out")</f>
        <v/>
      </c>
    </row>
    <row r="7" ht="24" customHeight="1">
      <c r="A7" s="5" t="inlineStr">
        <is>
          <t>Key units currently checked out</t>
        </is>
      </c>
      <c r="B7" s="6">
        <f>IFERROR(SUMIF('Key Log'!$M$5:$M$104,"Checked Out",'Key Log'!$E$5:$E$104),0)</f>
        <v/>
      </c>
    </row>
    <row r="8" ht="24" customHeight="1">
      <c r="A8" s="3" t="inlineStr">
        <is>
          <t>Past-due checkouts requiring a check</t>
        </is>
      </c>
      <c r="B8" s="4">
        <f>COUNTIF('Key Log'!$O$5:$O$104,"Past due — check")</f>
        <v/>
      </c>
    </row>
    <row r="9" ht="24" customHeight="1">
      <c r="A9" s="5" t="inlineStr">
        <is>
          <t>Checkouts due within the review window</t>
        </is>
      </c>
      <c r="B9" s="6">
        <f>COUNTIFS('Key Log'!$M$5:$M$104,"Checked Out",'Key Log'!$I$5:$I$104,"&gt;="&amp;NOW(),'Key Log'!$I$5:$I$104,"&lt;="&amp;NOW()+'Assumptions'!$B$5)</f>
        <v/>
      </c>
    </row>
    <row r="10" ht="24" customHeight="1">
      <c r="A10" s="3" t="inlineStr">
        <is>
          <t>Records needing review</t>
        </is>
      </c>
      <c r="B10" s="4">
        <f>SUMPRODUCT(--('Key Log'!$A$5:$A$104&lt;&gt;""),--('Key Log'!$O$5:$O$104&lt;&gt;""))</f>
        <v/>
      </c>
    </row>
    <row r="11" ht="24" customHeight="1">
      <c r="A11" s="5" t="inlineStr">
        <is>
          <t>Key units returned to clients</t>
        </is>
      </c>
      <c r="B11" s="6">
        <f>IFERROR(SUMIF('Key Log'!$M$5:$M$104,"Returned to Client",'Key Log'!$E$5:$E$104),0)</f>
        <v/>
      </c>
    </row>
    <row r="12" ht="24" customHeight="1">
      <c r="A12" s="3" t="inlineStr">
        <is>
          <t>Average completed checkout hours</t>
        </is>
      </c>
      <c r="B12" s="7">
        <f>IFERROR(SUMIFS('Key Log'!$N$5:$N$104,'Key Log'!$M$5:$M$104,"&lt;&gt;Checked Out",'Key Log'!$H$5:$H$104,"&lt;&gt;")/COUNTIFS('Key Log'!$M$5:$M$104,"&lt;&gt;Checked Out",'Key Log'!$H$5:$H$104,"&lt;&gt;",'Key Log'!$N$5:$N$104,"&gt;=0"),"")</f>
        <v/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9" customWidth="1" min="3" max="3"/>
    <col width="22" customWidth="1" min="4" max="4"/>
    <col width="11" customWidth="1" min="5" max="5"/>
    <col width="20" customWidth="1" min="6" max="6"/>
    <col width="14" customWidth="1" min="7" max="7"/>
    <col width="20" customWidth="1" min="8" max="8"/>
    <col width="20" customWidth="1" min="9" max="9"/>
    <col width="23" customWidth="1" min="10" max="10"/>
    <col width="20" customWidth="1" min="11" max="11"/>
    <col width="22" customWidth="1" min="12" max="12"/>
    <col width="20" customWidth="1" min="13" max="13"/>
    <col width="12" customWidth="1" min="14" max="14"/>
    <col width="27" customWidth="1" min="15" max="15"/>
    <col width="35" customWidth="1" min="16" max="16"/>
  </cols>
  <sheetData>
    <row r="1" ht="30" customHeight="1">
      <c r="A1" s="1" t="inlineStr">
        <is>
          <t>Pet Key Custody Log</t>
        </is>
      </c>
    </row>
    <row r="2" ht="22" customHeight="1">
      <c r="A2" s="8" t="inlineStr">
        <is>
          <t>Enter coded key custody details only. Alerts request a human review; all sample entries and names are fictional.</t>
        </is>
      </c>
    </row>
    <row r="3"/>
    <row r="4" ht="34" customHeight="1">
      <c r="A4" s="9" t="inlineStr">
        <is>
          <t>Custody ID</t>
        </is>
      </c>
      <c r="B4" s="9" t="inlineStr">
        <is>
          <t>Key Code</t>
        </is>
      </c>
      <c r="C4" s="9" t="inlineStr">
        <is>
          <t>Client ID</t>
        </is>
      </c>
      <c r="D4" s="9" t="inlineStr">
        <is>
          <t>Pet Name(s)</t>
        </is>
      </c>
      <c r="E4" s="9" t="inlineStr">
        <is>
          <t>Key Quantity</t>
        </is>
      </c>
      <c r="F4" s="9" t="inlineStr">
        <is>
          <t>Received At</t>
        </is>
      </c>
      <c r="G4" s="9" t="inlineStr">
        <is>
          <t>Storage Code</t>
        </is>
      </c>
      <c r="H4" s="9" t="inlineStr">
        <is>
          <t>Checked Out At</t>
        </is>
      </c>
      <c r="I4" s="9" t="inlineStr">
        <is>
          <t>Due Back At</t>
        </is>
      </c>
      <c r="J4" s="9" t="inlineStr">
        <is>
          <t>Assigned To</t>
        </is>
      </c>
      <c r="K4" s="9" t="inlineStr">
        <is>
          <t>Checked In At</t>
        </is>
      </c>
      <c r="L4" s="9" t="inlineStr">
        <is>
          <t>Released to Client At</t>
        </is>
      </c>
      <c r="M4" s="9" t="inlineStr">
        <is>
          <t>Current Status</t>
        </is>
      </c>
      <c r="N4" s="9" t="inlineStr">
        <is>
          <t>Hours Out</t>
        </is>
      </c>
      <c r="O4" s="9" t="inlineStr">
        <is>
          <t>Review Alert</t>
        </is>
      </c>
      <c r="P4" s="9" t="inlineStr">
        <is>
          <t>Administrative Notes</t>
        </is>
      </c>
    </row>
    <row r="5" ht="29" customHeight="1">
      <c r="A5" s="10" t="inlineStr">
        <is>
          <t>FIC-CUST-001</t>
        </is>
      </c>
      <c r="B5" s="10" t="inlineStr">
        <is>
          <t>KEY-A104</t>
        </is>
      </c>
      <c r="C5" s="10" t="inlineStr">
        <is>
          <t>FIC-CLIENT-001</t>
        </is>
      </c>
      <c r="D5" s="10" t="inlineStr">
        <is>
          <t>Fictional Juniper</t>
        </is>
      </c>
      <c r="E5" s="11" t="n">
        <v>2</v>
      </c>
      <c r="F5" s="12" t="n">
        <v>46244.36458333334</v>
      </c>
      <c r="G5" s="10" t="inlineStr">
        <is>
          <t>CAB-A01</t>
        </is>
      </c>
      <c r="H5" s="12" t="n"/>
      <c r="I5" s="12" t="n"/>
      <c r="J5" s="10" t="n"/>
      <c r="K5" s="12" t="n"/>
      <c r="L5" s="12" t="n"/>
      <c r="M5" s="13">
        <f>IF(A5="","",IF(L5&lt;&gt;"","Returned to Client",IF(K5&lt;&gt;"","Stored",IF(H5&lt;&gt;"","Checked Out",IF(F5&lt;&gt;"","Stored","Incomplete")))))</f>
        <v/>
      </c>
      <c r="N5" s="7">
        <f>IF(A5="","",IF(H5="","",IFERROR(MAX(0,(IF(K5&lt;&gt;"",K5,IF(L5&lt;&gt;"",L5,NOW()))-H5)*24),"")))</f>
        <v/>
      </c>
      <c r="O5" s="14">
        <f>IF(A5="","",IF(OR(B5="",C5="",E5="",F5=""),"Check required fields",IF(COUNTIF($A$5:$A$104,A5)&gt;1,"Duplicate custody ID — check",IF(OR(AND(H5&lt;&gt;"",H5&lt;F5),AND(I5&lt;&gt;"",H5=""),AND(I5&lt;&gt;"",H5&lt;&gt;"",I5&lt;H5),AND(K5&lt;&gt;"",H5=""),AND(K5&lt;&gt;"",H5&lt;&gt;"",K5&lt;H5),AND(L5&lt;&gt;"",L5&lt;F5),AND(L5&lt;&gt;"",H5&lt;&gt;"",L5&lt;H5)),"Check date order",IF(AND(H5&lt;&gt;"",K5="",L5="",I5=""),"Add due-back time",IF(AND(H5&lt;&gt;"",K5="",L5="",I5&lt;NOW()),"Past due — check",IF(AND(H5&lt;&gt;"",K5="",L5="",J5=""),"Add assignee",IF(AND(F5&lt;&gt;"",G5="",L5=""),"Add storage code",""))))))))</f>
        <v/>
      </c>
      <c r="P5" s="15" t="inlineStr">
        <is>
          <t>Two keys received on one fictional labeled ring.</t>
        </is>
      </c>
    </row>
    <row r="6" ht="29" customHeight="1">
      <c r="A6" s="10" t="inlineStr">
        <is>
          <t>FIC-CUST-002</t>
        </is>
      </c>
      <c r="B6" s="10" t="inlineStr">
        <is>
          <t>KEY-A117</t>
        </is>
      </c>
      <c r="C6" s="10" t="inlineStr">
        <is>
          <t>FIC-CLIENT-002</t>
        </is>
      </c>
      <c r="D6" s="10" t="inlineStr">
        <is>
          <t>Fictional Biscuit</t>
        </is>
      </c>
      <c r="E6" s="11" t="n">
        <v>1</v>
      </c>
      <c r="F6" s="12" t="n">
        <v>46254.36458333334</v>
      </c>
      <c r="G6" s="10" t="inlineStr">
        <is>
          <t>CAB-A02</t>
        </is>
      </c>
      <c r="H6" s="12" t="n">
        <v>46274.19791666666</v>
      </c>
      <c r="I6" s="12" t="n">
        <v>46275.19791666666</v>
      </c>
      <c r="J6" s="10" t="inlineStr">
        <is>
          <t>Fictional Maya Reed</t>
        </is>
      </c>
      <c r="K6" s="12" t="n"/>
      <c r="L6" s="12" t="n"/>
      <c r="M6" s="16">
        <f>IF(A6="","",IF(L6&lt;&gt;"","Returned to Client",IF(K6&lt;&gt;"","Stored",IF(H6&lt;&gt;"","Checked Out",IF(F6&lt;&gt;"","Stored","Incomplete")))))</f>
        <v/>
      </c>
      <c r="N6" s="17">
        <f>IF(A6="","",IF(H6="","",IFERROR(MAX(0,(IF(K6&lt;&gt;"",K6,IF(L6&lt;&gt;"",L6,NOW()))-H6)*24),"")))</f>
        <v/>
      </c>
      <c r="O6" s="18">
        <f>IF(A6="","",IF(OR(B6="",C6="",E6="",F6=""),"Check required fields",IF(COUNTIF($A$5:$A$104,A6)&gt;1,"Duplicate custody ID — check",IF(OR(AND(H6&lt;&gt;"",H6&lt;F6),AND(I6&lt;&gt;"",H6=""),AND(I6&lt;&gt;"",H6&lt;&gt;"",I6&lt;H6),AND(K6&lt;&gt;"",H6=""),AND(K6&lt;&gt;"",H6&lt;&gt;"",K6&lt;H6),AND(L6&lt;&gt;"",L6&lt;F6),AND(L6&lt;&gt;"",H6&lt;&gt;"",L6&lt;H6)),"Check date order",IF(AND(H6&lt;&gt;"",K6="",L6="",I6=""),"Add due-back time",IF(AND(H6&lt;&gt;"",K6="",L6="",I6&lt;NOW()),"Past due — check",IF(AND(H6&lt;&gt;"",K6="",L6="",J6=""),"Add assignee",IF(AND(F6&lt;&gt;"",G6="",L6=""),"Add storage code",""))))))))</f>
        <v/>
      </c>
      <c r="P6" s="15" t="inlineStr">
        <is>
          <t>Checked out for a scheduled fictional home visit.</t>
        </is>
      </c>
    </row>
    <row r="7" ht="29" customHeight="1">
      <c r="A7" s="10" t="inlineStr">
        <is>
          <t>FIC-CUST-003</t>
        </is>
      </c>
      <c r="B7" s="10" t="inlineStr">
        <is>
          <t>KEY-B203</t>
        </is>
      </c>
      <c r="C7" s="10" t="inlineStr">
        <is>
          <t>FIC-CLIENT-003</t>
        </is>
      </c>
      <c r="D7" s="10" t="inlineStr">
        <is>
          <t>Fictional Clover</t>
        </is>
      </c>
      <c r="E7" s="11" t="n">
        <v>1</v>
      </c>
      <c r="F7" s="12" t="n">
        <v>46234.36458333334</v>
      </c>
      <c r="G7" s="10" t="inlineStr">
        <is>
          <t>CAB-B01</t>
        </is>
      </c>
      <c r="H7" s="12" t="n">
        <v>46271.36458333334</v>
      </c>
      <c r="I7" s="12" t="n">
        <v>46273.36458333334</v>
      </c>
      <c r="J7" s="10" t="inlineStr">
        <is>
          <t>Fictional Jordan Bell</t>
        </is>
      </c>
      <c r="K7" s="12" t="n"/>
      <c r="L7" s="12" t="n"/>
      <c r="M7" s="13">
        <f>IF(A7="","",IF(L7&lt;&gt;"","Returned to Client",IF(K7&lt;&gt;"","Stored",IF(H7&lt;&gt;"","Checked Out",IF(F7&lt;&gt;"","Stored","Incomplete")))))</f>
        <v/>
      </c>
      <c r="N7" s="7">
        <f>IF(A7="","",IF(H7="","",IFERROR(MAX(0,(IF(K7&lt;&gt;"",K7,IF(L7&lt;&gt;"",L7,NOW()))-H7)*24),"")))</f>
        <v/>
      </c>
      <c r="O7" s="14">
        <f>IF(A7="","",IF(OR(B7="",C7="",E7="",F7=""),"Check required fields",IF(COUNTIF($A$5:$A$104,A7)&gt;1,"Duplicate custody ID — check",IF(OR(AND(H7&lt;&gt;"",H7&lt;F7),AND(I7&lt;&gt;"",H7=""),AND(I7&lt;&gt;"",H7&lt;&gt;"",I7&lt;H7),AND(K7&lt;&gt;"",H7=""),AND(K7&lt;&gt;"",H7&lt;&gt;"",K7&lt;H7),AND(L7&lt;&gt;"",L7&lt;F7),AND(L7&lt;&gt;"",H7&lt;&gt;"",L7&lt;H7)),"Check date order",IF(AND(H7&lt;&gt;"",K7="",L7="",I7=""),"Add due-back time",IF(AND(H7&lt;&gt;"",K7="",L7="",I7&lt;NOW()),"Past due — check",IF(AND(H7&lt;&gt;"",K7="",L7="",J7=""),"Add assignee",IF(AND(F7&lt;&gt;"",G7="",L7=""),"Add storage code",""))))))))</f>
        <v/>
      </c>
      <c r="P7" s="15" t="inlineStr">
        <is>
          <t>Past-due sample retained for alert testing.</t>
        </is>
      </c>
    </row>
    <row r="8" ht="29" customHeight="1">
      <c r="A8" s="10" t="inlineStr">
        <is>
          <t>FIC-CUST-004</t>
        </is>
      </c>
      <c r="B8" s="10" t="inlineStr">
        <is>
          <t>KEY-B218</t>
        </is>
      </c>
      <c r="C8" s="10" t="inlineStr">
        <is>
          <t>FIC-CLIENT-004</t>
        </is>
      </c>
      <c r="D8" s="10" t="inlineStr">
        <is>
          <t>Fictional Waffles</t>
        </is>
      </c>
      <c r="E8" s="11" t="n">
        <v>2</v>
      </c>
      <c r="F8" s="12" t="n">
        <v>46244.36458333334</v>
      </c>
      <c r="G8" s="10" t="inlineStr">
        <is>
          <t>CAB-B02</t>
        </is>
      </c>
      <c r="H8" s="12" t="n">
        <v>46264.36458333334</v>
      </c>
      <c r="I8" s="12" t="n">
        <v>46265.36458333334</v>
      </c>
      <c r="J8" s="10" t="inlineStr">
        <is>
          <t>Fictional Casey Hart</t>
        </is>
      </c>
      <c r="K8" s="12" t="n">
        <v>46265.44791666666</v>
      </c>
      <c r="L8" s="12" t="n"/>
      <c r="M8" s="16">
        <f>IF(A8="","",IF(L8&lt;&gt;"","Returned to Client",IF(K8&lt;&gt;"","Stored",IF(H8&lt;&gt;"","Checked Out",IF(F8&lt;&gt;"","Stored","Incomplete")))))</f>
        <v/>
      </c>
      <c r="N8" s="17">
        <f>IF(A8="","",IF(H8="","",IFERROR(MAX(0,(IF(K8&lt;&gt;"",K8,IF(L8&lt;&gt;"",L8,NOW()))-H8)*24),"")))</f>
        <v/>
      </c>
      <c r="O8" s="18">
        <f>IF(A8="","",IF(OR(B8="",C8="",E8="",F8=""),"Check required fields",IF(COUNTIF($A$5:$A$104,A8)&gt;1,"Duplicate custody ID — check",IF(OR(AND(H8&lt;&gt;"",H8&lt;F8),AND(I8&lt;&gt;"",H8=""),AND(I8&lt;&gt;"",H8&lt;&gt;"",I8&lt;H8),AND(K8&lt;&gt;"",H8=""),AND(K8&lt;&gt;"",H8&lt;&gt;"",K8&lt;H8),AND(L8&lt;&gt;"",L8&lt;F8),AND(L8&lt;&gt;"",H8&lt;&gt;"",L8&lt;H8)),"Check date order",IF(AND(H8&lt;&gt;"",K8="",L8="",I8=""),"Add due-back time",IF(AND(H8&lt;&gt;"",K8="",L8="",I8&lt;NOW()),"Past due — check",IF(AND(H8&lt;&gt;"",K8="",L8="",J8=""),"Add assignee",IF(AND(F8&lt;&gt;"",G8="",L8=""),"Add storage code",""))))))))</f>
        <v/>
      </c>
      <c r="P8" s="15" t="inlineStr">
        <is>
          <t>Returned to coded storage after a fictional visit.</t>
        </is>
      </c>
    </row>
    <row r="9" ht="29" customHeight="1">
      <c r="A9" s="10" t="inlineStr">
        <is>
          <t>FIC-CUST-005</t>
        </is>
      </c>
      <c r="B9" s="10" t="inlineStr">
        <is>
          <t>KEY-C301</t>
        </is>
      </c>
      <c r="C9" s="10" t="inlineStr">
        <is>
          <t>FIC-CLIENT-005</t>
        </is>
      </c>
      <c r="D9" s="10" t="inlineStr">
        <is>
          <t>Fictional Maple</t>
        </is>
      </c>
      <c r="E9" s="11" t="n">
        <v>1</v>
      </c>
      <c r="F9" s="12" t="n">
        <v>46184.36458333334</v>
      </c>
      <c r="G9" s="10" t="inlineStr">
        <is>
          <t>CAB-C01</t>
        </is>
      </c>
      <c r="H9" s="12" t="n"/>
      <c r="I9" s="12" t="n"/>
      <c r="J9" s="10" t="n"/>
      <c r="K9" s="12" t="n"/>
      <c r="L9" s="12" t="n">
        <v>46269.36458333334</v>
      </c>
      <c r="M9" s="13">
        <f>IF(A9="","",IF(L9&lt;&gt;"","Returned to Client",IF(K9&lt;&gt;"","Stored",IF(H9&lt;&gt;"","Checked Out",IF(F9&lt;&gt;"","Stored","Incomplete")))))</f>
        <v/>
      </c>
      <c r="N9" s="7">
        <f>IF(A9="","",IF(H9="","",IFERROR(MAX(0,(IF(K9&lt;&gt;"",K9,IF(L9&lt;&gt;"",L9,NOW()))-H9)*24),"")))</f>
        <v/>
      </c>
      <c r="O9" s="14">
        <f>IF(A9="","",IF(OR(B9="",C9="",E9="",F9=""),"Check required fields",IF(COUNTIF($A$5:$A$104,A9)&gt;1,"Duplicate custody ID — check",IF(OR(AND(H9&lt;&gt;"",H9&lt;F9),AND(I9&lt;&gt;"",H9=""),AND(I9&lt;&gt;"",H9&lt;&gt;"",I9&lt;H9),AND(K9&lt;&gt;"",H9=""),AND(K9&lt;&gt;"",H9&lt;&gt;"",K9&lt;H9),AND(L9&lt;&gt;"",L9&lt;F9),AND(L9&lt;&gt;"",H9&lt;&gt;"",L9&lt;H9)),"Check date order",IF(AND(H9&lt;&gt;"",K9="",L9="",I9=""),"Add due-back time",IF(AND(H9&lt;&gt;"",K9="",L9="",I9&lt;NOW()),"Past due — check",IF(AND(H9&lt;&gt;"",K9="",L9="",J9=""),"Add assignee",IF(AND(F9&lt;&gt;"",G9="",L9=""),"Add storage code",""))))))))</f>
        <v/>
      </c>
      <c r="P9" s="15" t="inlineStr">
        <is>
          <t>Released directly to the fictional client.</t>
        </is>
      </c>
    </row>
    <row r="10" ht="29" customHeight="1">
      <c r="A10" s="10" t="inlineStr">
        <is>
          <t>FIC-CUST-006</t>
        </is>
      </c>
      <c r="B10" s="10" t="inlineStr">
        <is>
          <t>KEY-C315</t>
        </is>
      </c>
      <c r="C10" s="10" t="inlineStr">
        <is>
          <t>FIC-CLIENT-006</t>
        </is>
      </c>
      <c r="D10" s="10" t="inlineStr">
        <is>
          <t>Fictional Pepper</t>
        </is>
      </c>
      <c r="E10" s="11" t="n">
        <v>1</v>
      </c>
      <c r="F10" s="12" t="n">
        <v>46214.36458333334</v>
      </c>
      <c r="G10" s="10" t="inlineStr">
        <is>
          <t>CAB-C02</t>
        </is>
      </c>
      <c r="H10" s="12" t="n">
        <v>46266.36458333334</v>
      </c>
      <c r="I10" s="12" t="n">
        <v>46267.36458333334</v>
      </c>
      <c r="J10" s="10" t="inlineStr">
        <is>
          <t>Fictional Riley Stone</t>
        </is>
      </c>
      <c r="K10" s="12" t="n"/>
      <c r="L10" s="12" t="n">
        <v>46267.44791666666</v>
      </c>
      <c r="M10" s="16">
        <f>IF(A10="","",IF(L10&lt;&gt;"","Returned to Client",IF(K10&lt;&gt;"","Stored",IF(H10&lt;&gt;"","Checked Out",IF(F10&lt;&gt;"","Stored","Incomplete")))))</f>
        <v/>
      </c>
      <c r="N10" s="17">
        <f>IF(A10="","",IF(H10="","",IFERROR(MAX(0,(IF(K10&lt;&gt;"",K10,IF(L10&lt;&gt;"",L10,NOW()))-H10)*24),"")))</f>
        <v/>
      </c>
      <c r="O10" s="18">
        <f>IF(A10="","",IF(OR(B10="",C10="",E10="",F10=""),"Check required fields",IF(COUNTIF($A$5:$A$104,A10)&gt;1,"Duplicate custody ID — check",IF(OR(AND(H10&lt;&gt;"",H10&lt;F10),AND(I10&lt;&gt;"",H10=""),AND(I10&lt;&gt;"",H10&lt;&gt;"",I10&lt;H10),AND(K10&lt;&gt;"",H10=""),AND(K10&lt;&gt;"",H10&lt;&gt;"",K10&lt;H10),AND(L10&lt;&gt;"",L10&lt;F10),AND(L10&lt;&gt;"",H10&lt;&gt;"",L10&lt;H10)),"Check date order",IF(AND(H10&lt;&gt;"",K10="",L10="",I10=""),"Add due-back time",IF(AND(H10&lt;&gt;"",K10="",L10="",I10&lt;NOW()),"Past due — check",IF(AND(H10&lt;&gt;"",K10="",L10="",J10=""),"Add assignee",IF(AND(F10&lt;&gt;"",G10="",L10=""),"Add storage code",""))))))))</f>
        <v/>
      </c>
      <c r="P10" s="15" t="inlineStr">
        <is>
          <t>Released after the final fictional service visit.</t>
        </is>
      </c>
    </row>
    <row r="11" ht="29" customHeight="1">
      <c r="A11" s="10" t="inlineStr">
        <is>
          <t>FIC-CUST-007</t>
        </is>
      </c>
      <c r="B11" s="10" t="inlineStr">
        <is>
          <t>KEY-D402</t>
        </is>
      </c>
      <c r="C11" s="10" t="inlineStr">
        <is>
          <t>FIC-CLIENT-007</t>
        </is>
      </c>
      <c r="D11" s="10" t="inlineStr">
        <is>
          <t>Fictional Noodle</t>
        </is>
      </c>
      <c r="E11" s="11" t="n">
        <v>1</v>
      </c>
      <c r="F11" s="12" t="n">
        <v>46270.36458333334</v>
      </c>
      <c r="G11" s="10" t="n"/>
      <c r="H11" s="12" t="n"/>
      <c r="I11" s="12" t="n"/>
      <c r="J11" s="10" t="n"/>
      <c r="K11" s="12" t="n"/>
      <c r="L11" s="12" t="n"/>
      <c r="M11" s="13">
        <f>IF(A11="","",IF(L11&lt;&gt;"","Returned to Client",IF(K11&lt;&gt;"","Stored",IF(H11&lt;&gt;"","Checked Out",IF(F11&lt;&gt;"","Stored","Incomplete")))))</f>
        <v/>
      </c>
      <c r="N11" s="7">
        <f>IF(A11="","",IF(H11="","",IFERROR(MAX(0,(IF(K11&lt;&gt;"",K11,IF(L11&lt;&gt;"",L11,NOW()))-H11)*24),"")))</f>
        <v/>
      </c>
      <c r="O11" s="14">
        <f>IF(A11="","",IF(OR(B11="",C11="",E11="",F11=""),"Check required fields",IF(COUNTIF($A$5:$A$104,A11)&gt;1,"Duplicate custody ID — check",IF(OR(AND(H11&lt;&gt;"",H11&lt;F11),AND(I11&lt;&gt;"",H11=""),AND(I11&lt;&gt;"",H11&lt;&gt;"",I11&lt;H11),AND(K11&lt;&gt;"",H11=""),AND(K11&lt;&gt;"",H11&lt;&gt;"",K11&lt;H11),AND(L11&lt;&gt;"",L11&lt;F11),AND(L11&lt;&gt;"",H11&lt;&gt;"",L11&lt;H11)),"Check date order",IF(AND(H11&lt;&gt;"",K11="",L11="",I11=""),"Add due-back time",IF(AND(H11&lt;&gt;"",K11="",L11="",I11&lt;NOW()),"Past due — check",IF(AND(H11&lt;&gt;"",K11="",L11="",J11=""),"Add assignee",IF(AND(F11&lt;&gt;"",G11="",L11=""),"Add storage code",""))))))))</f>
        <v/>
      </c>
      <c r="P11" s="15" t="inlineStr">
        <is>
          <t>Missing storage code retained for review testing.</t>
        </is>
      </c>
    </row>
    <row r="12" ht="29" customHeight="1">
      <c r="A12" s="10" t="inlineStr">
        <is>
          <t>FIC-CUST-008</t>
        </is>
      </c>
      <c r="B12" s="10" t="inlineStr">
        <is>
          <t>KEY-D419</t>
        </is>
      </c>
      <c r="C12" s="10" t="inlineStr">
        <is>
          <t>FIC-CLIENT-008</t>
        </is>
      </c>
      <c r="D12" s="10" t="inlineStr">
        <is>
          <t>Fictional Scout</t>
        </is>
      </c>
      <c r="E12" s="11" t="n">
        <v>3</v>
      </c>
      <c r="F12" s="12" t="n">
        <v>46262.36458333334</v>
      </c>
      <c r="G12" s="10" t="inlineStr">
        <is>
          <t>LOCK-01</t>
        </is>
      </c>
      <c r="H12" s="12" t="n">
        <v>46272.36458333334</v>
      </c>
      <c r="I12" s="12" t="n">
        <v>46273.36458333334</v>
      </c>
      <c r="J12" s="10" t="inlineStr">
        <is>
          <t>Fictional Taylor Moss</t>
        </is>
      </c>
      <c r="K12" s="12" t="n">
        <v>46273.53125</v>
      </c>
      <c r="L12" s="12" t="n"/>
      <c r="M12" s="16">
        <f>IF(A12="","",IF(L12&lt;&gt;"","Returned to Client",IF(K12&lt;&gt;"","Stored",IF(H12&lt;&gt;"","Checked Out",IF(F12&lt;&gt;"","Stored","Incomplete")))))</f>
        <v/>
      </c>
      <c r="N12" s="17">
        <f>IF(A12="","",IF(H12="","",IFERROR(MAX(0,(IF(K12&lt;&gt;"",K12,IF(L12&lt;&gt;"",L12,NOW()))-H12)*24),"")))</f>
        <v/>
      </c>
      <c r="O12" s="18">
        <f>IF(A12="","",IF(OR(B12="",C12="",E12="",F12=""),"Check required fields",IF(COUNTIF($A$5:$A$104,A12)&gt;1,"Duplicate custody ID — check",IF(OR(AND(H12&lt;&gt;"",H12&lt;F12),AND(I12&lt;&gt;"",H12=""),AND(I12&lt;&gt;"",H12&lt;&gt;"",I12&lt;H12),AND(K12&lt;&gt;"",H12=""),AND(K12&lt;&gt;"",H12&lt;&gt;"",K12&lt;H12),AND(L12&lt;&gt;"",L12&lt;F12),AND(L12&lt;&gt;"",H12&lt;&gt;"",L12&lt;H12)),"Check date order",IF(AND(H12&lt;&gt;"",K12="",L12="",I12=""),"Add due-back time",IF(AND(H12&lt;&gt;"",K12="",L12="",I12&lt;NOW()),"Past due — check",IF(AND(H12&lt;&gt;"",K12="",L12="",J12=""),"Add assignee",IF(AND(F12&lt;&gt;"",G12="",L12=""),"Add storage code",""))))))))</f>
        <v/>
      </c>
      <c r="P12" s="15" t="inlineStr">
        <is>
          <t>Three-key set checked back into coded storage.</t>
        </is>
      </c>
    </row>
    <row r="13" ht="29" customHeight="1">
      <c r="A13" s="10" t="inlineStr">
        <is>
          <t>FIC-CUST-009</t>
        </is>
      </c>
      <c r="B13" s="10" t="inlineStr">
        <is>
          <t>KEY-E508</t>
        </is>
      </c>
      <c r="C13" s="10" t="inlineStr">
        <is>
          <t>FIC-CLIENT-009</t>
        </is>
      </c>
      <c r="D13" s="10" t="inlineStr">
        <is>
          <t>Fictional Poppy</t>
        </is>
      </c>
      <c r="E13" s="11" t="n">
        <v>1</v>
      </c>
      <c r="F13" s="12" t="n">
        <v>46271.36458333334</v>
      </c>
      <c r="G13" s="10" t="inlineStr">
        <is>
          <t>LOCK-02</t>
        </is>
      </c>
      <c r="H13" s="12" t="n">
        <v>46274.28125</v>
      </c>
      <c r="I13" s="12" t="n">
        <v>46275.36458333334</v>
      </c>
      <c r="J13" s="10" t="n"/>
      <c r="K13" s="12" t="n"/>
      <c r="L13" s="12" t="n"/>
      <c r="M13" s="13">
        <f>IF(A13="","",IF(L13&lt;&gt;"","Returned to Client",IF(K13&lt;&gt;"","Stored",IF(H13&lt;&gt;"","Checked Out",IF(F13&lt;&gt;"","Stored","Incomplete")))))</f>
        <v/>
      </c>
      <c r="N13" s="7">
        <f>IF(A13="","",IF(H13="","",IFERROR(MAX(0,(IF(K13&lt;&gt;"",K13,IF(L13&lt;&gt;"",L13,NOW()))-H13)*24),"")))</f>
        <v/>
      </c>
      <c r="O13" s="14">
        <f>IF(A13="","",IF(OR(B13="",C13="",E13="",F13=""),"Check required fields",IF(COUNTIF($A$5:$A$104,A13)&gt;1,"Duplicate custody ID — check",IF(OR(AND(H13&lt;&gt;"",H13&lt;F13),AND(I13&lt;&gt;"",H13=""),AND(I13&lt;&gt;"",H13&lt;&gt;"",I13&lt;H13),AND(K13&lt;&gt;"",H13=""),AND(K13&lt;&gt;"",H13&lt;&gt;"",K13&lt;H13),AND(L13&lt;&gt;"",L13&lt;F13),AND(L13&lt;&gt;"",H13&lt;&gt;"",L13&lt;H13)),"Check date order",IF(AND(H13&lt;&gt;"",K13="",L13="",I13=""),"Add due-back time",IF(AND(H13&lt;&gt;"",K13="",L13="",I13&lt;NOW()),"Past due — check",IF(AND(H13&lt;&gt;"",K13="",L13="",J13=""),"Add assignee",IF(AND(F13&lt;&gt;"",G13="",L13=""),"Add storage code",""))))))))</f>
        <v/>
      </c>
      <c r="P13" s="15" t="inlineStr">
        <is>
          <t>Missing assignee retained for review testing.</t>
        </is>
      </c>
    </row>
    <row r="14" ht="29" customHeight="1">
      <c r="A14" s="10" t="inlineStr">
        <is>
          <t>FIC-CUST-010</t>
        </is>
      </c>
      <c r="B14" s="10" t="inlineStr">
        <is>
          <t>KEY-E522</t>
        </is>
      </c>
      <c r="C14" s="10" t="inlineStr">
        <is>
          <t>FIC-CLIENT-010</t>
        </is>
      </c>
      <c r="D14" s="10" t="inlineStr">
        <is>
          <t>Fictional Otis</t>
        </is>
      </c>
      <c r="E14" s="11" t="n">
        <v>6</v>
      </c>
      <c r="F14" s="12" t="n">
        <v>46274.36458333334</v>
      </c>
      <c r="G14" s="10" t="inlineStr">
        <is>
          <t>SAFE-01</t>
        </is>
      </c>
      <c r="H14" s="12" t="n"/>
      <c r="I14" s="12" t="n"/>
      <c r="J14" s="10" t="n"/>
      <c r="K14" s="12" t="n"/>
      <c r="L14" s="12" t="n"/>
      <c r="M14" s="16">
        <f>IF(A14="","",IF(L14&lt;&gt;"","Returned to Client",IF(K14&lt;&gt;"","Stored",IF(H14&lt;&gt;"","Checked Out",IF(F14&lt;&gt;"","Stored","Incomplete")))))</f>
        <v/>
      </c>
      <c r="N14" s="17">
        <f>IF(A14="","",IF(H14="","",IFERROR(MAX(0,(IF(K14&lt;&gt;"",K14,IF(L14&lt;&gt;"",L14,NOW()))-H14)*24),"")))</f>
        <v/>
      </c>
      <c r="O14" s="18">
        <f>IF(A14="","",IF(OR(B14="",C14="",E14="",F14=""),"Check required fields",IF(COUNTIF($A$5:$A$104,A14)&gt;1,"Duplicate custody ID — check",IF(OR(AND(H14&lt;&gt;"",H14&lt;F14),AND(I14&lt;&gt;"",H14=""),AND(I14&lt;&gt;"",H14&lt;&gt;"",I14&lt;H14),AND(K14&lt;&gt;"",H14=""),AND(K14&lt;&gt;"",H14&lt;&gt;"",K14&lt;H14),AND(L14&lt;&gt;"",L14&lt;F14),AND(L14&lt;&gt;"",H14&lt;&gt;"",L14&lt;H14)),"Check date order",IF(AND(H14&lt;&gt;"",K14="",L14="",I14=""),"Add due-back time",IF(AND(H14&lt;&gt;"",K14="",L14="",I14&lt;NOW()),"Past due — check",IF(AND(H14&lt;&gt;"",K14="",L14="",J14=""),"Add assignee",IF(AND(F14&lt;&gt;"",G14="",L14=""),"Add storage code",""))))))))</f>
        <v/>
      </c>
      <c r="P14" s="15" t="inlineStr">
        <is>
          <t>Maximum key quantity boundary sample.</t>
        </is>
      </c>
    </row>
    <row r="15" ht="29" customHeight="1">
      <c r="A15" s="10" t="n"/>
      <c r="B15" s="10" t="n"/>
      <c r="C15" s="10" t="n"/>
      <c r="D15" s="10" t="n"/>
      <c r="E15" s="11" t="n"/>
      <c r="F15" s="12" t="n"/>
      <c r="G15" s="10" t="n"/>
      <c r="H15" s="12" t="n"/>
      <c r="I15" s="12" t="n"/>
      <c r="J15" s="10" t="n"/>
      <c r="K15" s="12" t="n"/>
      <c r="L15" s="12" t="n"/>
      <c r="M15" s="13">
        <f>IF(A15="","",IF(L15&lt;&gt;"","Returned to Client",IF(K15&lt;&gt;"","Stored",IF(H15&lt;&gt;"","Checked Out",IF(F15&lt;&gt;"","Stored","Incomplete")))))</f>
        <v/>
      </c>
      <c r="N15" s="7">
        <f>IF(A15="","",IF(H15="","",IFERROR(MAX(0,(IF(K15&lt;&gt;"",K15,IF(L15&lt;&gt;"",L15,NOW()))-H15)*24),"")))</f>
        <v/>
      </c>
      <c r="O15" s="14">
        <f>IF(A15="","",IF(OR(B15="",C15="",E15="",F15=""),"Check required fields",IF(COUNTIF($A$5:$A$104,A15)&gt;1,"Duplicate custody ID — check",IF(OR(AND(H15&lt;&gt;"",H15&lt;F15),AND(I15&lt;&gt;"",H15=""),AND(I15&lt;&gt;"",H15&lt;&gt;"",I15&lt;H15),AND(K15&lt;&gt;"",H15=""),AND(K15&lt;&gt;"",H15&lt;&gt;"",K15&lt;H15),AND(L15&lt;&gt;"",L15&lt;F15),AND(L15&lt;&gt;"",H15&lt;&gt;"",L15&lt;H15)),"Check date order",IF(AND(H15&lt;&gt;"",K15="",L15="",I15=""),"Add due-back time",IF(AND(H15&lt;&gt;"",K15="",L15="",I15&lt;NOW()),"Past due — check",IF(AND(H15&lt;&gt;"",K15="",L15="",J15=""),"Add assignee",IF(AND(F15&lt;&gt;"",G15="",L15=""),"Add storage code",""))))))))</f>
        <v/>
      </c>
      <c r="P15" s="15" t="n"/>
    </row>
    <row r="16" ht="29" customHeight="1">
      <c r="A16" s="10" t="n"/>
      <c r="B16" s="10" t="n"/>
      <c r="C16" s="10" t="n"/>
      <c r="D16" s="10" t="n"/>
      <c r="E16" s="11" t="n"/>
      <c r="F16" s="12" t="n"/>
      <c r="G16" s="10" t="n"/>
      <c r="H16" s="12" t="n"/>
      <c r="I16" s="12" t="n"/>
      <c r="J16" s="10" t="n"/>
      <c r="K16" s="12" t="n"/>
      <c r="L16" s="12" t="n"/>
      <c r="M16" s="16">
        <f>IF(A16="","",IF(L16&lt;&gt;"","Returned to Client",IF(K16&lt;&gt;"","Stored",IF(H16&lt;&gt;"","Checked Out",IF(F16&lt;&gt;"","Stored","Incomplete")))))</f>
        <v/>
      </c>
      <c r="N16" s="17">
        <f>IF(A16="","",IF(H16="","",IFERROR(MAX(0,(IF(K16&lt;&gt;"",K16,IF(L16&lt;&gt;"",L16,NOW()))-H16)*24),"")))</f>
        <v/>
      </c>
      <c r="O16" s="18">
        <f>IF(A16="","",IF(OR(B16="",C16="",E16="",F16=""),"Check required fields",IF(COUNTIF($A$5:$A$104,A16)&gt;1,"Duplicate custody ID — check",IF(OR(AND(H16&lt;&gt;"",H16&lt;F16),AND(I16&lt;&gt;"",H16=""),AND(I16&lt;&gt;"",H16&lt;&gt;"",I16&lt;H16),AND(K16&lt;&gt;"",H16=""),AND(K16&lt;&gt;"",H16&lt;&gt;"",K16&lt;H16),AND(L16&lt;&gt;"",L16&lt;F16),AND(L16&lt;&gt;"",H16&lt;&gt;"",L16&lt;H16)),"Check date order",IF(AND(H16&lt;&gt;"",K16="",L16="",I16=""),"Add due-back time",IF(AND(H16&lt;&gt;"",K16="",L16="",I16&lt;NOW()),"Past due — check",IF(AND(H16&lt;&gt;"",K16="",L16="",J16=""),"Add assignee",IF(AND(F16&lt;&gt;"",G16="",L16=""),"Add storage code",""))))))))</f>
        <v/>
      </c>
      <c r="P16" s="15" t="n"/>
    </row>
    <row r="17" ht="29" customHeight="1">
      <c r="A17" s="10" t="n"/>
      <c r="B17" s="10" t="n"/>
      <c r="C17" s="10" t="n"/>
      <c r="D17" s="10" t="n"/>
      <c r="E17" s="11" t="n"/>
      <c r="F17" s="12" t="n"/>
      <c r="G17" s="10" t="n"/>
      <c r="H17" s="12" t="n"/>
      <c r="I17" s="12" t="n"/>
      <c r="J17" s="10" t="n"/>
      <c r="K17" s="12" t="n"/>
      <c r="L17" s="12" t="n"/>
      <c r="M17" s="13">
        <f>IF(A17="","",IF(L17&lt;&gt;"","Returned to Client",IF(K17&lt;&gt;"","Stored",IF(H17&lt;&gt;"","Checked Out",IF(F17&lt;&gt;"","Stored","Incomplete")))))</f>
        <v/>
      </c>
      <c r="N17" s="7">
        <f>IF(A17="","",IF(H17="","",IFERROR(MAX(0,(IF(K17&lt;&gt;"",K17,IF(L17&lt;&gt;"",L17,NOW()))-H17)*24),"")))</f>
        <v/>
      </c>
      <c r="O17" s="14">
        <f>IF(A17="","",IF(OR(B17="",C17="",E17="",F17=""),"Check required fields",IF(COUNTIF($A$5:$A$104,A17)&gt;1,"Duplicate custody ID — check",IF(OR(AND(H17&lt;&gt;"",H17&lt;F17),AND(I17&lt;&gt;"",H17=""),AND(I17&lt;&gt;"",H17&lt;&gt;"",I17&lt;H17),AND(K17&lt;&gt;"",H17=""),AND(K17&lt;&gt;"",H17&lt;&gt;"",K17&lt;H17),AND(L17&lt;&gt;"",L17&lt;F17),AND(L17&lt;&gt;"",H17&lt;&gt;"",L17&lt;H17)),"Check date order",IF(AND(H17&lt;&gt;"",K17="",L17="",I17=""),"Add due-back time",IF(AND(H17&lt;&gt;"",K17="",L17="",I17&lt;NOW()),"Past due — check",IF(AND(H17&lt;&gt;"",K17="",L17="",J17=""),"Add assignee",IF(AND(F17&lt;&gt;"",G17="",L17=""),"Add storage code",""))))))))</f>
        <v/>
      </c>
      <c r="P17" s="15" t="n"/>
    </row>
    <row r="18" ht="29" customHeight="1">
      <c r="A18" s="10" t="n"/>
      <c r="B18" s="10" t="n"/>
      <c r="C18" s="10" t="n"/>
      <c r="D18" s="10" t="n"/>
      <c r="E18" s="11" t="n"/>
      <c r="F18" s="12" t="n"/>
      <c r="G18" s="10" t="n"/>
      <c r="H18" s="12" t="n"/>
      <c r="I18" s="12" t="n"/>
      <c r="J18" s="10" t="n"/>
      <c r="K18" s="12" t="n"/>
      <c r="L18" s="12" t="n"/>
      <c r="M18" s="16">
        <f>IF(A18="","",IF(L18&lt;&gt;"","Returned to Client",IF(K18&lt;&gt;"","Stored",IF(H18&lt;&gt;"","Checked Out",IF(F18&lt;&gt;"","Stored","Incomplete")))))</f>
        <v/>
      </c>
      <c r="N18" s="17">
        <f>IF(A18="","",IF(H18="","",IFERROR(MAX(0,(IF(K18&lt;&gt;"",K18,IF(L18&lt;&gt;"",L18,NOW()))-H18)*24),"")))</f>
        <v/>
      </c>
      <c r="O18" s="18">
        <f>IF(A18="","",IF(OR(B18="",C18="",E18="",F18=""),"Check required fields",IF(COUNTIF($A$5:$A$104,A18)&gt;1,"Duplicate custody ID — check",IF(OR(AND(H18&lt;&gt;"",H18&lt;F18),AND(I18&lt;&gt;"",H18=""),AND(I18&lt;&gt;"",H18&lt;&gt;"",I18&lt;H18),AND(K18&lt;&gt;"",H18=""),AND(K18&lt;&gt;"",H18&lt;&gt;"",K18&lt;H18),AND(L18&lt;&gt;"",L18&lt;F18),AND(L18&lt;&gt;"",H18&lt;&gt;"",L18&lt;H18)),"Check date order",IF(AND(H18&lt;&gt;"",K18="",L18="",I18=""),"Add due-back time",IF(AND(H18&lt;&gt;"",K18="",L18="",I18&lt;NOW()),"Past due — check",IF(AND(H18&lt;&gt;"",K18="",L18="",J18=""),"Add assignee",IF(AND(F18&lt;&gt;"",G18="",L18=""),"Add storage code",""))))))))</f>
        <v/>
      </c>
      <c r="P18" s="15" t="n"/>
    </row>
    <row r="19" ht="29" customHeight="1">
      <c r="A19" s="10" t="n"/>
      <c r="B19" s="10" t="n"/>
      <c r="C19" s="10" t="n"/>
      <c r="D19" s="10" t="n"/>
      <c r="E19" s="11" t="n"/>
      <c r="F19" s="12" t="n"/>
      <c r="G19" s="10" t="n"/>
      <c r="H19" s="12" t="n"/>
      <c r="I19" s="12" t="n"/>
      <c r="J19" s="10" t="n"/>
      <c r="K19" s="12" t="n"/>
      <c r="L19" s="12" t="n"/>
      <c r="M19" s="13">
        <f>IF(A19="","",IF(L19&lt;&gt;"","Returned to Client",IF(K19&lt;&gt;"","Stored",IF(H19&lt;&gt;"","Checked Out",IF(F19&lt;&gt;"","Stored","Incomplete")))))</f>
        <v/>
      </c>
      <c r="N19" s="7">
        <f>IF(A19="","",IF(H19="","",IFERROR(MAX(0,(IF(K19&lt;&gt;"",K19,IF(L19&lt;&gt;"",L19,NOW()))-H19)*24),"")))</f>
        <v/>
      </c>
      <c r="O19" s="14">
        <f>IF(A19="","",IF(OR(B19="",C19="",E19="",F19=""),"Check required fields",IF(COUNTIF($A$5:$A$104,A19)&gt;1,"Duplicate custody ID — check",IF(OR(AND(H19&lt;&gt;"",H19&lt;F19),AND(I19&lt;&gt;"",H19=""),AND(I19&lt;&gt;"",H19&lt;&gt;"",I19&lt;H19),AND(K19&lt;&gt;"",H19=""),AND(K19&lt;&gt;"",H19&lt;&gt;"",K19&lt;H19),AND(L19&lt;&gt;"",L19&lt;F19),AND(L19&lt;&gt;"",H19&lt;&gt;"",L19&lt;H19)),"Check date order",IF(AND(H19&lt;&gt;"",K19="",L19="",I19=""),"Add due-back time",IF(AND(H19&lt;&gt;"",K19="",L19="",I19&lt;NOW()),"Past due — check",IF(AND(H19&lt;&gt;"",K19="",L19="",J19=""),"Add assignee",IF(AND(F19&lt;&gt;"",G19="",L19=""),"Add storage code",""))))))))</f>
        <v/>
      </c>
      <c r="P19" s="15" t="n"/>
    </row>
    <row r="20" ht="29" customHeight="1">
      <c r="A20" s="10" t="n"/>
      <c r="B20" s="10" t="n"/>
      <c r="C20" s="10" t="n"/>
      <c r="D20" s="10" t="n"/>
      <c r="E20" s="11" t="n"/>
      <c r="F20" s="12" t="n"/>
      <c r="G20" s="10" t="n"/>
      <c r="H20" s="12" t="n"/>
      <c r="I20" s="12" t="n"/>
      <c r="J20" s="10" t="n"/>
      <c r="K20" s="12" t="n"/>
      <c r="L20" s="12" t="n"/>
      <c r="M20" s="16">
        <f>IF(A20="","",IF(L20&lt;&gt;"","Returned to Client",IF(K20&lt;&gt;"","Stored",IF(H20&lt;&gt;"","Checked Out",IF(F20&lt;&gt;"","Stored","Incomplete")))))</f>
        <v/>
      </c>
      <c r="N20" s="17">
        <f>IF(A20="","",IF(H20="","",IFERROR(MAX(0,(IF(K20&lt;&gt;"",K20,IF(L20&lt;&gt;"",L20,NOW()))-H20)*24),"")))</f>
        <v/>
      </c>
      <c r="O20" s="18">
        <f>IF(A20="","",IF(OR(B20="",C20="",E20="",F20=""),"Check required fields",IF(COUNTIF($A$5:$A$104,A20)&gt;1,"Duplicate custody ID — check",IF(OR(AND(H20&lt;&gt;"",H20&lt;F20),AND(I20&lt;&gt;"",H20=""),AND(I20&lt;&gt;"",H20&lt;&gt;"",I20&lt;H20),AND(K20&lt;&gt;"",H20=""),AND(K20&lt;&gt;"",H20&lt;&gt;"",K20&lt;H20),AND(L20&lt;&gt;"",L20&lt;F20),AND(L20&lt;&gt;"",H20&lt;&gt;"",L20&lt;H20)),"Check date order",IF(AND(H20&lt;&gt;"",K20="",L20="",I20=""),"Add due-back time",IF(AND(H20&lt;&gt;"",K20="",L20="",I20&lt;NOW()),"Past due — check",IF(AND(H20&lt;&gt;"",K20="",L20="",J20=""),"Add assignee",IF(AND(F20&lt;&gt;"",G20="",L20=""),"Add storage code",""))))))))</f>
        <v/>
      </c>
      <c r="P20" s="15" t="n"/>
    </row>
    <row r="21" ht="29" customHeight="1">
      <c r="A21" s="10" t="n"/>
      <c r="B21" s="10" t="n"/>
      <c r="C21" s="10" t="n"/>
      <c r="D21" s="10" t="n"/>
      <c r="E21" s="11" t="n"/>
      <c r="F21" s="12" t="n"/>
      <c r="G21" s="10" t="n"/>
      <c r="H21" s="12" t="n"/>
      <c r="I21" s="12" t="n"/>
      <c r="J21" s="10" t="n"/>
      <c r="K21" s="12" t="n"/>
      <c r="L21" s="12" t="n"/>
      <c r="M21" s="13">
        <f>IF(A21="","",IF(L21&lt;&gt;"","Returned to Client",IF(K21&lt;&gt;"","Stored",IF(H21&lt;&gt;"","Checked Out",IF(F21&lt;&gt;"","Stored","Incomplete")))))</f>
        <v/>
      </c>
      <c r="N21" s="7">
        <f>IF(A21="","",IF(H21="","",IFERROR(MAX(0,(IF(K21&lt;&gt;"",K21,IF(L21&lt;&gt;"",L21,NOW()))-H21)*24),"")))</f>
        <v/>
      </c>
      <c r="O21" s="14">
        <f>IF(A21="","",IF(OR(B21="",C21="",E21="",F21=""),"Check required fields",IF(COUNTIF($A$5:$A$104,A21)&gt;1,"Duplicate custody ID — check",IF(OR(AND(H21&lt;&gt;"",H21&lt;F21),AND(I21&lt;&gt;"",H21=""),AND(I21&lt;&gt;"",H21&lt;&gt;"",I21&lt;H21),AND(K21&lt;&gt;"",H21=""),AND(K21&lt;&gt;"",H21&lt;&gt;"",K21&lt;H21),AND(L21&lt;&gt;"",L21&lt;F21),AND(L21&lt;&gt;"",H21&lt;&gt;"",L21&lt;H21)),"Check date order",IF(AND(H21&lt;&gt;"",K21="",L21="",I21=""),"Add due-back time",IF(AND(H21&lt;&gt;"",K21="",L21="",I21&lt;NOW()),"Past due — check",IF(AND(H21&lt;&gt;"",K21="",L21="",J21=""),"Add assignee",IF(AND(F21&lt;&gt;"",G21="",L21=""),"Add storage code",""))))))))</f>
        <v/>
      </c>
      <c r="P21" s="15" t="n"/>
    </row>
    <row r="22" ht="29" customHeight="1">
      <c r="A22" s="10" t="n"/>
      <c r="B22" s="10" t="n"/>
      <c r="C22" s="10" t="n"/>
      <c r="D22" s="10" t="n"/>
      <c r="E22" s="11" t="n"/>
      <c r="F22" s="12" t="n"/>
      <c r="G22" s="10" t="n"/>
      <c r="H22" s="12" t="n"/>
      <c r="I22" s="12" t="n"/>
      <c r="J22" s="10" t="n"/>
      <c r="K22" s="12" t="n"/>
      <c r="L22" s="12" t="n"/>
      <c r="M22" s="16">
        <f>IF(A22="","",IF(L22&lt;&gt;"","Returned to Client",IF(K22&lt;&gt;"","Stored",IF(H22&lt;&gt;"","Checked Out",IF(F22&lt;&gt;"","Stored","Incomplete")))))</f>
        <v/>
      </c>
      <c r="N22" s="17">
        <f>IF(A22="","",IF(H22="","",IFERROR(MAX(0,(IF(K22&lt;&gt;"",K22,IF(L22&lt;&gt;"",L22,NOW()))-H22)*24),"")))</f>
        <v/>
      </c>
      <c r="O22" s="18">
        <f>IF(A22="","",IF(OR(B22="",C22="",E22="",F22=""),"Check required fields",IF(COUNTIF($A$5:$A$104,A22)&gt;1,"Duplicate custody ID — check",IF(OR(AND(H22&lt;&gt;"",H22&lt;F22),AND(I22&lt;&gt;"",H22=""),AND(I22&lt;&gt;"",H22&lt;&gt;"",I22&lt;H22),AND(K22&lt;&gt;"",H22=""),AND(K22&lt;&gt;"",H22&lt;&gt;"",K22&lt;H22),AND(L22&lt;&gt;"",L22&lt;F22),AND(L22&lt;&gt;"",H22&lt;&gt;"",L22&lt;H22)),"Check date order",IF(AND(H22&lt;&gt;"",K22="",L22="",I22=""),"Add due-back time",IF(AND(H22&lt;&gt;"",K22="",L22="",I22&lt;NOW()),"Past due — check",IF(AND(H22&lt;&gt;"",K22="",L22="",J22=""),"Add assignee",IF(AND(F22&lt;&gt;"",G22="",L22=""),"Add storage code",""))))))))</f>
        <v/>
      </c>
      <c r="P22" s="15" t="n"/>
    </row>
    <row r="23" ht="29" customHeight="1">
      <c r="A23" s="10" t="n"/>
      <c r="B23" s="10" t="n"/>
      <c r="C23" s="10" t="n"/>
      <c r="D23" s="10" t="n"/>
      <c r="E23" s="11" t="n"/>
      <c r="F23" s="12" t="n"/>
      <c r="G23" s="10" t="n"/>
      <c r="H23" s="12" t="n"/>
      <c r="I23" s="12" t="n"/>
      <c r="J23" s="10" t="n"/>
      <c r="K23" s="12" t="n"/>
      <c r="L23" s="12" t="n"/>
      <c r="M23" s="13">
        <f>IF(A23="","",IF(L23&lt;&gt;"","Returned to Client",IF(K23&lt;&gt;"","Stored",IF(H23&lt;&gt;"","Checked Out",IF(F23&lt;&gt;"","Stored","Incomplete")))))</f>
        <v/>
      </c>
      <c r="N23" s="7">
        <f>IF(A23="","",IF(H23="","",IFERROR(MAX(0,(IF(K23&lt;&gt;"",K23,IF(L23&lt;&gt;"",L23,NOW()))-H23)*24),"")))</f>
        <v/>
      </c>
      <c r="O23" s="14">
        <f>IF(A23="","",IF(OR(B23="",C23="",E23="",F23=""),"Check required fields",IF(COUNTIF($A$5:$A$104,A23)&gt;1,"Duplicate custody ID — check",IF(OR(AND(H23&lt;&gt;"",H23&lt;F23),AND(I23&lt;&gt;"",H23=""),AND(I23&lt;&gt;"",H23&lt;&gt;"",I23&lt;H23),AND(K23&lt;&gt;"",H23=""),AND(K23&lt;&gt;"",H23&lt;&gt;"",K23&lt;H23),AND(L23&lt;&gt;"",L23&lt;F23),AND(L23&lt;&gt;"",H23&lt;&gt;"",L23&lt;H23)),"Check date order",IF(AND(H23&lt;&gt;"",K23="",L23="",I23=""),"Add due-back time",IF(AND(H23&lt;&gt;"",K23="",L23="",I23&lt;NOW()),"Past due — check",IF(AND(H23&lt;&gt;"",K23="",L23="",J23=""),"Add assignee",IF(AND(F23&lt;&gt;"",G23="",L23=""),"Add storage code",""))))))))</f>
        <v/>
      </c>
      <c r="P23" s="15" t="n"/>
    </row>
    <row r="24" ht="29" customHeight="1">
      <c r="A24" s="10" t="n"/>
      <c r="B24" s="10" t="n"/>
      <c r="C24" s="10" t="n"/>
      <c r="D24" s="10" t="n"/>
      <c r="E24" s="11" t="n"/>
      <c r="F24" s="12" t="n"/>
      <c r="G24" s="10" t="n"/>
      <c r="H24" s="12" t="n"/>
      <c r="I24" s="12" t="n"/>
      <c r="J24" s="10" t="n"/>
      <c r="K24" s="12" t="n"/>
      <c r="L24" s="12" t="n"/>
      <c r="M24" s="16">
        <f>IF(A24="","",IF(L24&lt;&gt;"","Returned to Client",IF(K24&lt;&gt;"","Stored",IF(H24&lt;&gt;"","Checked Out",IF(F24&lt;&gt;"","Stored","Incomplete")))))</f>
        <v/>
      </c>
      <c r="N24" s="17">
        <f>IF(A24="","",IF(H24="","",IFERROR(MAX(0,(IF(K24&lt;&gt;"",K24,IF(L24&lt;&gt;"",L24,NOW()))-H24)*24),"")))</f>
        <v/>
      </c>
      <c r="O24" s="18">
        <f>IF(A24="","",IF(OR(B24="",C24="",E24="",F24=""),"Check required fields",IF(COUNTIF($A$5:$A$104,A24)&gt;1,"Duplicate custody ID — check",IF(OR(AND(H24&lt;&gt;"",H24&lt;F24),AND(I24&lt;&gt;"",H24=""),AND(I24&lt;&gt;"",H24&lt;&gt;"",I24&lt;H24),AND(K24&lt;&gt;"",H24=""),AND(K24&lt;&gt;"",H24&lt;&gt;"",K24&lt;H24),AND(L24&lt;&gt;"",L24&lt;F24),AND(L24&lt;&gt;"",H24&lt;&gt;"",L24&lt;H24)),"Check date order",IF(AND(H24&lt;&gt;"",K24="",L24="",I24=""),"Add due-back time",IF(AND(H24&lt;&gt;"",K24="",L24="",I24&lt;NOW()),"Past due — check",IF(AND(H24&lt;&gt;"",K24="",L24="",J24=""),"Add assignee",IF(AND(F24&lt;&gt;"",G24="",L24=""),"Add storage code",""))))))))</f>
        <v/>
      </c>
      <c r="P24" s="15" t="n"/>
    </row>
    <row r="25" ht="29" customHeight="1">
      <c r="A25" s="10" t="n"/>
      <c r="B25" s="10" t="n"/>
      <c r="C25" s="10" t="n"/>
      <c r="D25" s="10" t="n"/>
      <c r="E25" s="11" t="n"/>
      <c r="F25" s="12" t="n"/>
      <c r="G25" s="10" t="n"/>
      <c r="H25" s="12" t="n"/>
      <c r="I25" s="12" t="n"/>
      <c r="J25" s="10" t="n"/>
      <c r="K25" s="12" t="n"/>
      <c r="L25" s="12" t="n"/>
      <c r="M25" s="13">
        <f>IF(A25="","",IF(L25&lt;&gt;"","Returned to Client",IF(K25&lt;&gt;"","Stored",IF(H25&lt;&gt;"","Checked Out",IF(F25&lt;&gt;"","Stored","Incomplete")))))</f>
        <v/>
      </c>
      <c r="N25" s="7">
        <f>IF(A25="","",IF(H25="","",IFERROR(MAX(0,(IF(K25&lt;&gt;"",K25,IF(L25&lt;&gt;"",L25,NOW()))-H25)*24),"")))</f>
        <v/>
      </c>
      <c r="O25" s="14">
        <f>IF(A25="","",IF(OR(B25="",C25="",E25="",F25=""),"Check required fields",IF(COUNTIF($A$5:$A$104,A25)&gt;1,"Duplicate custody ID — check",IF(OR(AND(H25&lt;&gt;"",H25&lt;F25),AND(I25&lt;&gt;"",H25=""),AND(I25&lt;&gt;"",H25&lt;&gt;"",I25&lt;H25),AND(K25&lt;&gt;"",H25=""),AND(K25&lt;&gt;"",H25&lt;&gt;"",K25&lt;H25),AND(L25&lt;&gt;"",L25&lt;F25),AND(L25&lt;&gt;"",H25&lt;&gt;"",L25&lt;H25)),"Check date order",IF(AND(H25&lt;&gt;"",K25="",L25="",I25=""),"Add due-back time",IF(AND(H25&lt;&gt;"",K25="",L25="",I25&lt;NOW()),"Past due — check",IF(AND(H25&lt;&gt;"",K25="",L25="",J25=""),"Add assignee",IF(AND(F25&lt;&gt;"",G25="",L25=""),"Add storage code",""))))))))</f>
        <v/>
      </c>
      <c r="P25" s="15" t="n"/>
    </row>
    <row r="26" ht="29" customHeight="1">
      <c r="A26" s="10" t="n"/>
      <c r="B26" s="10" t="n"/>
      <c r="C26" s="10" t="n"/>
      <c r="D26" s="10" t="n"/>
      <c r="E26" s="11" t="n"/>
      <c r="F26" s="12" t="n"/>
      <c r="G26" s="10" t="n"/>
      <c r="H26" s="12" t="n"/>
      <c r="I26" s="12" t="n"/>
      <c r="J26" s="10" t="n"/>
      <c r="K26" s="12" t="n"/>
      <c r="L26" s="12" t="n"/>
      <c r="M26" s="16">
        <f>IF(A26="","",IF(L26&lt;&gt;"","Returned to Client",IF(K26&lt;&gt;"","Stored",IF(H26&lt;&gt;"","Checked Out",IF(F26&lt;&gt;"","Stored","Incomplete")))))</f>
        <v/>
      </c>
      <c r="N26" s="17">
        <f>IF(A26="","",IF(H26="","",IFERROR(MAX(0,(IF(K26&lt;&gt;"",K26,IF(L26&lt;&gt;"",L26,NOW()))-H26)*24),"")))</f>
        <v/>
      </c>
      <c r="O26" s="18">
        <f>IF(A26="","",IF(OR(B26="",C26="",E26="",F26=""),"Check required fields",IF(COUNTIF($A$5:$A$104,A26)&gt;1,"Duplicate custody ID — check",IF(OR(AND(H26&lt;&gt;"",H26&lt;F26),AND(I26&lt;&gt;"",H26=""),AND(I26&lt;&gt;"",H26&lt;&gt;"",I26&lt;H26),AND(K26&lt;&gt;"",H26=""),AND(K26&lt;&gt;"",H26&lt;&gt;"",K26&lt;H26),AND(L26&lt;&gt;"",L26&lt;F26),AND(L26&lt;&gt;"",H26&lt;&gt;"",L26&lt;H26)),"Check date order",IF(AND(H26&lt;&gt;"",K26="",L26="",I26=""),"Add due-back time",IF(AND(H26&lt;&gt;"",K26="",L26="",I26&lt;NOW()),"Past due — check",IF(AND(H26&lt;&gt;"",K26="",L26="",J26=""),"Add assignee",IF(AND(F26&lt;&gt;"",G26="",L26=""),"Add storage code",""))))))))</f>
        <v/>
      </c>
      <c r="P26" s="15" t="n"/>
    </row>
    <row r="27" ht="29" customHeight="1">
      <c r="A27" s="10" t="n"/>
      <c r="B27" s="10" t="n"/>
      <c r="C27" s="10" t="n"/>
      <c r="D27" s="10" t="n"/>
      <c r="E27" s="11" t="n"/>
      <c r="F27" s="12" t="n"/>
      <c r="G27" s="10" t="n"/>
      <c r="H27" s="12" t="n"/>
      <c r="I27" s="12" t="n"/>
      <c r="J27" s="10" t="n"/>
      <c r="K27" s="12" t="n"/>
      <c r="L27" s="12" t="n"/>
      <c r="M27" s="13">
        <f>IF(A27="","",IF(L27&lt;&gt;"","Returned to Client",IF(K27&lt;&gt;"","Stored",IF(H27&lt;&gt;"","Checked Out",IF(F27&lt;&gt;"","Stored","Incomplete")))))</f>
        <v/>
      </c>
      <c r="N27" s="7">
        <f>IF(A27="","",IF(H27="","",IFERROR(MAX(0,(IF(K27&lt;&gt;"",K27,IF(L27&lt;&gt;"",L27,NOW()))-H27)*24),"")))</f>
        <v/>
      </c>
      <c r="O27" s="14">
        <f>IF(A27="","",IF(OR(B27="",C27="",E27="",F27=""),"Check required fields",IF(COUNTIF($A$5:$A$104,A27)&gt;1,"Duplicate custody ID — check",IF(OR(AND(H27&lt;&gt;"",H27&lt;F27),AND(I27&lt;&gt;"",H27=""),AND(I27&lt;&gt;"",H27&lt;&gt;"",I27&lt;H27),AND(K27&lt;&gt;"",H27=""),AND(K27&lt;&gt;"",H27&lt;&gt;"",K27&lt;H27),AND(L27&lt;&gt;"",L27&lt;F27),AND(L27&lt;&gt;"",H27&lt;&gt;"",L27&lt;H27)),"Check date order",IF(AND(H27&lt;&gt;"",K27="",L27="",I27=""),"Add due-back time",IF(AND(H27&lt;&gt;"",K27="",L27="",I27&lt;NOW()),"Past due — check",IF(AND(H27&lt;&gt;"",K27="",L27="",J27=""),"Add assignee",IF(AND(F27&lt;&gt;"",G27="",L27=""),"Add storage code",""))))))))</f>
        <v/>
      </c>
      <c r="P27" s="15" t="n"/>
    </row>
    <row r="28" ht="29" customHeight="1">
      <c r="A28" s="10" t="n"/>
      <c r="B28" s="10" t="n"/>
      <c r="C28" s="10" t="n"/>
      <c r="D28" s="10" t="n"/>
      <c r="E28" s="11" t="n"/>
      <c r="F28" s="12" t="n"/>
      <c r="G28" s="10" t="n"/>
      <c r="H28" s="12" t="n"/>
      <c r="I28" s="12" t="n"/>
      <c r="J28" s="10" t="n"/>
      <c r="K28" s="12" t="n"/>
      <c r="L28" s="12" t="n"/>
      <c r="M28" s="16">
        <f>IF(A28="","",IF(L28&lt;&gt;"","Returned to Client",IF(K28&lt;&gt;"","Stored",IF(H28&lt;&gt;"","Checked Out",IF(F28&lt;&gt;"","Stored","Incomplete")))))</f>
        <v/>
      </c>
      <c r="N28" s="17">
        <f>IF(A28="","",IF(H28="","",IFERROR(MAX(0,(IF(K28&lt;&gt;"",K28,IF(L28&lt;&gt;"",L28,NOW()))-H28)*24),"")))</f>
        <v/>
      </c>
      <c r="O28" s="18">
        <f>IF(A28="","",IF(OR(B28="",C28="",E28="",F28=""),"Check required fields",IF(COUNTIF($A$5:$A$104,A28)&gt;1,"Duplicate custody ID — check",IF(OR(AND(H28&lt;&gt;"",H28&lt;F28),AND(I28&lt;&gt;"",H28=""),AND(I28&lt;&gt;"",H28&lt;&gt;"",I28&lt;H28),AND(K28&lt;&gt;"",H28=""),AND(K28&lt;&gt;"",H28&lt;&gt;"",K28&lt;H28),AND(L28&lt;&gt;"",L28&lt;F28),AND(L28&lt;&gt;"",H28&lt;&gt;"",L28&lt;H28)),"Check date order",IF(AND(H28&lt;&gt;"",K28="",L28="",I28=""),"Add due-back time",IF(AND(H28&lt;&gt;"",K28="",L28="",I28&lt;NOW()),"Past due — check",IF(AND(H28&lt;&gt;"",K28="",L28="",J28=""),"Add assignee",IF(AND(F28&lt;&gt;"",G28="",L28=""),"Add storage code",""))))))))</f>
        <v/>
      </c>
      <c r="P28" s="15" t="n"/>
    </row>
    <row r="29" ht="29" customHeight="1">
      <c r="A29" s="10" t="n"/>
      <c r="B29" s="10" t="n"/>
      <c r="C29" s="10" t="n"/>
      <c r="D29" s="10" t="n"/>
      <c r="E29" s="11" t="n"/>
      <c r="F29" s="12" t="n"/>
      <c r="G29" s="10" t="n"/>
      <c r="H29" s="12" t="n"/>
      <c r="I29" s="12" t="n"/>
      <c r="J29" s="10" t="n"/>
      <c r="K29" s="12" t="n"/>
      <c r="L29" s="12" t="n"/>
      <c r="M29" s="13">
        <f>IF(A29="","",IF(L29&lt;&gt;"","Returned to Client",IF(K29&lt;&gt;"","Stored",IF(H29&lt;&gt;"","Checked Out",IF(F29&lt;&gt;"","Stored","Incomplete")))))</f>
        <v/>
      </c>
      <c r="N29" s="7">
        <f>IF(A29="","",IF(H29="","",IFERROR(MAX(0,(IF(K29&lt;&gt;"",K29,IF(L29&lt;&gt;"",L29,NOW()))-H29)*24),"")))</f>
        <v/>
      </c>
      <c r="O29" s="14">
        <f>IF(A29="","",IF(OR(B29="",C29="",E29="",F29=""),"Check required fields",IF(COUNTIF($A$5:$A$104,A29)&gt;1,"Duplicate custody ID — check",IF(OR(AND(H29&lt;&gt;"",H29&lt;F29),AND(I29&lt;&gt;"",H29=""),AND(I29&lt;&gt;"",H29&lt;&gt;"",I29&lt;H29),AND(K29&lt;&gt;"",H29=""),AND(K29&lt;&gt;"",H29&lt;&gt;"",K29&lt;H29),AND(L29&lt;&gt;"",L29&lt;F29),AND(L29&lt;&gt;"",H29&lt;&gt;"",L29&lt;H29)),"Check date order",IF(AND(H29&lt;&gt;"",K29="",L29="",I29=""),"Add due-back time",IF(AND(H29&lt;&gt;"",K29="",L29="",I29&lt;NOW()),"Past due — check",IF(AND(H29&lt;&gt;"",K29="",L29="",J29=""),"Add assignee",IF(AND(F29&lt;&gt;"",G29="",L29=""),"Add storage code",""))))))))</f>
        <v/>
      </c>
      <c r="P29" s="15" t="n"/>
    </row>
    <row r="30" ht="29" customHeight="1">
      <c r="A30" s="10" t="n"/>
      <c r="B30" s="10" t="n"/>
      <c r="C30" s="10" t="n"/>
      <c r="D30" s="10" t="n"/>
      <c r="E30" s="11" t="n"/>
      <c r="F30" s="12" t="n"/>
      <c r="G30" s="10" t="n"/>
      <c r="H30" s="12" t="n"/>
      <c r="I30" s="12" t="n"/>
      <c r="J30" s="10" t="n"/>
      <c r="K30" s="12" t="n"/>
      <c r="L30" s="12" t="n"/>
      <c r="M30" s="16">
        <f>IF(A30="","",IF(L30&lt;&gt;"","Returned to Client",IF(K30&lt;&gt;"","Stored",IF(H30&lt;&gt;"","Checked Out",IF(F30&lt;&gt;"","Stored","Incomplete")))))</f>
        <v/>
      </c>
      <c r="N30" s="17">
        <f>IF(A30="","",IF(H30="","",IFERROR(MAX(0,(IF(K30&lt;&gt;"",K30,IF(L30&lt;&gt;"",L30,NOW()))-H30)*24),"")))</f>
        <v/>
      </c>
      <c r="O30" s="18">
        <f>IF(A30="","",IF(OR(B30="",C30="",E30="",F30=""),"Check required fields",IF(COUNTIF($A$5:$A$104,A30)&gt;1,"Duplicate custody ID — check",IF(OR(AND(H30&lt;&gt;"",H30&lt;F30),AND(I30&lt;&gt;"",H30=""),AND(I30&lt;&gt;"",H30&lt;&gt;"",I30&lt;H30),AND(K30&lt;&gt;"",H30=""),AND(K30&lt;&gt;"",H30&lt;&gt;"",K30&lt;H30),AND(L30&lt;&gt;"",L30&lt;F30),AND(L30&lt;&gt;"",H30&lt;&gt;"",L30&lt;H30)),"Check date order",IF(AND(H30&lt;&gt;"",K30="",L30="",I30=""),"Add due-back time",IF(AND(H30&lt;&gt;"",K30="",L30="",I30&lt;NOW()),"Past due — check",IF(AND(H30&lt;&gt;"",K30="",L30="",J30=""),"Add assignee",IF(AND(F30&lt;&gt;"",G30="",L30=""),"Add storage code",""))))))))</f>
        <v/>
      </c>
      <c r="P30" s="15" t="n"/>
    </row>
    <row r="31" ht="29" customHeight="1">
      <c r="A31" s="10" t="n"/>
      <c r="B31" s="10" t="n"/>
      <c r="C31" s="10" t="n"/>
      <c r="D31" s="10" t="n"/>
      <c r="E31" s="11" t="n"/>
      <c r="F31" s="12" t="n"/>
      <c r="G31" s="10" t="n"/>
      <c r="H31" s="12" t="n"/>
      <c r="I31" s="12" t="n"/>
      <c r="J31" s="10" t="n"/>
      <c r="K31" s="12" t="n"/>
      <c r="L31" s="12" t="n"/>
      <c r="M31" s="13">
        <f>IF(A31="","",IF(L31&lt;&gt;"","Returned to Client",IF(K31&lt;&gt;"","Stored",IF(H31&lt;&gt;"","Checked Out",IF(F31&lt;&gt;"","Stored","Incomplete")))))</f>
        <v/>
      </c>
      <c r="N31" s="7">
        <f>IF(A31="","",IF(H31="","",IFERROR(MAX(0,(IF(K31&lt;&gt;"",K31,IF(L31&lt;&gt;"",L31,NOW()))-H31)*24),"")))</f>
        <v/>
      </c>
      <c r="O31" s="14">
        <f>IF(A31="","",IF(OR(B31="",C31="",E31="",F31=""),"Check required fields",IF(COUNTIF($A$5:$A$104,A31)&gt;1,"Duplicate custody ID — check",IF(OR(AND(H31&lt;&gt;"",H31&lt;F31),AND(I31&lt;&gt;"",H31=""),AND(I31&lt;&gt;"",H31&lt;&gt;"",I31&lt;H31),AND(K31&lt;&gt;"",H31=""),AND(K31&lt;&gt;"",H31&lt;&gt;"",K31&lt;H31),AND(L31&lt;&gt;"",L31&lt;F31),AND(L31&lt;&gt;"",H31&lt;&gt;"",L31&lt;H31)),"Check date order",IF(AND(H31&lt;&gt;"",K31="",L31="",I31=""),"Add due-back time",IF(AND(H31&lt;&gt;"",K31="",L31="",I31&lt;NOW()),"Past due — check",IF(AND(H31&lt;&gt;"",K31="",L31="",J31=""),"Add assignee",IF(AND(F31&lt;&gt;"",G31="",L31=""),"Add storage code",""))))))))</f>
        <v/>
      </c>
      <c r="P31" s="15" t="n"/>
    </row>
    <row r="32" ht="29" customHeight="1">
      <c r="A32" s="10" t="n"/>
      <c r="B32" s="10" t="n"/>
      <c r="C32" s="10" t="n"/>
      <c r="D32" s="10" t="n"/>
      <c r="E32" s="11" t="n"/>
      <c r="F32" s="12" t="n"/>
      <c r="G32" s="10" t="n"/>
      <c r="H32" s="12" t="n"/>
      <c r="I32" s="12" t="n"/>
      <c r="J32" s="10" t="n"/>
      <c r="K32" s="12" t="n"/>
      <c r="L32" s="12" t="n"/>
      <c r="M32" s="16">
        <f>IF(A32="","",IF(L32&lt;&gt;"","Returned to Client",IF(K32&lt;&gt;"","Stored",IF(H32&lt;&gt;"","Checked Out",IF(F32&lt;&gt;"","Stored","Incomplete")))))</f>
        <v/>
      </c>
      <c r="N32" s="17">
        <f>IF(A32="","",IF(H32="","",IFERROR(MAX(0,(IF(K32&lt;&gt;"",K32,IF(L32&lt;&gt;"",L32,NOW()))-H32)*24),"")))</f>
        <v/>
      </c>
      <c r="O32" s="18">
        <f>IF(A32="","",IF(OR(B32="",C32="",E32="",F32=""),"Check required fields",IF(COUNTIF($A$5:$A$104,A32)&gt;1,"Duplicate custody ID — check",IF(OR(AND(H32&lt;&gt;"",H32&lt;F32),AND(I32&lt;&gt;"",H32=""),AND(I32&lt;&gt;"",H32&lt;&gt;"",I32&lt;H32),AND(K32&lt;&gt;"",H32=""),AND(K32&lt;&gt;"",H32&lt;&gt;"",K32&lt;H32),AND(L32&lt;&gt;"",L32&lt;F32),AND(L32&lt;&gt;"",H32&lt;&gt;"",L32&lt;H32)),"Check date order",IF(AND(H32&lt;&gt;"",K32="",L32="",I32=""),"Add due-back time",IF(AND(H32&lt;&gt;"",K32="",L32="",I32&lt;NOW()),"Past due — check",IF(AND(H32&lt;&gt;"",K32="",L32="",J32=""),"Add assignee",IF(AND(F32&lt;&gt;"",G32="",L32=""),"Add storage code",""))))))))</f>
        <v/>
      </c>
      <c r="P32" s="15" t="n"/>
    </row>
    <row r="33" ht="29" customHeight="1">
      <c r="A33" s="10" t="n"/>
      <c r="B33" s="10" t="n"/>
      <c r="C33" s="10" t="n"/>
      <c r="D33" s="10" t="n"/>
      <c r="E33" s="11" t="n"/>
      <c r="F33" s="12" t="n"/>
      <c r="G33" s="10" t="n"/>
      <c r="H33" s="12" t="n"/>
      <c r="I33" s="12" t="n"/>
      <c r="J33" s="10" t="n"/>
      <c r="K33" s="12" t="n"/>
      <c r="L33" s="12" t="n"/>
      <c r="M33" s="13">
        <f>IF(A33="","",IF(L33&lt;&gt;"","Returned to Client",IF(K33&lt;&gt;"","Stored",IF(H33&lt;&gt;"","Checked Out",IF(F33&lt;&gt;"","Stored","Incomplete")))))</f>
        <v/>
      </c>
      <c r="N33" s="7">
        <f>IF(A33="","",IF(H33="","",IFERROR(MAX(0,(IF(K33&lt;&gt;"",K33,IF(L33&lt;&gt;"",L33,NOW()))-H33)*24),"")))</f>
        <v/>
      </c>
      <c r="O33" s="14">
        <f>IF(A33="","",IF(OR(B33="",C33="",E33="",F33=""),"Check required fields",IF(COUNTIF($A$5:$A$104,A33)&gt;1,"Duplicate custody ID — check",IF(OR(AND(H33&lt;&gt;"",H33&lt;F33),AND(I33&lt;&gt;"",H33=""),AND(I33&lt;&gt;"",H33&lt;&gt;"",I33&lt;H33),AND(K33&lt;&gt;"",H33=""),AND(K33&lt;&gt;"",H33&lt;&gt;"",K33&lt;H33),AND(L33&lt;&gt;"",L33&lt;F33),AND(L33&lt;&gt;"",H33&lt;&gt;"",L33&lt;H33)),"Check date order",IF(AND(H33&lt;&gt;"",K33="",L33="",I33=""),"Add due-back time",IF(AND(H33&lt;&gt;"",K33="",L33="",I33&lt;NOW()),"Past due — check",IF(AND(H33&lt;&gt;"",K33="",L33="",J33=""),"Add assignee",IF(AND(F33&lt;&gt;"",G33="",L33=""),"Add storage code",""))))))))</f>
        <v/>
      </c>
      <c r="P33" s="15" t="n"/>
    </row>
    <row r="34" ht="29" customHeight="1">
      <c r="A34" s="10" t="n"/>
      <c r="B34" s="10" t="n"/>
      <c r="C34" s="10" t="n"/>
      <c r="D34" s="10" t="n"/>
      <c r="E34" s="11" t="n"/>
      <c r="F34" s="12" t="n"/>
      <c r="G34" s="10" t="n"/>
      <c r="H34" s="12" t="n"/>
      <c r="I34" s="12" t="n"/>
      <c r="J34" s="10" t="n"/>
      <c r="K34" s="12" t="n"/>
      <c r="L34" s="12" t="n"/>
      <c r="M34" s="16">
        <f>IF(A34="","",IF(L34&lt;&gt;"","Returned to Client",IF(K34&lt;&gt;"","Stored",IF(H34&lt;&gt;"","Checked Out",IF(F34&lt;&gt;"","Stored","Incomplete")))))</f>
        <v/>
      </c>
      <c r="N34" s="17">
        <f>IF(A34="","",IF(H34="","",IFERROR(MAX(0,(IF(K34&lt;&gt;"",K34,IF(L34&lt;&gt;"",L34,NOW()))-H34)*24),"")))</f>
        <v/>
      </c>
      <c r="O34" s="18">
        <f>IF(A34="","",IF(OR(B34="",C34="",E34="",F34=""),"Check required fields",IF(COUNTIF($A$5:$A$104,A34)&gt;1,"Duplicate custody ID — check",IF(OR(AND(H34&lt;&gt;"",H34&lt;F34),AND(I34&lt;&gt;"",H34=""),AND(I34&lt;&gt;"",H34&lt;&gt;"",I34&lt;H34),AND(K34&lt;&gt;"",H34=""),AND(K34&lt;&gt;"",H34&lt;&gt;"",K34&lt;H34),AND(L34&lt;&gt;"",L34&lt;F34),AND(L34&lt;&gt;"",H34&lt;&gt;"",L34&lt;H34)),"Check date order",IF(AND(H34&lt;&gt;"",K34="",L34="",I34=""),"Add due-back time",IF(AND(H34&lt;&gt;"",K34="",L34="",I34&lt;NOW()),"Past due — check",IF(AND(H34&lt;&gt;"",K34="",L34="",J34=""),"Add assignee",IF(AND(F34&lt;&gt;"",G34="",L34=""),"Add storage code",""))))))))</f>
        <v/>
      </c>
      <c r="P34" s="15" t="n"/>
    </row>
    <row r="35" ht="29" customHeight="1">
      <c r="A35" s="10" t="n"/>
      <c r="B35" s="10" t="n"/>
      <c r="C35" s="10" t="n"/>
      <c r="D35" s="10" t="n"/>
      <c r="E35" s="11" t="n"/>
      <c r="F35" s="12" t="n"/>
      <c r="G35" s="10" t="n"/>
      <c r="H35" s="12" t="n"/>
      <c r="I35" s="12" t="n"/>
      <c r="J35" s="10" t="n"/>
      <c r="K35" s="12" t="n"/>
      <c r="L35" s="12" t="n"/>
      <c r="M35" s="13">
        <f>IF(A35="","",IF(L35&lt;&gt;"","Returned to Client",IF(K35&lt;&gt;"","Stored",IF(H35&lt;&gt;"","Checked Out",IF(F35&lt;&gt;"","Stored","Incomplete")))))</f>
        <v/>
      </c>
      <c r="N35" s="7">
        <f>IF(A35="","",IF(H35="","",IFERROR(MAX(0,(IF(K35&lt;&gt;"",K35,IF(L35&lt;&gt;"",L35,NOW()))-H35)*24),"")))</f>
        <v/>
      </c>
      <c r="O35" s="14">
        <f>IF(A35="","",IF(OR(B35="",C35="",E35="",F35=""),"Check required fields",IF(COUNTIF($A$5:$A$104,A35)&gt;1,"Duplicate custody ID — check",IF(OR(AND(H35&lt;&gt;"",H35&lt;F35),AND(I35&lt;&gt;"",H35=""),AND(I35&lt;&gt;"",H35&lt;&gt;"",I35&lt;H35),AND(K35&lt;&gt;"",H35=""),AND(K35&lt;&gt;"",H35&lt;&gt;"",K35&lt;H35),AND(L35&lt;&gt;"",L35&lt;F35),AND(L35&lt;&gt;"",H35&lt;&gt;"",L35&lt;H35)),"Check date order",IF(AND(H35&lt;&gt;"",K35="",L35="",I35=""),"Add due-back time",IF(AND(H35&lt;&gt;"",K35="",L35="",I35&lt;NOW()),"Past due — check",IF(AND(H35&lt;&gt;"",K35="",L35="",J35=""),"Add assignee",IF(AND(F35&lt;&gt;"",G35="",L35=""),"Add storage code",""))))))))</f>
        <v/>
      </c>
      <c r="P35" s="15" t="n"/>
    </row>
    <row r="36" ht="29" customHeight="1">
      <c r="A36" s="10" t="n"/>
      <c r="B36" s="10" t="n"/>
      <c r="C36" s="10" t="n"/>
      <c r="D36" s="10" t="n"/>
      <c r="E36" s="11" t="n"/>
      <c r="F36" s="12" t="n"/>
      <c r="G36" s="10" t="n"/>
      <c r="H36" s="12" t="n"/>
      <c r="I36" s="12" t="n"/>
      <c r="J36" s="10" t="n"/>
      <c r="K36" s="12" t="n"/>
      <c r="L36" s="12" t="n"/>
      <c r="M36" s="16">
        <f>IF(A36="","",IF(L36&lt;&gt;"","Returned to Client",IF(K36&lt;&gt;"","Stored",IF(H36&lt;&gt;"","Checked Out",IF(F36&lt;&gt;"","Stored","Incomplete")))))</f>
        <v/>
      </c>
      <c r="N36" s="17">
        <f>IF(A36="","",IF(H36="","",IFERROR(MAX(0,(IF(K36&lt;&gt;"",K36,IF(L36&lt;&gt;"",L36,NOW()))-H36)*24),"")))</f>
        <v/>
      </c>
      <c r="O36" s="18">
        <f>IF(A36="","",IF(OR(B36="",C36="",E36="",F36=""),"Check required fields",IF(COUNTIF($A$5:$A$104,A36)&gt;1,"Duplicate custody ID — check",IF(OR(AND(H36&lt;&gt;"",H36&lt;F36),AND(I36&lt;&gt;"",H36=""),AND(I36&lt;&gt;"",H36&lt;&gt;"",I36&lt;H36),AND(K36&lt;&gt;"",H36=""),AND(K36&lt;&gt;"",H36&lt;&gt;"",K36&lt;H36),AND(L36&lt;&gt;"",L36&lt;F36),AND(L36&lt;&gt;"",H36&lt;&gt;"",L36&lt;H36)),"Check date order",IF(AND(H36&lt;&gt;"",K36="",L36="",I36=""),"Add due-back time",IF(AND(H36&lt;&gt;"",K36="",L36="",I36&lt;NOW()),"Past due — check",IF(AND(H36&lt;&gt;"",K36="",L36="",J36=""),"Add assignee",IF(AND(F36&lt;&gt;"",G36="",L36=""),"Add storage code",""))))))))</f>
        <v/>
      </c>
      <c r="P36" s="15" t="n"/>
    </row>
    <row r="37" ht="29" customHeight="1">
      <c r="A37" s="10" t="n"/>
      <c r="B37" s="10" t="n"/>
      <c r="C37" s="10" t="n"/>
      <c r="D37" s="10" t="n"/>
      <c r="E37" s="11" t="n"/>
      <c r="F37" s="12" t="n"/>
      <c r="G37" s="10" t="n"/>
      <c r="H37" s="12" t="n"/>
      <c r="I37" s="12" t="n"/>
      <c r="J37" s="10" t="n"/>
      <c r="K37" s="12" t="n"/>
      <c r="L37" s="12" t="n"/>
      <c r="M37" s="13">
        <f>IF(A37="","",IF(L37&lt;&gt;"","Returned to Client",IF(K37&lt;&gt;"","Stored",IF(H37&lt;&gt;"","Checked Out",IF(F37&lt;&gt;"","Stored","Incomplete")))))</f>
        <v/>
      </c>
      <c r="N37" s="7">
        <f>IF(A37="","",IF(H37="","",IFERROR(MAX(0,(IF(K37&lt;&gt;"",K37,IF(L37&lt;&gt;"",L37,NOW()))-H37)*24),"")))</f>
        <v/>
      </c>
      <c r="O37" s="14">
        <f>IF(A37="","",IF(OR(B37="",C37="",E37="",F37=""),"Check required fields",IF(COUNTIF($A$5:$A$104,A37)&gt;1,"Duplicate custody ID — check",IF(OR(AND(H37&lt;&gt;"",H37&lt;F37),AND(I37&lt;&gt;"",H37=""),AND(I37&lt;&gt;"",H37&lt;&gt;"",I37&lt;H37),AND(K37&lt;&gt;"",H37=""),AND(K37&lt;&gt;"",H37&lt;&gt;"",K37&lt;H37),AND(L37&lt;&gt;"",L37&lt;F37),AND(L37&lt;&gt;"",H37&lt;&gt;"",L37&lt;H37)),"Check date order",IF(AND(H37&lt;&gt;"",K37="",L37="",I37=""),"Add due-back time",IF(AND(H37&lt;&gt;"",K37="",L37="",I37&lt;NOW()),"Past due — check",IF(AND(H37&lt;&gt;"",K37="",L37="",J37=""),"Add assignee",IF(AND(F37&lt;&gt;"",G37="",L37=""),"Add storage code",""))))))))</f>
        <v/>
      </c>
      <c r="P37" s="15" t="n"/>
    </row>
    <row r="38" ht="29" customHeight="1">
      <c r="A38" s="10" t="n"/>
      <c r="B38" s="10" t="n"/>
      <c r="C38" s="10" t="n"/>
      <c r="D38" s="10" t="n"/>
      <c r="E38" s="11" t="n"/>
      <c r="F38" s="12" t="n"/>
      <c r="G38" s="10" t="n"/>
      <c r="H38" s="12" t="n"/>
      <c r="I38" s="12" t="n"/>
      <c r="J38" s="10" t="n"/>
      <c r="K38" s="12" t="n"/>
      <c r="L38" s="12" t="n"/>
      <c r="M38" s="16">
        <f>IF(A38="","",IF(L38&lt;&gt;"","Returned to Client",IF(K38&lt;&gt;"","Stored",IF(H38&lt;&gt;"","Checked Out",IF(F38&lt;&gt;"","Stored","Incomplete")))))</f>
        <v/>
      </c>
      <c r="N38" s="17">
        <f>IF(A38="","",IF(H38="","",IFERROR(MAX(0,(IF(K38&lt;&gt;"",K38,IF(L38&lt;&gt;"",L38,NOW()))-H38)*24),"")))</f>
        <v/>
      </c>
      <c r="O38" s="18">
        <f>IF(A38="","",IF(OR(B38="",C38="",E38="",F38=""),"Check required fields",IF(COUNTIF($A$5:$A$104,A38)&gt;1,"Duplicate custody ID — check",IF(OR(AND(H38&lt;&gt;"",H38&lt;F38),AND(I38&lt;&gt;"",H38=""),AND(I38&lt;&gt;"",H38&lt;&gt;"",I38&lt;H38),AND(K38&lt;&gt;"",H38=""),AND(K38&lt;&gt;"",H38&lt;&gt;"",K38&lt;H38),AND(L38&lt;&gt;"",L38&lt;F38),AND(L38&lt;&gt;"",H38&lt;&gt;"",L38&lt;H38)),"Check date order",IF(AND(H38&lt;&gt;"",K38="",L38="",I38=""),"Add due-back time",IF(AND(H38&lt;&gt;"",K38="",L38="",I38&lt;NOW()),"Past due — check",IF(AND(H38&lt;&gt;"",K38="",L38="",J38=""),"Add assignee",IF(AND(F38&lt;&gt;"",G38="",L38=""),"Add storage code",""))))))))</f>
        <v/>
      </c>
      <c r="P38" s="15" t="n"/>
    </row>
    <row r="39" ht="29" customHeight="1">
      <c r="A39" s="10" t="n"/>
      <c r="B39" s="10" t="n"/>
      <c r="C39" s="10" t="n"/>
      <c r="D39" s="10" t="n"/>
      <c r="E39" s="11" t="n"/>
      <c r="F39" s="12" t="n"/>
      <c r="G39" s="10" t="n"/>
      <c r="H39" s="12" t="n"/>
      <c r="I39" s="12" t="n"/>
      <c r="J39" s="10" t="n"/>
      <c r="K39" s="12" t="n"/>
      <c r="L39" s="12" t="n"/>
      <c r="M39" s="13">
        <f>IF(A39="","",IF(L39&lt;&gt;"","Returned to Client",IF(K39&lt;&gt;"","Stored",IF(H39&lt;&gt;"","Checked Out",IF(F39&lt;&gt;"","Stored","Incomplete")))))</f>
        <v/>
      </c>
      <c r="N39" s="7">
        <f>IF(A39="","",IF(H39="","",IFERROR(MAX(0,(IF(K39&lt;&gt;"",K39,IF(L39&lt;&gt;"",L39,NOW()))-H39)*24),"")))</f>
        <v/>
      </c>
      <c r="O39" s="14">
        <f>IF(A39="","",IF(OR(B39="",C39="",E39="",F39=""),"Check required fields",IF(COUNTIF($A$5:$A$104,A39)&gt;1,"Duplicate custody ID — check",IF(OR(AND(H39&lt;&gt;"",H39&lt;F39),AND(I39&lt;&gt;"",H39=""),AND(I39&lt;&gt;"",H39&lt;&gt;"",I39&lt;H39),AND(K39&lt;&gt;"",H39=""),AND(K39&lt;&gt;"",H39&lt;&gt;"",K39&lt;H39),AND(L39&lt;&gt;"",L39&lt;F39),AND(L39&lt;&gt;"",H39&lt;&gt;"",L39&lt;H39)),"Check date order",IF(AND(H39&lt;&gt;"",K39="",L39="",I39=""),"Add due-back time",IF(AND(H39&lt;&gt;"",K39="",L39="",I39&lt;NOW()),"Past due — check",IF(AND(H39&lt;&gt;"",K39="",L39="",J39=""),"Add assignee",IF(AND(F39&lt;&gt;"",G39="",L39=""),"Add storage code",""))))))))</f>
        <v/>
      </c>
      <c r="P39" s="15" t="n"/>
    </row>
    <row r="40" ht="29" customHeight="1">
      <c r="A40" s="10" t="n"/>
      <c r="B40" s="10" t="n"/>
      <c r="C40" s="10" t="n"/>
      <c r="D40" s="10" t="n"/>
      <c r="E40" s="11" t="n"/>
      <c r="F40" s="12" t="n"/>
      <c r="G40" s="10" t="n"/>
      <c r="H40" s="12" t="n"/>
      <c r="I40" s="12" t="n"/>
      <c r="J40" s="10" t="n"/>
      <c r="K40" s="12" t="n"/>
      <c r="L40" s="12" t="n"/>
      <c r="M40" s="16">
        <f>IF(A40="","",IF(L40&lt;&gt;"","Returned to Client",IF(K40&lt;&gt;"","Stored",IF(H40&lt;&gt;"","Checked Out",IF(F40&lt;&gt;"","Stored","Incomplete")))))</f>
        <v/>
      </c>
      <c r="N40" s="17">
        <f>IF(A40="","",IF(H40="","",IFERROR(MAX(0,(IF(K40&lt;&gt;"",K40,IF(L40&lt;&gt;"",L40,NOW()))-H40)*24),"")))</f>
        <v/>
      </c>
      <c r="O40" s="18">
        <f>IF(A40="","",IF(OR(B40="",C40="",E40="",F40=""),"Check required fields",IF(COUNTIF($A$5:$A$104,A40)&gt;1,"Duplicate custody ID — check",IF(OR(AND(H40&lt;&gt;"",H40&lt;F40),AND(I40&lt;&gt;"",H40=""),AND(I40&lt;&gt;"",H40&lt;&gt;"",I40&lt;H40),AND(K40&lt;&gt;"",H40=""),AND(K40&lt;&gt;"",H40&lt;&gt;"",K40&lt;H40),AND(L40&lt;&gt;"",L40&lt;F40),AND(L40&lt;&gt;"",H40&lt;&gt;"",L40&lt;H40)),"Check date order",IF(AND(H40&lt;&gt;"",K40="",L40="",I40=""),"Add due-back time",IF(AND(H40&lt;&gt;"",K40="",L40="",I40&lt;NOW()),"Past due — check",IF(AND(H40&lt;&gt;"",K40="",L40="",J40=""),"Add assignee",IF(AND(F40&lt;&gt;"",G40="",L40=""),"Add storage code",""))))))))</f>
        <v/>
      </c>
      <c r="P40" s="15" t="n"/>
    </row>
    <row r="41" ht="29" customHeight="1">
      <c r="A41" s="10" t="n"/>
      <c r="B41" s="10" t="n"/>
      <c r="C41" s="10" t="n"/>
      <c r="D41" s="10" t="n"/>
      <c r="E41" s="11" t="n"/>
      <c r="F41" s="12" t="n"/>
      <c r="G41" s="10" t="n"/>
      <c r="H41" s="12" t="n"/>
      <c r="I41" s="12" t="n"/>
      <c r="J41" s="10" t="n"/>
      <c r="K41" s="12" t="n"/>
      <c r="L41" s="12" t="n"/>
      <c r="M41" s="13">
        <f>IF(A41="","",IF(L41&lt;&gt;"","Returned to Client",IF(K41&lt;&gt;"","Stored",IF(H41&lt;&gt;"","Checked Out",IF(F41&lt;&gt;"","Stored","Incomplete")))))</f>
        <v/>
      </c>
      <c r="N41" s="7">
        <f>IF(A41="","",IF(H41="","",IFERROR(MAX(0,(IF(K41&lt;&gt;"",K41,IF(L41&lt;&gt;"",L41,NOW()))-H41)*24),"")))</f>
        <v/>
      </c>
      <c r="O41" s="14">
        <f>IF(A41="","",IF(OR(B41="",C41="",E41="",F41=""),"Check required fields",IF(COUNTIF($A$5:$A$104,A41)&gt;1,"Duplicate custody ID — check",IF(OR(AND(H41&lt;&gt;"",H41&lt;F41),AND(I41&lt;&gt;"",H41=""),AND(I41&lt;&gt;"",H41&lt;&gt;"",I41&lt;H41),AND(K41&lt;&gt;"",H41=""),AND(K41&lt;&gt;"",H41&lt;&gt;"",K41&lt;H41),AND(L41&lt;&gt;"",L41&lt;F41),AND(L41&lt;&gt;"",H41&lt;&gt;"",L41&lt;H41)),"Check date order",IF(AND(H41&lt;&gt;"",K41="",L41="",I41=""),"Add due-back time",IF(AND(H41&lt;&gt;"",K41="",L41="",I41&lt;NOW()),"Past due — check",IF(AND(H41&lt;&gt;"",K41="",L41="",J41=""),"Add assignee",IF(AND(F41&lt;&gt;"",G41="",L41=""),"Add storage code",""))))))))</f>
        <v/>
      </c>
      <c r="P41" s="15" t="n"/>
    </row>
    <row r="42" ht="29" customHeight="1">
      <c r="A42" s="10" t="n"/>
      <c r="B42" s="10" t="n"/>
      <c r="C42" s="10" t="n"/>
      <c r="D42" s="10" t="n"/>
      <c r="E42" s="11" t="n"/>
      <c r="F42" s="12" t="n"/>
      <c r="G42" s="10" t="n"/>
      <c r="H42" s="12" t="n"/>
      <c r="I42" s="12" t="n"/>
      <c r="J42" s="10" t="n"/>
      <c r="K42" s="12" t="n"/>
      <c r="L42" s="12" t="n"/>
      <c r="M42" s="16">
        <f>IF(A42="","",IF(L42&lt;&gt;"","Returned to Client",IF(K42&lt;&gt;"","Stored",IF(H42&lt;&gt;"","Checked Out",IF(F42&lt;&gt;"","Stored","Incomplete")))))</f>
        <v/>
      </c>
      <c r="N42" s="17">
        <f>IF(A42="","",IF(H42="","",IFERROR(MAX(0,(IF(K42&lt;&gt;"",K42,IF(L42&lt;&gt;"",L42,NOW()))-H42)*24),"")))</f>
        <v/>
      </c>
      <c r="O42" s="18">
        <f>IF(A42="","",IF(OR(B42="",C42="",E42="",F42=""),"Check required fields",IF(COUNTIF($A$5:$A$104,A42)&gt;1,"Duplicate custody ID — check",IF(OR(AND(H42&lt;&gt;"",H42&lt;F42),AND(I42&lt;&gt;"",H42=""),AND(I42&lt;&gt;"",H42&lt;&gt;"",I42&lt;H42),AND(K42&lt;&gt;"",H42=""),AND(K42&lt;&gt;"",H42&lt;&gt;"",K42&lt;H42),AND(L42&lt;&gt;"",L42&lt;F42),AND(L42&lt;&gt;"",H42&lt;&gt;"",L42&lt;H42)),"Check date order",IF(AND(H42&lt;&gt;"",K42="",L42="",I42=""),"Add due-back time",IF(AND(H42&lt;&gt;"",K42="",L42="",I42&lt;NOW()),"Past due — check",IF(AND(H42&lt;&gt;"",K42="",L42="",J42=""),"Add assignee",IF(AND(F42&lt;&gt;"",G42="",L42=""),"Add storage code",""))))))))</f>
        <v/>
      </c>
      <c r="P42" s="15" t="n"/>
    </row>
    <row r="43" ht="29" customHeight="1">
      <c r="A43" s="10" t="n"/>
      <c r="B43" s="10" t="n"/>
      <c r="C43" s="10" t="n"/>
      <c r="D43" s="10" t="n"/>
      <c r="E43" s="11" t="n"/>
      <c r="F43" s="12" t="n"/>
      <c r="G43" s="10" t="n"/>
      <c r="H43" s="12" t="n"/>
      <c r="I43" s="12" t="n"/>
      <c r="J43" s="10" t="n"/>
      <c r="K43" s="12" t="n"/>
      <c r="L43" s="12" t="n"/>
      <c r="M43" s="13">
        <f>IF(A43="","",IF(L43&lt;&gt;"","Returned to Client",IF(K43&lt;&gt;"","Stored",IF(H43&lt;&gt;"","Checked Out",IF(F43&lt;&gt;"","Stored","Incomplete")))))</f>
        <v/>
      </c>
      <c r="N43" s="7">
        <f>IF(A43="","",IF(H43="","",IFERROR(MAX(0,(IF(K43&lt;&gt;"",K43,IF(L43&lt;&gt;"",L43,NOW()))-H43)*24),"")))</f>
        <v/>
      </c>
      <c r="O43" s="14">
        <f>IF(A43="","",IF(OR(B43="",C43="",E43="",F43=""),"Check required fields",IF(COUNTIF($A$5:$A$104,A43)&gt;1,"Duplicate custody ID — check",IF(OR(AND(H43&lt;&gt;"",H43&lt;F43),AND(I43&lt;&gt;"",H43=""),AND(I43&lt;&gt;"",H43&lt;&gt;"",I43&lt;H43),AND(K43&lt;&gt;"",H43=""),AND(K43&lt;&gt;"",H43&lt;&gt;"",K43&lt;H43),AND(L43&lt;&gt;"",L43&lt;F43),AND(L43&lt;&gt;"",H43&lt;&gt;"",L43&lt;H43)),"Check date order",IF(AND(H43&lt;&gt;"",K43="",L43="",I43=""),"Add due-back time",IF(AND(H43&lt;&gt;"",K43="",L43="",I43&lt;NOW()),"Past due — check",IF(AND(H43&lt;&gt;"",K43="",L43="",J43=""),"Add assignee",IF(AND(F43&lt;&gt;"",G43="",L43=""),"Add storage code",""))))))))</f>
        <v/>
      </c>
      <c r="P43" s="15" t="n"/>
    </row>
    <row r="44" ht="29" customHeight="1">
      <c r="A44" s="10" t="n"/>
      <c r="B44" s="10" t="n"/>
      <c r="C44" s="10" t="n"/>
      <c r="D44" s="10" t="n"/>
      <c r="E44" s="11" t="n"/>
      <c r="F44" s="12" t="n"/>
      <c r="G44" s="10" t="n"/>
      <c r="H44" s="12" t="n"/>
      <c r="I44" s="12" t="n"/>
      <c r="J44" s="10" t="n"/>
      <c r="K44" s="12" t="n"/>
      <c r="L44" s="12" t="n"/>
      <c r="M44" s="16">
        <f>IF(A44="","",IF(L44&lt;&gt;"","Returned to Client",IF(K44&lt;&gt;"","Stored",IF(H44&lt;&gt;"","Checked Out",IF(F44&lt;&gt;"","Stored","Incomplete")))))</f>
        <v/>
      </c>
      <c r="N44" s="17">
        <f>IF(A44="","",IF(H44="","",IFERROR(MAX(0,(IF(K44&lt;&gt;"",K44,IF(L44&lt;&gt;"",L44,NOW()))-H44)*24),"")))</f>
        <v/>
      </c>
      <c r="O44" s="18">
        <f>IF(A44="","",IF(OR(B44="",C44="",E44="",F44=""),"Check required fields",IF(COUNTIF($A$5:$A$104,A44)&gt;1,"Duplicate custody ID — check",IF(OR(AND(H44&lt;&gt;"",H44&lt;F44),AND(I44&lt;&gt;"",H44=""),AND(I44&lt;&gt;"",H44&lt;&gt;"",I44&lt;H44),AND(K44&lt;&gt;"",H44=""),AND(K44&lt;&gt;"",H44&lt;&gt;"",K44&lt;H44),AND(L44&lt;&gt;"",L44&lt;F44),AND(L44&lt;&gt;"",H44&lt;&gt;"",L44&lt;H44)),"Check date order",IF(AND(H44&lt;&gt;"",K44="",L44="",I44=""),"Add due-back time",IF(AND(H44&lt;&gt;"",K44="",L44="",I44&lt;NOW()),"Past due — check",IF(AND(H44&lt;&gt;"",K44="",L44="",J44=""),"Add assignee",IF(AND(F44&lt;&gt;"",G44="",L44=""),"Add storage code",""))))))))</f>
        <v/>
      </c>
      <c r="P44" s="15" t="n"/>
    </row>
    <row r="45" ht="29" customHeight="1">
      <c r="A45" s="10" t="n"/>
      <c r="B45" s="10" t="n"/>
      <c r="C45" s="10" t="n"/>
      <c r="D45" s="10" t="n"/>
      <c r="E45" s="11" t="n"/>
      <c r="F45" s="12" t="n"/>
      <c r="G45" s="10" t="n"/>
      <c r="H45" s="12" t="n"/>
      <c r="I45" s="12" t="n"/>
      <c r="J45" s="10" t="n"/>
      <c r="K45" s="12" t="n"/>
      <c r="L45" s="12" t="n"/>
      <c r="M45" s="13">
        <f>IF(A45="","",IF(L45&lt;&gt;"","Returned to Client",IF(K45&lt;&gt;"","Stored",IF(H45&lt;&gt;"","Checked Out",IF(F45&lt;&gt;"","Stored","Incomplete")))))</f>
        <v/>
      </c>
      <c r="N45" s="7">
        <f>IF(A45="","",IF(H45="","",IFERROR(MAX(0,(IF(K45&lt;&gt;"",K45,IF(L45&lt;&gt;"",L45,NOW()))-H45)*24),"")))</f>
        <v/>
      </c>
      <c r="O45" s="14">
        <f>IF(A45="","",IF(OR(B45="",C45="",E45="",F45=""),"Check required fields",IF(COUNTIF($A$5:$A$104,A45)&gt;1,"Duplicate custody ID — check",IF(OR(AND(H45&lt;&gt;"",H45&lt;F45),AND(I45&lt;&gt;"",H45=""),AND(I45&lt;&gt;"",H45&lt;&gt;"",I45&lt;H45),AND(K45&lt;&gt;"",H45=""),AND(K45&lt;&gt;"",H45&lt;&gt;"",K45&lt;H45),AND(L45&lt;&gt;"",L45&lt;F45),AND(L45&lt;&gt;"",H45&lt;&gt;"",L45&lt;H45)),"Check date order",IF(AND(H45&lt;&gt;"",K45="",L45="",I45=""),"Add due-back time",IF(AND(H45&lt;&gt;"",K45="",L45="",I45&lt;NOW()),"Past due — check",IF(AND(H45&lt;&gt;"",K45="",L45="",J45=""),"Add assignee",IF(AND(F45&lt;&gt;"",G45="",L45=""),"Add storage code",""))))))))</f>
        <v/>
      </c>
      <c r="P45" s="15" t="n"/>
    </row>
    <row r="46" ht="29" customHeight="1">
      <c r="A46" s="10" t="n"/>
      <c r="B46" s="10" t="n"/>
      <c r="C46" s="10" t="n"/>
      <c r="D46" s="10" t="n"/>
      <c r="E46" s="11" t="n"/>
      <c r="F46" s="12" t="n"/>
      <c r="G46" s="10" t="n"/>
      <c r="H46" s="12" t="n"/>
      <c r="I46" s="12" t="n"/>
      <c r="J46" s="10" t="n"/>
      <c r="K46" s="12" t="n"/>
      <c r="L46" s="12" t="n"/>
      <c r="M46" s="16">
        <f>IF(A46="","",IF(L46&lt;&gt;"","Returned to Client",IF(K46&lt;&gt;"","Stored",IF(H46&lt;&gt;"","Checked Out",IF(F46&lt;&gt;"","Stored","Incomplete")))))</f>
        <v/>
      </c>
      <c r="N46" s="17">
        <f>IF(A46="","",IF(H46="","",IFERROR(MAX(0,(IF(K46&lt;&gt;"",K46,IF(L46&lt;&gt;"",L46,NOW()))-H46)*24),"")))</f>
        <v/>
      </c>
      <c r="O46" s="18">
        <f>IF(A46="","",IF(OR(B46="",C46="",E46="",F46=""),"Check required fields",IF(COUNTIF($A$5:$A$104,A46)&gt;1,"Duplicate custody ID — check",IF(OR(AND(H46&lt;&gt;"",H46&lt;F46),AND(I46&lt;&gt;"",H46=""),AND(I46&lt;&gt;"",H46&lt;&gt;"",I46&lt;H46),AND(K46&lt;&gt;"",H46=""),AND(K46&lt;&gt;"",H46&lt;&gt;"",K46&lt;H46),AND(L46&lt;&gt;"",L46&lt;F46),AND(L46&lt;&gt;"",H46&lt;&gt;"",L46&lt;H46)),"Check date order",IF(AND(H46&lt;&gt;"",K46="",L46="",I46=""),"Add due-back time",IF(AND(H46&lt;&gt;"",K46="",L46="",I46&lt;NOW()),"Past due — check",IF(AND(H46&lt;&gt;"",K46="",L46="",J46=""),"Add assignee",IF(AND(F46&lt;&gt;"",G46="",L46=""),"Add storage code",""))))))))</f>
        <v/>
      </c>
      <c r="P46" s="15" t="n"/>
    </row>
    <row r="47" ht="29" customHeight="1">
      <c r="A47" s="10" t="n"/>
      <c r="B47" s="10" t="n"/>
      <c r="C47" s="10" t="n"/>
      <c r="D47" s="10" t="n"/>
      <c r="E47" s="11" t="n"/>
      <c r="F47" s="12" t="n"/>
      <c r="G47" s="10" t="n"/>
      <c r="H47" s="12" t="n"/>
      <c r="I47" s="12" t="n"/>
      <c r="J47" s="10" t="n"/>
      <c r="K47" s="12" t="n"/>
      <c r="L47" s="12" t="n"/>
      <c r="M47" s="13">
        <f>IF(A47="","",IF(L47&lt;&gt;"","Returned to Client",IF(K47&lt;&gt;"","Stored",IF(H47&lt;&gt;"","Checked Out",IF(F47&lt;&gt;"","Stored","Incomplete")))))</f>
        <v/>
      </c>
      <c r="N47" s="7">
        <f>IF(A47="","",IF(H47="","",IFERROR(MAX(0,(IF(K47&lt;&gt;"",K47,IF(L47&lt;&gt;"",L47,NOW()))-H47)*24),"")))</f>
        <v/>
      </c>
      <c r="O47" s="14">
        <f>IF(A47="","",IF(OR(B47="",C47="",E47="",F47=""),"Check required fields",IF(COUNTIF($A$5:$A$104,A47)&gt;1,"Duplicate custody ID — check",IF(OR(AND(H47&lt;&gt;"",H47&lt;F47),AND(I47&lt;&gt;"",H47=""),AND(I47&lt;&gt;"",H47&lt;&gt;"",I47&lt;H47),AND(K47&lt;&gt;"",H47=""),AND(K47&lt;&gt;"",H47&lt;&gt;"",K47&lt;H47),AND(L47&lt;&gt;"",L47&lt;F47),AND(L47&lt;&gt;"",H47&lt;&gt;"",L47&lt;H47)),"Check date order",IF(AND(H47&lt;&gt;"",K47="",L47="",I47=""),"Add due-back time",IF(AND(H47&lt;&gt;"",K47="",L47="",I47&lt;NOW()),"Past due — check",IF(AND(H47&lt;&gt;"",K47="",L47="",J47=""),"Add assignee",IF(AND(F47&lt;&gt;"",G47="",L47=""),"Add storage code",""))))))))</f>
        <v/>
      </c>
      <c r="P47" s="15" t="n"/>
    </row>
    <row r="48" ht="29" customHeight="1">
      <c r="A48" s="10" t="n"/>
      <c r="B48" s="10" t="n"/>
      <c r="C48" s="10" t="n"/>
      <c r="D48" s="10" t="n"/>
      <c r="E48" s="11" t="n"/>
      <c r="F48" s="12" t="n"/>
      <c r="G48" s="10" t="n"/>
      <c r="H48" s="12" t="n"/>
      <c r="I48" s="12" t="n"/>
      <c r="J48" s="10" t="n"/>
      <c r="K48" s="12" t="n"/>
      <c r="L48" s="12" t="n"/>
      <c r="M48" s="16">
        <f>IF(A48="","",IF(L48&lt;&gt;"","Returned to Client",IF(K48&lt;&gt;"","Stored",IF(H48&lt;&gt;"","Checked Out",IF(F48&lt;&gt;"","Stored","Incomplete")))))</f>
        <v/>
      </c>
      <c r="N48" s="17">
        <f>IF(A48="","",IF(H48="","",IFERROR(MAX(0,(IF(K48&lt;&gt;"",K48,IF(L48&lt;&gt;"",L48,NOW()))-H48)*24),"")))</f>
        <v/>
      </c>
      <c r="O48" s="18">
        <f>IF(A48="","",IF(OR(B48="",C48="",E48="",F48=""),"Check required fields",IF(COUNTIF($A$5:$A$104,A48)&gt;1,"Duplicate custody ID — check",IF(OR(AND(H48&lt;&gt;"",H48&lt;F48),AND(I48&lt;&gt;"",H48=""),AND(I48&lt;&gt;"",H48&lt;&gt;"",I48&lt;H48),AND(K48&lt;&gt;"",H48=""),AND(K48&lt;&gt;"",H48&lt;&gt;"",K48&lt;H48),AND(L48&lt;&gt;"",L48&lt;F48),AND(L48&lt;&gt;"",H48&lt;&gt;"",L48&lt;H48)),"Check date order",IF(AND(H48&lt;&gt;"",K48="",L48="",I48=""),"Add due-back time",IF(AND(H48&lt;&gt;"",K48="",L48="",I48&lt;NOW()),"Past due — check",IF(AND(H48&lt;&gt;"",K48="",L48="",J48=""),"Add assignee",IF(AND(F48&lt;&gt;"",G48="",L48=""),"Add storage code",""))))))))</f>
        <v/>
      </c>
      <c r="P48" s="15" t="n"/>
    </row>
    <row r="49" ht="29" customHeight="1">
      <c r="A49" s="10" t="n"/>
      <c r="B49" s="10" t="n"/>
      <c r="C49" s="10" t="n"/>
      <c r="D49" s="10" t="n"/>
      <c r="E49" s="11" t="n"/>
      <c r="F49" s="12" t="n"/>
      <c r="G49" s="10" t="n"/>
      <c r="H49" s="12" t="n"/>
      <c r="I49" s="12" t="n"/>
      <c r="J49" s="10" t="n"/>
      <c r="K49" s="12" t="n"/>
      <c r="L49" s="12" t="n"/>
      <c r="M49" s="13">
        <f>IF(A49="","",IF(L49&lt;&gt;"","Returned to Client",IF(K49&lt;&gt;"","Stored",IF(H49&lt;&gt;"","Checked Out",IF(F49&lt;&gt;"","Stored","Incomplete")))))</f>
        <v/>
      </c>
      <c r="N49" s="7">
        <f>IF(A49="","",IF(H49="","",IFERROR(MAX(0,(IF(K49&lt;&gt;"",K49,IF(L49&lt;&gt;"",L49,NOW()))-H49)*24),"")))</f>
        <v/>
      </c>
      <c r="O49" s="14">
        <f>IF(A49="","",IF(OR(B49="",C49="",E49="",F49=""),"Check required fields",IF(COUNTIF($A$5:$A$104,A49)&gt;1,"Duplicate custody ID — check",IF(OR(AND(H49&lt;&gt;"",H49&lt;F49),AND(I49&lt;&gt;"",H49=""),AND(I49&lt;&gt;"",H49&lt;&gt;"",I49&lt;H49),AND(K49&lt;&gt;"",H49=""),AND(K49&lt;&gt;"",H49&lt;&gt;"",K49&lt;H49),AND(L49&lt;&gt;"",L49&lt;F49),AND(L49&lt;&gt;"",H49&lt;&gt;"",L49&lt;H49)),"Check date order",IF(AND(H49&lt;&gt;"",K49="",L49="",I49=""),"Add due-back time",IF(AND(H49&lt;&gt;"",K49="",L49="",I49&lt;NOW()),"Past due — check",IF(AND(H49&lt;&gt;"",K49="",L49="",J49=""),"Add assignee",IF(AND(F49&lt;&gt;"",G49="",L49=""),"Add storage code",""))))))))</f>
        <v/>
      </c>
      <c r="P49" s="15" t="n"/>
    </row>
    <row r="50" ht="29" customHeight="1">
      <c r="A50" s="10" t="n"/>
      <c r="B50" s="10" t="n"/>
      <c r="C50" s="10" t="n"/>
      <c r="D50" s="10" t="n"/>
      <c r="E50" s="11" t="n"/>
      <c r="F50" s="12" t="n"/>
      <c r="G50" s="10" t="n"/>
      <c r="H50" s="12" t="n"/>
      <c r="I50" s="12" t="n"/>
      <c r="J50" s="10" t="n"/>
      <c r="K50" s="12" t="n"/>
      <c r="L50" s="12" t="n"/>
      <c r="M50" s="16">
        <f>IF(A50="","",IF(L50&lt;&gt;"","Returned to Client",IF(K50&lt;&gt;"","Stored",IF(H50&lt;&gt;"","Checked Out",IF(F50&lt;&gt;"","Stored","Incomplete")))))</f>
        <v/>
      </c>
      <c r="N50" s="17">
        <f>IF(A50="","",IF(H50="","",IFERROR(MAX(0,(IF(K50&lt;&gt;"",K50,IF(L50&lt;&gt;"",L50,NOW()))-H50)*24),"")))</f>
        <v/>
      </c>
      <c r="O50" s="18">
        <f>IF(A50="","",IF(OR(B50="",C50="",E50="",F50=""),"Check required fields",IF(COUNTIF($A$5:$A$104,A50)&gt;1,"Duplicate custody ID — check",IF(OR(AND(H50&lt;&gt;"",H50&lt;F50),AND(I50&lt;&gt;"",H50=""),AND(I50&lt;&gt;"",H50&lt;&gt;"",I50&lt;H50),AND(K50&lt;&gt;"",H50=""),AND(K50&lt;&gt;"",H50&lt;&gt;"",K50&lt;H50),AND(L50&lt;&gt;"",L50&lt;F50),AND(L50&lt;&gt;"",H50&lt;&gt;"",L50&lt;H50)),"Check date order",IF(AND(H50&lt;&gt;"",K50="",L50="",I50=""),"Add due-back time",IF(AND(H50&lt;&gt;"",K50="",L50="",I50&lt;NOW()),"Past due — check",IF(AND(H50&lt;&gt;"",K50="",L50="",J50=""),"Add assignee",IF(AND(F50&lt;&gt;"",G50="",L50=""),"Add storage code",""))))))))</f>
        <v/>
      </c>
      <c r="P50" s="15" t="n"/>
    </row>
    <row r="51" ht="29" customHeight="1">
      <c r="A51" s="10" t="n"/>
      <c r="B51" s="10" t="n"/>
      <c r="C51" s="10" t="n"/>
      <c r="D51" s="10" t="n"/>
      <c r="E51" s="11" t="n"/>
      <c r="F51" s="12" t="n"/>
      <c r="G51" s="10" t="n"/>
      <c r="H51" s="12" t="n"/>
      <c r="I51" s="12" t="n"/>
      <c r="J51" s="10" t="n"/>
      <c r="K51" s="12" t="n"/>
      <c r="L51" s="12" t="n"/>
      <c r="M51" s="13">
        <f>IF(A51="","",IF(L51&lt;&gt;"","Returned to Client",IF(K51&lt;&gt;"","Stored",IF(H51&lt;&gt;"","Checked Out",IF(F51&lt;&gt;"","Stored","Incomplete")))))</f>
        <v/>
      </c>
      <c r="N51" s="7">
        <f>IF(A51="","",IF(H51="","",IFERROR(MAX(0,(IF(K51&lt;&gt;"",K51,IF(L51&lt;&gt;"",L51,NOW()))-H51)*24),"")))</f>
        <v/>
      </c>
      <c r="O51" s="14">
        <f>IF(A51="","",IF(OR(B51="",C51="",E51="",F51=""),"Check required fields",IF(COUNTIF($A$5:$A$104,A51)&gt;1,"Duplicate custody ID — check",IF(OR(AND(H51&lt;&gt;"",H51&lt;F51),AND(I51&lt;&gt;"",H51=""),AND(I51&lt;&gt;"",H51&lt;&gt;"",I51&lt;H51),AND(K51&lt;&gt;"",H51=""),AND(K51&lt;&gt;"",H51&lt;&gt;"",K51&lt;H51),AND(L51&lt;&gt;"",L51&lt;F51),AND(L51&lt;&gt;"",H51&lt;&gt;"",L51&lt;H51)),"Check date order",IF(AND(H51&lt;&gt;"",K51="",L51="",I51=""),"Add due-back time",IF(AND(H51&lt;&gt;"",K51="",L51="",I51&lt;NOW()),"Past due — check",IF(AND(H51&lt;&gt;"",K51="",L51="",J51=""),"Add assignee",IF(AND(F51&lt;&gt;"",G51="",L51=""),"Add storage code",""))))))))</f>
        <v/>
      </c>
      <c r="P51" s="15" t="n"/>
    </row>
    <row r="52" ht="29" customHeight="1">
      <c r="A52" s="10" t="n"/>
      <c r="B52" s="10" t="n"/>
      <c r="C52" s="10" t="n"/>
      <c r="D52" s="10" t="n"/>
      <c r="E52" s="11" t="n"/>
      <c r="F52" s="12" t="n"/>
      <c r="G52" s="10" t="n"/>
      <c r="H52" s="12" t="n"/>
      <c r="I52" s="12" t="n"/>
      <c r="J52" s="10" t="n"/>
      <c r="K52" s="12" t="n"/>
      <c r="L52" s="12" t="n"/>
      <c r="M52" s="16">
        <f>IF(A52="","",IF(L52&lt;&gt;"","Returned to Client",IF(K52&lt;&gt;"","Stored",IF(H52&lt;&gt;"","Checked Out",IF(F52&lt;&gt;"","Stored","Incomplete")))))</f>
        <v/>
      </c>
      <c r="N52" s="17">
        <f>IF(A52="","",IF(H52="","",IFERROR(MAX(0,(IF(K52&lt;&gt;"",K52,IF(L52&lt;&gt;"",L52,NOW()))-H52)*24),"")))</f>
        <v/>
      </c>
      <c r="O52" s="18">
        <f>IF(A52="","",IF(OR(B52="",C52="",E52="",F52=""),"Check required fields",IF(COUNTIF($A$5:$A$104,A52)&gt;1,"Duplicate custody ID — check",IF(OR(AND(H52&lt;&gt;"",H52&lt;F52),AND(I52&lt;&gt;"",H52=""),AND(I52&lt;&gt;"",H52&lt;&gt;"",I52&lt;H52),AND(K52&lt;&gt;"",H52=""),AND(K52&lt;&gt;"",H52&lt;&gt;"",K52&lt;H52),AND(L52&lt;&gt;"",L52&lt;F52),AND(L52&lt;&gt;"",H52&lt;&gt;"",L52&lt;H52)),"Check date order",IF(AND(H52&lt;&gt;"",K52="",L52="",I52=""),"Add due-back time",IF(AND(H52&lt;&gt;"",K52="",L52="",I52&lt;NOW()),"Past due — check",IF(AND(H52&lt;&gt;"",K52="",L52="",J52=""),"Add assignee",IF(AND(F52&lt;&gt;"",G52="",L52=""),"Add storage code",""))))))))</f>
        <v/>
      </c>
      <c r="P52" s="15" t="n"/>
    </row>
    <row r="53" ht="29" customHeight="1">
      <c r="A53" s="10" t="n"/>
      <c r="B53" s="10" t="n"/>
      <c r="C53" s="10" t="n"/>
      <c r="D53" s="10" t="n"/>
      <c r="E53" s="11" t="n"/>
      <c r="F53" s="12" t="n"/>
      <c r="G53" s="10" t="n"/>
      <c r="H53" s="12" t="n"/>
      <c r="I53" s="12" t="n"/>
      <c r="J53" s="10" t="n"/>
      <c r="K53" s="12" t="n"/>
      <c r="L53" s="12" t="n"/>
      <c r="M53" s="13">
        <f>IF(A53="","",IF(L53&lt;&gt;"","Returned to Client",IF(K53&lt;&gt;"","Stored",IF(H53&lt;&gt;"","Checked Out",IF(F53&lt;&gt;"","Stored","Incomplete")))))</f>
        <v/>
      </c>
      <c r="N53" s="7">
        <f>IF(A53="","",IF(H53="","",IFERROR(MAX(0,(IF(K53&lt;&gt;"",K53,IF(L53&lt;&gt;"",L53,NOW()))-H53)*24),"")))</f>
        <v/>
      </c>
      <c r="O53" s="14">
        <f>IF(A53="","",IF(OR(B53="",C53="",E53="",F53=""),"Check required fields",IF(COUNTIF($A$5:$A$104,A53)&gt;1,"Duplicate custody ID — check",IF(OR(AND(H53&lt;&gt;"",H53&lt;F53),AND(I53&lt;&gt;"",H53=""),AND(I53&lt;&gt;"",H53&lt;&gt;"",I53&lt;H53),AND(K53&lt;&gt;"",H53=""),AND(K53&lt;&gt;"",H53&lt;&gt;"",K53&lt;H53),AND(L53&lt;&gt;"",L53&lt;F53),AND(L53&lt;&gt;"",H53&lt;&gt;"",L53&lt;H53)),"Check date order",IF(AND(H53&lt;&gt;"",K53="",L53="",I53=""),"Add due-back time",IF(AND(H53&lt;&gt;"",K53="",L53="",I53&lt;NOW()),"Past due — check",IF(AND(H53&lt;&gt;"",K53="",L53="",J53=""),"Add assignee",IF(AND(F53&lt;&gt;"",G53="",L53=""),"Add storage code",""))))))))</f>
        <v/>
      </c>
      <c r="P53" s="15" t="n"/>
    </row>
    <row r="54" ht="29" customHeight="1">
      <c r="A54" s="10" t="n"/>
      <c r="B54" s="10" t="n"/>
      <c r="C54" s="10" t="n"/>
      <c r="D54" s="10" t="n"/>
      <c r="E54" s="11" t="n"/>
      <c r="F54" s="12" t="n"/>
      <c r="G54" s="10" t="n"/>
      <c r="H54" s="12" t="n"/>
      <c r="I54" s="12" t="n"/>
      <c r="J54" s="10" t="n"/>
      <c r="K54" s="12" t="n"/>
      <c r="L54" s="12" t="n"/>
      <c r="M54" s="16">
        <f>IF(A54="","",IF(L54&lt;&gt;"","Returned to Client",IF(K54&lt;&gt;"","Stored",IF(H54&lt;&gt;"","Checked Out",IF(F54&lt;&gt;"","Stored","Incomplete")))))</f>
        <v/>
      </c>
      <c r="N54" s="17">
        <f>IF(A54="","",IF(H54="","",IFERROR(MAX(0,(IF(K54&lt;&gt;"",K54,IF(L54&lt;&gt;"",L54,NOW()))-H54)*24),"")))</f>
        <v/>
      </c>
      <c r="O54" s="18">
        <f>IF(A54="","",IF(OR(B54="",C54="",E54="",F54=""),"Check required fields",IF(COUNTIF($A$5:$A$104,A54)&gt;1,"Duplicate custody ID — check",IF(OR(AND(H54&lt;&gt;"",H54&lt;F54),AND(I54&lt;&gt;"",H54=""),AND(I54&lt;&gt;"",H54&lt;&gt;"",I54&lt;H54),AND(K54&lt;&gt;"",H54=""),AND(K54&lt;&gt;"",H54&lt;&gt;"",K54&lt;H54),AND(L54&lt;&gt;"",L54&lt;F54),AND(L54&lt;&gt;"",H54&lt;&gt;"",L54&lt;H54)),"Check date order",IF(AND(H54&lt;&gt;"",K54="",L54="",I54=""),"Add due-back time",IF(AND(H54&lt;&gt;"",K54="",L54="",I54&lt;NOW()),"Past due — check",IF(AND(H54&lt;&gt;"",K54="",L54="",J54=""),"Add assignee",IF(AND(F54&lt;&gt;"",G54="",L54=""),"Add storage code",""))))))))</f>
        <v/>
      </c>
      <c r="P54" s="15" t="n"/>
    </row>
    <row r="55" ht="29" customHeight="1">
      <c r="A55" s="10" t="n"/>
      <c r="B55" s="10" t="n"/>
      <c r="C55" s="10" t="n"/>
      <c r="D55" s="10" t="n"/>
      <c r="E55" s="11" t="n"/>
      <c r="F55" s="12" t="n"/>
      <c r="G55" s="10" t="n"/>
      <c r="H55" s="12" t="n"/>
      <c r="I55" s="12" t="n"/>
      <c r="J55" s="10" t="n"/>
      <c r="K55" s="12" t="n"/>
      <c r="L55" s="12" t="n"/>
      <c r="M55" s="13">
        <f>IF(A55="","",IF(L55&lt;&gt;"","Returned to Client",IF(K55&lt;&gt;"","Stored",IF(H55&lt;&gt;"","Checked Out",IF(F55&lt;&gt;"","Stored","Incomplete")))))</f>
        <v/>
      </c>
      <c r="N55" s="7">
        <f>IF(A55="","",IF(H55="","",IFERROR(MAX(0,(IF(K55&lt;&gt;"",K55,IF(L55&lt;&gt;"",L55,NOW()))-H55)*24),"")))</f>
        <v/>
      </c>
      <c r="O55" s="14">
        <f>IF(A55="","",IF(OR(B55="",C55="",E55="",F55=""),"Check required fields",IF(COUNTIF($A$5:$A$104,A55)&gt;1,"Duplicate custody ID — check",IF(OR(AND(H55&lt;&gt;"",H55&lt;F55),AND(I55&lt;&gt;"",H55=""),AND(I55&lt;&gt;"",H55&lt;&gt;"",I55&lt;H55),AND(K55&lt;&gt;"",H55=""),AND(K55&lt;&gt;"",H55&lt;&gt;"",K55&lt;H55),AND(L55&lt;&gt;"",L55&lt;F55),AND(L55&lt;&gt;"",H55&lt;&gt;"",L55&lt;H55)),"Check date order",IF(AND(H55&lt;&gt;"",K55="",L55="",I55=""),"Add due-back time",IF(AND(H55&lt;&gt;"",K55="",L55="",I55&lt;NOW()),"Past due — check",IF(AND(H55&lt;&gt;"",K55="",L55="",J55=""),"Add assignee",IF(AND(F55&lt;&gt;"",G55="",L55=""),"Add storage code",""))))))))</f>
        <v/>
      </c>
      <c r="P55" s="15" t="n"/>
    </row>
    <row r="56" ht="29" customHeight="1">
      <c r="A56" s="10" t="n"/>
      <c r="B56" s="10" t="n"/>
      <c r="C56" s="10" t="n"/>
      <c r="D56" s="10" t="n"/>
      <c r="E56" s="11" t="n"/>
      <c r="F56" s="12" t="n"/>
      <c r="G56" s="10" t="n"/>
      <c r="H56" s="12" t="n"/>
      <c r="I56" s="12" t="n"/>
      <c r="J56" s="10" t="n"/>
      <c r="K56" s="12" t="n"/>
      <c r="L56" s="12" t="n"/>
      <c r="M56" s="16">
        <f>IF(A56="","",IF(L56&lt;&gt;"","Returned to Client",IF(K56&lt;&gt;"","Stored",IF(H56&lt;&gt;"","Checked Out",IF(F56&lt;&gt;"","Stored","Incomplete")))))</f>
        <v/>
      </c>
      <c r="N56" s="17">
        <f>IF(A56="","",IF(H56="","",IFERROR(MAX(0,(IF(K56&lt;&gt;"",K56,IF(L56&lt;&gt;"",L56,NOW()))-H56)*24),"")))</f>
        <v/>
      </c>
      <c r="O56" s="18">
        <f>IF(A56="","",IF(OR(B56="",C56="",E56="",F56=""),"Check required fields",IF(COUNTIF($A$5:$A$104,A56)&gt;1,"Duplicate custody ID — check",IF(OR(AND(H56&lt;&gt;"",H56&lt;F56),AND(I56&lt;&gt;"",H56=""),AND(I56&lt;&gt;"",H56&lt;&gt;"",I56&lt;H56),AND(K56&lt;&gt;"",H56=""),AND(K56&lt;&gt;"",H56&lt;&gt;"",K56&lt;H56),AND(L56&lt;&gt;"",L56&lt;F56),AND(L56&lt;&gt;"",H56&lt;&gt;"",L56&lt;H56)),"Check date order",IF(AND(H56&lt;&gt;"",K56="",L56="",I56=""),"Add due-back time",IF(AND(H56&lt;&gt;"",K56="",L56="",I56&lt;NOW()),"Past due — check",IF(AND(H56&lt;&gt;"",K56="",L56="",J56=""),"Add assignee",IF(AND(F56&lt;&gt;"",G56="",L56=""),"Add storage code",""))))))))</f>
        <v/>
      </c>
      <c r="P56" s="15" t="n"/>
    </row>
    <row r="57" ht="29" customHeight="1">
      <c r="A57" s="10" t="n"/>
      <c r="B57" s="10" t="n"/>
      <c r="C57" s="10" t="n"/>
      <c r="D57" s="10" t="n"/>
      <c r="E57" s="11" t="n"/>
      <c r="F57" s="12" t="n"/>
      <c r="G57" s="10" t="n"/>
      <c r="H57" s="12" t="n"/>
      <c r="I57" s="12" t="n"/>
      <c r="J57" s="10" t="n"/>
      <c r="K57" s="12" t="n"/>
      <c r="L57" s="12" t="n"/>
      <c r="M57" s="13">
        <f>IF(A57="","",IF(L57&lt;&gt;"","Returned to Client",IF(K57&lt;&gt;"","Stored",IF(H57&lt;&gt;"","Checked Out",IF(F57&lt;&gt;"","Stored","Incomplete")))))</f>
        <v/>
      </c>
      <c r="N57" s="7">
        <f>IF(A57="","",IF(H57="","",IFERROR(MAX(0,(IF(K57&lt;&gt;"",K57,IF(L57&lt;&gt;"",L57,NOW()))-H57)*24),"")))</f>
        <v/>
      </c>
      <c r="O57" s="14">
        <f>IF(A57="","",IF(OR(B57="",C57="",E57="",F57=""),"Check required fields",IF(COUNTIF($A$5:$A$104,A57)&gt;1,"Duplicate custody ID — check",IF(OR(AND(H57&lt;&gt;"",H57&lt;F57),AND(I57&lt;&gt;"",H57=""),AND(I57&lt;&gt;"",H57&lt;&gt;"",I57&lt;H57),AND(K57&lt;&gt;"",H57=""),AND(K57&lt;&gt;"",H57&lt;&gt;"",K57&lt;H57),AND(L57&lt;&gt;"",L57&lt;F57),AND(L57&lt;&gt;"",H57&lt;&gt;"",L57&lt;H57)),"Check date order",IF(AND(H57&lt;&gt;"",K57="",L57="",I57=""),"Add due-back time",IF(AND(H57&lt;&gt;"",K57="",L57="",I57&lt;NOW()),"Past due — check",IF(AND(H57&lt;&gt;"",K57="",L57="",J57=""),"Add assignee",IF(AND(F57&lt;&gt;"",G57="",L57=""),"Add storage code",""))))))))</f>
        <v/>
      </c>
      <c r="P57" s="15" t="n"/>
    </row>
    <row r="58" ht="29" customHeight="1">
      <c r="A58" s="10" t="n"/>
      <c r="B58" s="10" t="n"/>
      <c r="C58" s="10" t="n"/>
      <c r="D58" s="10" t="n"/>
      <c r="E58" s="11" t="n"/>
      <c r="F58" s="12" t="n"/>
      <c r="G58" s="10" t="n"/>
      <c r="H58" s="12" t="n"/>
      <c r="I58" s="12" t="n"/>
      <c r="J58" s="10" t="n"/>
      <c r="K58" s="12" t="n"/>
      <c r="L58" s="12" t="n"/>
      <c r="M58" s="16">
        <f>IF(A58="","",IF(L58&lt;&gt;"","Returned to Client",IF(K58&lt;&gt;"","Stored",IF(H58&lt;&gt;"","Checked Out",IF(F58&lt;&gt;"","Stored","Incomplete")))))</f>
        <v/>
      </c>
      <c r="N58" s="17">
        <f>IF(A58="","",IF(H58="","",IFERROR(MAX(0,(IF(K58&lt;&gt;"",K58,IF(L58&lt;&gt;"",L58,NOW()))-H58)*24),"")))</f>
        <v/>
      </c>
      <c r="O58" s="18">
        <f>IF(A58="","",IF(OR(B58="",C58="",E58="",F58=""),"Check required fields",IF(COUNTIF($A$5:$A$104,A58)&gt;1,"Duplicate custody ID — check",IF(OR(AND(H58&lt;&gt;"",H58&lt;F58),AND(I58&lt;&gt;"",H58=""),AND(I58&lt;&gt;"",H58&lt;&gt;"",I58&lt;H58),AND(K58&lt;&gt;"",H58=""),AND(K58&lt;&gt;"",H58&lt;&gt;"",K58&lt;H58),AND(L58&lt;&gt;"",L58&lt;F58),AND(L58&lt;&gt;"",H58&lt;&gt;"",L58&lt;H58)),"Check date order",IF(AND(H58&lt;&gt;"",K58="",L58="",I58=""),"Add due-back time",IF(AND(H58&lt;&gt;"",K58="",L58="",I58&lt;NOW()),"Past due — check",IF(AND(H58&lt;&gt;"",K58="",L58="",J58=""),"Add assignee",IF(AND(F58&lt;&gt;"",G58="",L58=""),"Add storage code",""))))))))</f>
        <v/>
      </c>
      <c r="P58" s="15" t="n"/>
    </row>
    <row r="59" ht="29" customHeight="1">
      <c r="A59" s="10" t="n"/>
      <c r="B59" s="10" t="n"/>
      <c r="C59" s="10" t="n"/>
      <c r="D59" s="10" t="n"/>
      <c r="E59" s="11" t="n"/>
      <c r="F59" s="12" t="n"/>
      <c r="G59" s="10" t="n"/>
      <c r="H59" s="12" t="n"/>
      <c r="I59" s="12" t="n"/>
      <c r="J59" s="10" t="n"/>
      <c r="K59" s="12" t="n"/>
      <c r="L59" s="12" t="n"/>
      <c r="M59" s="13">
        <f>IF(A59="","",IF(L59&lt;&gt;"","Returned to Client",IF(K59&lt;&gt;"","Stored",IF(H59&lt;&gt;"","Checked Out",IF(F59&lt;&gt;"","Stored","Incomplete")))))</f>
        <v/>
      </c>
      <c r="N59" s="7">
        <f>IF(A59="","",IF(H59="","",IFERROR(MAX(0,(IF(K59&lt;&gt;"",K59,IF(L59&lt;&gt;"",L59,NOW()))-H59)*24),"")))</f>
        <v/>
      </c>
      <c r="O59" s="14">
        <f>IF(A59="","",IF(OR(B59="",C59="",E59="",F59=""),"Check required fields",IF(COUNTIF($A$5:$A$104,A59)&gt;1,"Duplicate custody ID — check",IF(OR(AND(H59&lt;&gt;"",H59&lt;F59),AND(I59&lt;&gt;"",H59=""),AND(I59&lt;&gt;"",H59&lt;&gt;"",I59&lt;H59),AND(K59&lt;&gt;"",H59=""),AND(K59&lt;&gt;"",H59&lt;&gt;"",K59&lt;H59),AND(L59&lt;&gt;"",L59&lt;F59),AND(L59&lt;&gt;"",H59&lt;&gt;"",L59&lt;H59)),"Check date order",IF(AND(H59&lt;&gt;"",K59="",L59="",I59=""),"Add due-back time",IF(AND(H59&lt;&gt;"",K59="",L59="",I59&lt;NOW()),"Past due — check",IF(AND(H59&lt;&gt;"",K59="",L59="",J59=""),"Add assignee",IF(AND(F59&lt;&gt;"",G59="",L59=""),"Add storage code",""))))))))</f>
        <v/>
      </c>
      <c r="P59" s="15" t="n"/>
    </row>
    <row r="60" ht="29" customHeight="1">
      <c r="A60" s="10" t="n"/>
      <c r="B60" s="10" t="n"/>
      <c r="C60" s="10" t="n"/>
      <c r="D60" s="10" t="n"/>
      <c r="E60" s="11" t="n"/>
      <c r="F60" s="12" t="n"/>
      <c r="G60" s="10" t="n"/>
      <c r="H60" s="12" t="n"/>
      <c r="I60" s="12" t="n"/>
      <c r="J60" s="10" t="n"/>
      <c r="K60" s="12" t="n"/>
      <c r="L60" s="12" t="n"/>
      <c r="M60" s="16">
        <f>IF(A60="","",IF(L60&lt;&gt;"","Returned to Client",IF(K60&lt;&gt;"","Stored",IF(H60&lt;&gt;"","Checked Out",IF(F60&lt;&gt;"","Stored","Incomplete")))))</f>
        <v/>
      </c>
      <c r="N60" s="17">
        <f>IF(A60="","",IF(H60="","",IFERROR(MAX(0,(IF(K60&lt;&gt;"",K60,IF(L60&lt;&gt;"",L60,NOW()))-H60)*24),"")))</f>
        <v/>
      </c>
      <c r="O60" s="18">
        <f>IF(A60="","",IF(OR(B60="",C60="",E60="",F60=""),"Check required fields",IF(COUNTIF($A$5:$A$104,A60)&gt;1,"Duplicate custody ID — check",IF(OR(AND(H60&lt;&gt;"",H60&lt;F60),AND(I60&lt;&gt;"",H60=""),AND(I60&lt;&gt;"",H60&lt;&gt;"",I60&lt;H60),AND(K60&lt;&gt;"",H60=""),AND(K60&lt;&gt;"",H60&lt;&gt;"",K60&lt;H60),AND(L60&lt;&gt;"",L60&lt;F60),AND(L60&lt;&gt;"",H60&lt;&gt;"",L60&lt;H60)),"Check date order",IF(AND(H60&lt;&gt;"",K60="",L60="",I60=""),"Add due-back time",IF(AND(H60&lt;&gt;"",K60="",L60="",I60&lt;NOW()),"Past due — check",IF(AND(H60&lt;&gt;"",K60="",L60="",J60=""),"Add assignee",IF(AND(F60&lt;&gt;"",G60="",L60=""),"Add storage code",""))))))))</f>
        <v/>
      </c>
      <c r="P60" s="15" t="n"/>
    </row>
    <row r="61" ht="29" customHeight="1">
      <c r="A61" s="10" t="n"/>
      <c r="B61" s="10" t="n"/>
      <c r="C61" s="10" t="n"/>
      <c r="D61" s="10" t="n"/>
      <c r="E61" s="11" t="n"/>
      <c r="F61" s="12" t="n"/>
      <c r="G61" s="10" t="n"/>
      <c r="H61" s="12" t="n"/>
      <c r="I61" s="12" t="n"/>
      <c r="J61" s="10" t="n"/>
      <c r="K61" s="12" t="n"/>
      <c r="L61" s="12" t="n"/>
      <c r="M61" s="13">
        <f>IF(A61="","",IF(L61&lt;&gt;"","Returned to Client",IF(K61&lt;&gt;"","Stored",IF(H61&lt;&gt;"","Checked Out",IF(F61&lt;&gt;"","Stored","Incomplete")))))</f>
        <v/>
      </c>
      <c r="N61" s="7">
        <f>IF(A61="","",IF(H61="","",IFERROR(MAX(0,(IF(K61&lt;&gt;"",K61,IF(L61&lt;&gt;"",L61,NOW()))-H61)*24),"")))</f>
        <v/>
      </c>
      <c r="O61" s="14">
        <f>IF(A61="","",IF(OR(B61="",C61="",E61="",F61=""),"Check required fields",IF(COUNTIF($A$5:$A$104,A61)&gt;1,"Duplicate custody ID — check",IF(OR(AND(H61&lt;&gt;"",H61&lt;F61),AND(I61&lt;&gt;"",H61=""),AND(I61&lt;&gt;"",H61&lt;&gt;"",I61&lt;H61),AND(K61&lt;&gt;"",H61=""),AND(K61&lt;&gt;"",H61&lt;&gt;"",K61&lt;H61),AND(L61&lt;&gt;"",L61&lt;F61),AND(L61&lt;&gt;"",H61&lt;&gt;"",L61&lt;H61)),"Check date order",IF(AND(H61&lt;&gt;"",K61="",L61="",I61=""),"Add due-back time",IF(AND(H61&lt;&gt;"",K61="",L61="",I61&lt;NOW()),"Past due — check",IF(AND(H61&lt;&gt;"",K61="",L61="",J61=""),"Add assignee",IF(AND(F61&lt;&gt;"",G61="",L61=""),"Add storage code",""))))))))</f>
        <v/>
      </c>
      <c r="P61" s="15" t="n"/>
    </row>
    <row r="62" ht="29" customHeight="1">
      <c r="A62" s="10" t="n"/>
      <c r="B62" s="10" t="n"/>
      <c r="C62" s="10" t="n"/>
      <c r="D62" s="10" t="n"/>
      <c r="E62" s="11" t="n"/>
      <c r="F62" s="12" t="n"/>
      <c r="G62" s="10" t="n"/>
      <c r="H62" s="12" t="n"/>
      <c r="I62" s="12" t="n"/>
      <c r="J62" s="10" t="n"/>
      <c r="K62" s="12" t="n"/>
      <c r="L62" s="12" t="n"/>
      <c r="M62" s="16">
        <f>IF(A62="","",IF(L62&lt;&gt;"","Returned to Client",IF(K62&lt;&gt;"","Stored",IF(H62&lt;&gt;"","Checked Out",IF(F62&lt;&gt;"","Stored","Incomplete")))))</f>
        <v/>
      </c>
      <c r="N62" s="17">
        <f>IF(A62="","",IF(H62="","",IFERROR(MAX(0,(IF(K62&lt;&gt;"",K62,IF(L62&lt;&gt;"",L62,NOW()))-H62)*24),"")))</f>
        <v/>
      </c>
      <c r="O62" s="18">
        <f>IF(A62="","",IF(OR(B62="",C62="",E62="",F62=""),"Check required fields",IF(COUNTIF($A$5:$A$104,A62)&gt;1,"Duplicate custody ID — check",IF(OR(AND(H62&lt;&gt;"",H62&lt;F62),AND(I62&lt;&gt;"",H62=""),AND(I62&lt;&gt;"",H62&lt;&gt;"",I62&lt;H62),AND(K62&lt;&gt;"",H62=""),AND(K62&lt;&gt;"",H62&lt;&gt;"",K62&lt;H62),AND(L62&lt;&gt;"",L62&lt;F62),AND(L62&lt;&gt;"",H62&lt;&gt;"",L62&lt;H62)),"Check date order",IF(AND(H62&lt;&gt;"",K62="",L62="",I62=""),"Add due-back time",IF(AND(H62&lt;&gt;"",K62="",L62="",I62&lt;NOW()),"Past due — check",IF(AND(H62&lt;&gt;"",K62="",L62="",J62=""),"Add assignee",IF(AND(F62&lt;&gt;"",G62="",L62=""),"Add storage code",""))))))))</f>
        <v/>
      </c>
      <c r="P62" s="15" t="n"/>
    </row>
    <row r="63" ht="29" customHeight="1">
      <c r="A63" s="10" t="n"/>
      <c r="B63" s="10" t="n"/>
      <c r="C63" s="10" t="n"/>
      <c r="D63" s="10" t="n"/>
      <c r="E63" s="11" t="n"/>
      <c r="F63" s="12" t="n"/>
      <c r="G63" s="10" t="n"/>
      <c r="H63" s="12" t="n"/>
      <c r="I63" s="12" t="n"/>
      <c r="J63" s="10" t="n"/>
      <c r="K63" s="12" t="n"/>
      <c r="L63" s="12" t="n"/>
      <c r="M63" s="13">
        <f>IF(A63="","",IF(L63&lt;&gt;"","Returned to Client",IF(K63&lt;&gt;"","Stored",IF(H63&lt;&gt;"","Checked Out",IF(F63&lt;&gt;"","Stored","Incomplete")))))</f>
        <v/>
      </c>
      <c r="N63" s="7">
        <f>IF(A63="","",IF(H63="","",IFERROR(MAX(0,(IF(K63&lt;&gt;"",K63,IF(L63&lt;&gt;"",L63,NOW()))-H63)*24),"")))</f>
        <v/>
      </c>
      <c r="O63" s="14">
        <f>IF(A63="","",IF(OR(B63="",C63="",E63="",F63=""),"Check required fields",IF(COUNTIF($A$5:$A$104,A63)&gt;1,"Duplicate custody ID — check",IF(OR(AND(H63&lt;&gt;"",H63&lt;F63),AND(I63&lt;&gt;"",H63=""),AND(I63&lt;&gt;"",H63&lt;&gt;"",I63&lt;H63),AND(K63&lt;&gt;"",H63=""),AND(K63&lt;&gt;"",H63&lt;&gt;"",K63&lt;H63),AND(L63&lt;&gt;"",L63&lt;F63),AND(L63&lt;&gt;"",H63&lt;&gt;"",L63&lt;H63)),"Check date order",IF(AND(H63&lt;&gt;"",K63="",L63="",I63=""),"Add due-back time",IF(AND(H63&lt;&gt;"",K63="",L63="",I63&lt;NOW()),"Past due — check",IF(AND(H63&lt;&gt;"",K63="",L63="",J63=""),"Add assignee",IF(AND(F63&lt;&gt;"",G63="",L63=""),"Add storage code",""))))))))</f>
        <v/>
      </c>
      <c r="P63" s="15" t="n"/>
    </row>
    <row r="64" ht="29" customHeight="1">
      <c r="A64" s="10" t="n"/>
      <c r="B64" s="10" t="n"/>
      <c r="C64" s="10" t="n"/>
      <c r="D64" s="10" t="n"/>
      <c r="E64" s="11" t="n"/>
      <c r="F64" s="12" t="n"/>
      <c r="G64" s="10" t="n"/>
      <c r="H64" s="12" t="n"/>
      <c r="I64" s="12" t="n"/>
      <c r="J64" s="10" t="n"/>
      <c r="K64" s="12" t="n"/>
      <c r="L64" s="12" t="n"/>
      <c r="M64" s="16">
        <f>IF(A64="","",IF(L64&lt;&gt;"","Returned to Client",IF(K64&lt;&gt;"","Stored",IF(H64&lt;&gt;"","Checked Out",IF(F64&lt;&gt;"","Stored","Incomplete")))))</f>
        <v/>
      </c>
      <c r="N64" s="17">
        <f>IF(A64="","",IF(H64="","",IFERROR(MAX(0,(IF(K64&lt;&gt;"",K64,IF(L64&lt;&gt;"",L64,NOW()))-H64)*24),"")))</f>
        <v/>
      </c>
      <c r="O64" s="18">
        <f>IF(A64="","",IF(OR(B64="",C64="",E64="",F64=""),"Check required fields",IF(COUNTIF($A$5:$A$104,A64)&gt;1,"Duplicate custody ID — check",IF(OR(AND(H64&lt;&gt;"",H64&lt;F64),AND(I64&lt;&gt;"",H64=""),AND(I64&lt;&gt;"",H64&lt;&gt;"",I64&lt;H64),AND(K64&lt;&gt;"",H64=""),AND(K64&lt;&gt;"",H64&lt;&gt;"",K64&lt;H64),AND(L64&lt;&gt;"",L64&lt;F64),AND(L64&lt;&gt;"",H64&lt;&gt;"",L64&lt;H64)),"Check date order",IF(AND(H64&lt;&gt;"",K64="",L64="",I64=""),"Add due-back time",IF(AND(H64&lt;&gt;"",K64="",L64="",I64&lt;NOW()),"Past due — check",IF(AND(H64&lt;&gt;"",K64="",L64="",J64=""),"Add assignee",IF(AND(F64&lt;&gt;"",G64="",L64=""),"Add storage code",""))))))))</f>
        <v/>
      </c>
      <c r="P64" s="15" t="n"/>
    </row>
    <row r="65" ht="29" customHeight="1">
      <c r="A65" s="10" t="n"/>
      <c r="B65" s="10" t="n"/>
      <c r="C65" s="10" t="n"/>
      <c r="D65" s="10" t="n"/>
      <c r="E65" s="11" t="n"/>
      <c r="F65" s="12" t="n"/>
      <c r="G65" s="10" t="n"/>
      <c r="H65" s="12" t="n"/>
      <c r="I65" s="12" t="n"/>
      <c r="J65" s="10" t="n"/>
      <c r="K65" s="12" t="n"/>
      <c r="L65" s="12" t="n"/>
      <c r="M65" s="13">
        <f>IF(A65="","",IF(L65&lt;&gt;"","Returned to Client",IF(K65&lt;&gt;"","Stored",IF(H65&lt;&gt;"","Checked Out",IF(F65&lt;&gt;"","Stored","Incomplete")))))</f>
        <v/>
      </c>
      <c r="N65" s="7">
        <f>IF(A65="","",IF(H65="","",IFERROR(MAX(0,(IF(K65&lt;&gt;"",K65,IF(L65&lt;&gt;"",L65,NOW()))-H65)*24),"")))</f>
        <v/>
      </c>
      <c r="O65" s="14">
        <f>IF(A65="","",IF(OR(B65="",C65="",E65="",F65=""),"Check required fields",IF(COUNTIF($A$5:$A$104,A65)&gt;1,"Duplicate custody ID — check",IF(OR(AND(H65&lt;&gt;"",H65&lt;F65),AND(I65&lt;&gt;"",H65=""),AND(I65&lt;&gt;"",H65&lt;&gt;"",I65&lt;H65),AND(K65&lt;&gt;"",H65=""),AND(K65&lt;&gt;"",H65&lt;&gt;"",K65&lt;H65),AND(L65&lt;&gt;"",L65&lt;F65),AND(L65&lt;&gt;"",H65&lt;&gt;"",L65&lt;H65)),"Check date order",IF(AND(H65&lt;&gt;"",K65="",L65="",I65=""),"Add due-back time",IF(AND(H65&lt;&gt;"",K65="",L65="",I65&lt;NOW()),"Past due — check",IF(AND(H65&lt;&gt;"",K65="",L65="",J65=""),"Add assignee",IF(AND(F65&lt;&gt;"",G65="",L65=""),"Add storage code",""))))))))</f>
        <v/>
      </c>
      <c r="P65" s="15" t="n"/>
    </row>
    <row r="66" ht="29" customHeight="1">
      <c r="A66" s="10" t="n"/>
      <c r="B66" s="10" t="n"/>
      <c r="C66" s="10" t="n"/>
      <c r="D66" s="10" t="n"/>
      <c r="E66" s="11" t="n"/>
      <c r="F66" s="12" t="n"/>
      <c r="G66" s="10" t="n"/>
      <c r="H66" s="12" t="n"/>
      <c r="I66" s="12" t="n"/>
      <c r="J66" s="10" t="n"/>
      <c r="K66" s="12" t="n"/>
      <c r="L66" s="12" t="n"/>
      <c r="M66" s="16">
        <f>IF(A66="","",IF(L66&lt;&gt;"","Returned to Client",IF(K66&lt;&gt;"","Stored",IF(H66&lt;&gt;"","Checked Out",IF(F66&lt;&gt;"","Stored","Incomplete")))))</f>
        <v/>
      </c>
      <c r="N66" s="17">
        <f>IF(A66="","",IF(H66="","",IFERROR(MAX(0,(IF(K66&lt;&gt;"",K66,IF(L66&lt;&gt;"",L66,NOW()))-H66)*24),"")))</f>
        <v/>
      </c>
      <c r="O66" s="18">
        <f>IF(A66="","",IF(OR(B66="",C66="",E66="",F66=""),"Check required fields",IF(COUNTIF($A$5:$A$104,A66)&gt;1,"Duplicate custody ID — check",IF(OR(AND(H66&lt;&gt;"",H66&lt;F66),AND(I66&lt;&gt;"",H66=""),AND(I66&lt;&gt;"",H66&lt;&gt;"",I66&lt;H66),AND(K66&lt;&gt;"",H66=""),AND(K66&lt;&gt;"",H66&lt;&gt;"",K66&lt;H66),AND(L66&lt;&gt;"",L66&lt;F66),AND(L66&lt;&gt;"",H66&lt;&gt;"",L66&lt;H66)),"Check date order",IF(AND(H66&lt;&gt;"",K66="",L66="",I66=""),"Add due-back time",IF(AND(H66&lt;&gt;"",K66="",L66="",I66&lt;NOW()),"Past due — check",IF(AND(H66&lt;&gt;"",K66="",L66="",J66=""),"Add assignee",IF(AND(F66&lt;&gt;"",G66="",L66=""),"Add storage code",""))))))))</f>
        <v/>
      </c>
      <c r="P66" s="15" t="n"/>
    </row>
    <row r="67" ht="29" customHeight="1">
      <c r="A67" s="10" t="n"/>
      <c r="B67" s="10" t="n"/>
      <c r="C67" s="10" t="n"/>
      <c r="D67" s="10" t="n"/>
      <c r="E67" s="11" t="n"/>
      <c r="F67" s="12" t="n"/>
      <c r="G67" s="10" t="n"/>
      <c r="H67" s="12" t="n"/>
      <c r="I67" s="12" t="n"/>
      <c r="J67" s="10" t="n"/>
      <c r="K67" s="12" t="n"/>
      <c r="L67" s="12" t="n"/>
      <c r="M67" s="13">
        <f>IF(A67="","",IF(L67&lt;&gt;"","Returned to Client",IF(K67&lt;&gt;"","Stored",IF(H67&lt;&gt;"","Checked Out",IF(F67&lt;&gt;"","Stored","Incomplete")))))</f>
        <v/>
      </c>
      <c r="N67" s="7">
        <f>IF(A67="","",IF(H67="","",IFERROR(MAX(0,(IF(K67&lt;&gt;"",K67,IF(L67&lt;&gt;"",L67,NOW()))-H67)*24),"")))</f>
        <v/>
      </c>
      <c r="O67" s="14">
        <f>IF(A67="","",IF(OR(B67="",C67="",E67="",F67=""),"Check required fields",IF(COUNTIF($A$5:$A$104,A67)&gt;1,"Duplicate custody ID — check",IF(OR(AND(H67&lt;&gt;"",H67&lt;F67),AND(I67&lt;&gt;"",H67=""),AND(I67&lt;&gt;"",H67&lt;&gt;"",I67&lt;H67),AND(K67&lt;&gt;"",H67=""),AND(K67&lt;&gt;"",H67&lt;&gt;"",K67&lt;H67),AND(L67&lt;&gt;"",L67&lt;F67),AND(L67&lt;&gt;"",H67&lt;&gt;"",L67&lt;H67)),"Check date order",IF(AND(H67&lt;&gt;"",K67="",L67="",I67=""),"Add due-back time",IF(AND(H67&lt;&gt;"",K67="",L67="",I67&lt;NOW()),"Past due — check",IF(AND(H67&lt;&gt;"",K67="",L67="",J67=""),"Add assignee",IF(AND(F67&lt;&gt;"",G67="",L67=""),"Add storage code",""))))))))</f>
        <v/>
      </c>
      <c r="P67" s="15" t="n"/>
    </row>
    <row r="68" ht="29" customHeight="1">
      <c r="A68" s="10" t="n"/>
      <c r="B68" s="10" t="n"/>
      <c r="C68" s="10" t="n"/>
      <c r="D68" s="10" t="n"/>
      <c r="E68" s="11" t="n"/>
      <c r="F68" s="12" t="n"/>
      <c r="G68" s="10" t="n"/>
      <c r="H68" s="12" t="n"/>
      <c r="I68" s="12" t="n"/>
      <c r="J68" s="10" t="n"/>
      <c r="K68" s="12" t="n"/>
      <c r="L68" s="12" t="n"/>
      <c r="M68" s="16">
        <f>IF(A68="","",IF(L68&lt;&gt;"","Returned to Client",IF(K68&lt;&gt;"","Stored",IF(H68&lt;&gt;"","Checked Out",IF(F68&lt;&gt;"","Stored","Incomplete")))))</f>
        <v/>
      </c>
      <c r="N68" s="17">
        <f>IF(A68="","",IF(H68="","",IFERROR(MAX(0,(IF(K68&lt;&gt;"",K68,IF(L68&lt;&gt;"",L68,NOW()))-H68)*24),"")))</f>
        <v/>
      </c>
      <c r="O68" s="18">
        <f>IF(A68="","",IF(OR(B68="",C68="",E68="",F68=""),"Check required fields",IF(COUNTIF($A$5:$A$104,A68)&gt;1,"Duplicate custody ID — check",IF(OR(AND(H68&lt;&gt;"",H68&lt;F68),AND(I68&lt;&gt;"",H68=""),AND(I68&lt;&gt;"",H68&lt;&gt;"",I68&lt;H68),AND(K68&lt;&gt;"",H68=""),AND(K68&lt;&gt;"",H68&lt;&gt;"",K68&lt;H68),AND(L68&lt;&gt;"",L68&lt;F68),AND(L68&lt;&gt;"",H68&lt;&gt;"",L68&lt;H68)),"Check date order",IF(AND(H68&lt;&gt;"",K68="",L68="",I68=""),"Add due-back time",IF(AND(H68&lt;&gt;"",K68="",L68="",I68&lt;NOW()),"Past due — check",IF(AND(H68&lt;&gt;"",K68="",L68="",J68=""),"Add assignee",IF(AND(F68&lt;&gt;"",G68="",L68=""),"Add storage code",""))))))))</f>
        <v/>
      </c>
      <c r="P68" s="15" t="n"/>
    </row>
    <row r="69" ht="29" customHeight="1">
      <c r="A69" s="10" t="n"/>
      <c r="B69" s="10" t="n"/>
      <c r="C69" s="10" t="n"/>
      <c r="D69" s="10" t="n"/>
      <c r="E69" s="11" t="n"/>
      <c r="F69" s="12" t="n"/>
      <c r="G69" s="10" t="n"/>
      <c r="H69" s="12" t="n"/>
      <c r="I69" s="12" t="n"/>
      <c r="J69" s="10" t="n"/>
      <c r="K69" s="12" t="n"/>
      <c r="L69" s="12" t="n"/>
      <c r="M69" s="13">
        <f>IF(A69="","",IF(L69&lt;&gt;"","Returned to Client",IF(K69&lt;&gt;"","Stored",IF(H69&lt;&gt;"","Checked Out",IF(F69&lt;&gt;"","Stored","Incomplete")))))</f>
        <v/>
      </c>
      <c r="N69" s="7">
        <f>IF(A69="","",IF(H69="","",IFERROR(MAX(0,(IF(K69&lt;&gt;"",K69,IF(L69&lt;&gt;"",L69,NOW()))-H69)*24),"")))</f>
        <v/>
      </c>
      <c r="O69" s="14">
        <f>IF(A69="","",IF(OR(B69="",C69="",E69="",F69=""),"Check required fields",IF(COUNTIF($A$5:$A$104,A69)&gt;1,"Duplicate custody ID — check",IF(OR(AND(H69&lt;&gt;"",H69&lt;F69),AND(I69&lt;&gt;"",H69=""),AND(I69&lt;&gt;"",H69&lt;&gt;"",I69&lt;H69),AND(K69&lt;&gt;"",H69=""),AND(K69&lt;&gt;"",H69&lt;&gt;"",K69&lt;H69),AND(L69&lt;&gt;"",L69&lt;F69),AND(L69&lt;&gt;"",H69&lt;&gt;"",L69&lt;H69)),"Check date order",IF(AND(H69&lt;&gt;"",K69="",L69="",I69=""),"Add due-back time",IF(AND(H69&lt;&gt;"",K69="",L69="",I69&lt;NOW()),"Past due — check",IF(AND(H69&lt;&gt;"",K69="",L69="",J69=""),"Add assignee",IF(AND(F69&lt;&gt;"",G69="",L69=""),"Add storage code",""))))))))</f>
        <v/>
      </c>
      <c r="P69" s="15" t="n"/>
    </row>
    <row r="70" ht="29" customHeight="1">
      <c r="A70" s="10" t="n"/>
      <c r="B70" s="10" t="n"/>
      <c r="C70" s="10" t="n"/>
      <c r="D70" s="10" t="n"/>
      <c r="E70" s="11" t="n"/>
      <c r="F70" s="12" t="n"/>
      <c r="G70" s="10" t="n"/>
      <c r="H70" s="12" t="n"/>
      <c r="I70" s="12" t="n"/>
      <c r="J70" s="10" t="n"/>
      <c r="K70" s="12" t="n"/>
      <c r="L70" s="12" t="n"/>
      <c r="M70" s="16">
        <f>IF(A70="","",IF(L70&lt;&gt;"","Returned to Client",IF(K70&lt;&gt;"","Stored",IF(H70&lt;&gt;"","Checked Out",IF(F70&lt;&gt;"","Stored","Incomplete")))))</f>
        <v/>
      </c>
      <c r="N70" s="17">
        <f>IF(A70="","",IF(H70="","",IFERROR(MAX(0,(IF(K70&lt;&gt;"",K70,IF(L70&lt;&gt;"",L70,NOW()))-H70)*24),"")))</f>
        <v/>
      </c>
      <c r="O70" s="18">
        <f>IF(A70="","",IF(OR(B70="",C70="",E70="",F70=""),"Check required fields",IF(COUNTIF($A$5:$A$104,A70)&gt;1,"Duplicate custody ID — check",IF(OR(AND(H70&lt;&gt;"",H70&lt;F70),AND(I70&lt;&gt;"",H70=""),AND(I70&lt;&gt;"",H70&lt;&gt;"",I70&lt;H70),AND(K70&lt;&gt;"",H70=""),AND(K70&lt;&gt;"",H70&lt;&gt;"",K70&lt;H70),AND(L70&lt;&gt;"",L70&lt;F70),AND(L70&lt;&gt;"",H70&lt;&gt;"",L70&lt;H70)),"Check date order",IF(AND(H70&lt;&gt;"",K70="",L70="",I70=""),"Add due-back time",IF(AND(H70&lt;&gt;"",K70="",L70="",I70&lt;NOW()),"Past due — check",IF(AND(H70&lt;&gt;"",K70="",L70="",J70=""),"Add assignee",IF(AND(F70&lt;&gt;"",G70="",L70=""),"Add storage code",""))))))))</f>
        <v/>
      </c>
      <c r="P70" s="15" t="n"/>
    </row>
    <row r="71" ht="29" customHeight="1">
      <c r="A71" s="10" t="n"/>
      <c r="B71" s="10" t="n"/>
      <c r="C71" s="10" t="n"/>
      <c r="D71" s="10" t="n"/>
      <c r="E71" s="11" t="n"/>
      <c r="F71" s="12" t="n"/>
      <c r="G71" s="10" t="n"/>
      <c r="H71" s="12" t="n"/>
      <c r="I71" s="12" t="n"/>
      <c r="J71" s="10" t="n"/>
      <c r="K71" s="12" t="n"/>
      <c r="L71" s="12" t="n"/>
      <c r="M71" s="13">
        <f>IF(A71="","",IF(L71&lt;&gt;"","Returned to Client",IF(K71&lt;&gt;"","Stored",IF(H71&lt;&gt;"","Checked Out",IF(F71&lt;&gt;"","Stored","Incomplete")))))</f>
        <v/>
      </c>
      <c r="N71" s="7">
        <f>IF(A71="","",IF(H71="","",IFERROR(MAX(0,(IF(K71&lt;&gt;"",K71,IF(L71&lt;&gt;"",L71,NOW()))-H71)*24),"")))</f>
        <v/>
      </c>
      <c r="O71" s="14">
        <f>IF(A71="","",IF(OR(B71="",C71="",E71="",F71=""),"Check required fields",IF(COUNTIF($A$5:$A$104,A71)&gt;1,"Duplicate custody ID — check",IF(OR(AND(H71&lt;&gt;"",H71&lt;F71),AND(I71&lt;&gt;"",H71=""),AND(I71&lt;&gt;"",H71&lt;&gt;"",I71&lt;H71),AND(K71&lt;&gt;"",H71=""),AND(K71&lt;&gt;"",H71&lt;&gt;"",K71&lt;H71),AND(L71&lt;&gt;"",L71&lt;F71),AND(L71&lt;&gt;"",H71&lt;&gt;"",L71&lt;H71)),"Check date order",IF(AND(H71&lt;&gt;"",K71="",L71="",I71=""),"Add due-back time",IF(AND(H71&lt;&gt;"",K71="",L71="",I71&lt;NOW()),"Past due — check",IF(AND(H71&lt;&gt;"",K71="",L71="",J71=""),"Add assignee",IF(AND(F71&lt;&gt;"",G71="",L71=""),"Add storage code",""))))))))</f>
        <v/>
      </c>
      <c r="P71" s="15" t="n"/>
    </row>
    <row r="72" ht="29" customHeight="1">
      <c r="A72" s="10" t="n"/>
      <c r="B72" s="10" t="n"/>
      <c r="C72" s="10" t="n"/>
      <c r="D72" s="10" t="n"/>
      <c r="E72" s="11" t="n"/>
      <c r="F72" s="12" t="n"/>
      <c r="G72" s="10" t="n"/>
      <c r="H72" s="12" t="n"/>
      <c r="I72" s="12" t="n"/>
      <c r="J72" s="10" t="n"/>
      <c r="K72" s="12" t="n"/>
      <c r="L72" s="12" t="n"/>
      <c r="M72" s="16">
        <f>IF(A72="","",IF(L72&lt;&gt;"","Returned to Client",IF(K72&lt;&gt;"","Stored",IF(H72&lt;&gt;"","Checked Out",IF(F72&lt;&gt;"","Stored","Incomplete")))))</f>
        <v/>
      </c>
      <c r="N72" s="17">
        <f>IF(A72="","",IF(H72="","",IFERROR(MAX(0,(IF(K72&lt;&gt;"",K72,IF(L72&lt;&gt;"",L72,NOW()))-H72)*24),"")))</f>
        <v/>
      </c>
      <c r="O72" s="18">
        <f>IF(A72="","",IF(OR(B72="",C72="",E72="",F72=""),"Check required fields",IF(COUNTIF($A$5:$A$104,A72)&gt;1,"Duplicate custody ID — check",IF(OR(AND(H72&lt;&gt;"",H72&lt;F72),AND(I72&lt;&gt;"",H72=""),AND(I72&lt;&gt;"",H72&lt;&gt;"",I72&lt;H72),AND(K72&lt;&gt;"",H72=""),AND(K72&lt;&gt;"",H72&lt;&gt;"",K72&lt;H72),AND(L72&lt;&gt;"",L72&lt;F72),AND(L72&lt;&gt;"",H72&lt;&gt;"",L72&lt;H72)),"Check date order",IF(AND(H72&lt;&gt;"",K72="",L72="",I72=""),"Add due-back time",IF(AND(H72&lt;&gt;"",K72="",L72="",I72&lt;NOW()),"Past due — check",IF(AND(H72&lt;&gt;"",K72="",L72="",J72=""),"Add assignee",IF(AND(F72&lt;&gt;"",G72="",L72=""),"Add storage code",""))))))))</f>
        <v/>
      </c>
      <c r="P72" s="15" t="n"/>
    </row>
    <row r="73" ht="29" customHeight="1">
      <c r="A73" s="10" t="n"/>
      <c r="B73" s="10" t="n"/>
      <c r="C73" s="10" t="n"/>
      <c r="D73" s="10" t="n"/>
      <c r="E73" s="11" t="n"/>
      <c r="F73" s="12" t="n"/>
      <c r="G73" s="10" t="n"/>
      <c r="H73" s="12" t="n"/>
      <c r="I73" s="12" t="n"/>
      <c r="J73" s="10" t="n"/>
      <c r="K73" s="12" t="n"/>
      <c r="L73" s="12" t="n"/>
      <c r="M73" s="13">
        <f>IF(A73="","",IF(L73&lt;&gt;"","Returned to Client",IF(K73&lt;&gt;"","Stored",IF(H73&lt;&gt;"","Checked Out",IF(F73&lt;&gt;"","Stored","Incomplete")))))</f>
        <v/>
      </c>
      <c r="N73" s="7">
        <f>IF(A73="","",IF(H73="","",IFERROR(MAX(0,(IF(K73&lt;&gt;"",K73,IF(L73&lt;&gt;"",L73,NOW()))-H73)*24),"")))</f>
        <v/>
      </c>
      <c r="O73" s="14">
        <f>IF(A73="","",IF(OR(B73="",C73="",E73="",F73=""),"Check required fields",IF(COUNTIF($A$5:$A$104,A73)&gt;1,"Duplicate custody ID — check",IF(OR(AND(H73&lt;&gt;"",H73&lt;F73),AND(I73&lt;&gt;"",H73=""),AND(I73&lt;&gt;"",H73&lt;&gt;"",I73&lt;H73),AND(K73&lt;&gt;"",H73=""),AND(K73&lt;&gt;"",H73&lt;&gt;"",K73&lt;H73),AND(L73&lt;&gt;"",L73&lt;F73),AND(L73&lt;&gt;"",H73&lt;&gt;"",L73&lt;H73)),"Check date order",IF(AND(H73&lt;&gt;"",K73="",L73="",I73=""),"Add due-back time",IF(AND(H73&lt;&gt;"",K73="",L73="",I73&lt;NOW()),"Past due — check",IF(AND(H73&lt;&gt;"",K73="",L73="",J73=""),"Add assignee",IF(AND(F73&lt;&gt;"",G73="",L73=""),"Add storage code",""))))))))</f>
        <v/>
      </c>
      <c r="P73" s="15" t="n"/>
    </row>
    <row r="74" ht="29" customHeight="1">
      <c r="A74" s="10" t="n"/>
      <c r="B74" s="10" t="n"/>
      <c r="C74" s="10" t="n"/>
      <c r="D74" s="10" t="n"/>
      <c r="E74" s="11" t="n"/>
      <c r="F74" s="12" t="n"/>
      <c r="G74" s="10" t="n"/>
      <c r="H74" s="12" t="n"/>
      <c r="I74" s="12" t="n"/>
      <c r="J74" s="10" t="n"/>
      <c r="K74" s="12" t="n"/>
      <c r="L74" s="12" t="n"/>
      <c r="M74" s="16">
        <f>IF(A74="","",IF(L74&lt;&gt;"","Returned to Client",IF(K74&lt;&gt;"","Stored",IF(H74&lt;&gt;"","Checked Out",IF(F74&lt;&gt;"","Stored","Incomplete")))))</f>
        <v/>
      </c>
      <c r="N74" s="17">
        <f>IF(A74="","",IF(H74="","",IFERROR(MAX(0,(IF(K74&lt;&gt;"",K74,IF(L74&lt;&gt;"",L74,NOW()))-H74)*24),"")))</f>
        <v/>
      </c>
      <c r="O74" s="18">
        <f>IF(A74="","",IF(OR(B74="",C74="",E74="",F74=""),"Check required fields",IF(COUNTIF($A$5:$A$104,A74)&gt;1,"Duplicate custody ID — check",IF(OR(AND(H74&lt;&gt;"",H74&lt;F74),AND(I74&lt;&gt;"",H74=""),AND(I74&lt;&gt;"",H74&lt;&gt;"",I74&lt;H74),AND(K74&lt;&gt;"",H74=""),AND(K74&lt;&gt;"",H74&lt;&gt;"",K74&lt;H74),AND(L74&lt;&gt;"",L74&lt;F74),AND(L74&lt;&gt;"",H74&lt;&gt;"",L74&lt;H74)),"Check date order",IF(AND(H74&lt;&gt;"",K74="",L74="",I74=""),"Add due-back time",IF(AND(H74&lt;&gt;"",K74="",L74="",I74&lt;NOW()),"Past due — check",IF(AND(H74&lt;&gt;"",K74="",L74="",J74=""),"Add assignee",IF(AND(F74&lt;&gt;"",G74="",L74=""),"Add storage code",""))))))))</f>
        <v/>
      </c>
      <c r="P74" s="15" t="n"/>
    </row>
    <row r="75" ht="29" customHeight="1">
      <c r="A75" s="10" t="n"/>
      <c r="B75" s="10" t="n"/>
      <c r="C75" s="10" t="n"/>
      <c r="D75" s="10" t="n"/>
      <c r="E75" s="11" t="n"/>
      <c r="F75" s="12" t="n"/>
      <c r="G75" s="10" t="n"/>
      <c r="H75" s="12" t="n"/>
      <c r="I75" s="12" t="n"/>
      <c r="J75" s="10" t="n"/>
      <c r="K75" s="12" t="n"/>
      <c r="L75" s="12" t="n"/>
      <c r="M75" s="13">
        <f>IF(A75="","",IF(L75&lt;&gt;"","Returned to Client",IF(K75&lt;&gt;"","Stored",IF(H75&lt;&gt;"","Checked Out",IF(F75&lt;&gt;"","Stored","Incomplete")))))</f>
        <v/>
      </c>
      <c r="N75" s="7">
        <f>IF(A75="","",IF(H75="","",IFERROR(MAX(0,(IF(K75&lt;&gt;"",K75,IF(L75&lt;&gt;"",L75,NOW()))-H75)*24),"")))</f>
        <v/>
      </c>
      <c r="O75" s="14">
        <f>IF(A75="","",IF(OR(B75="",C75="",E75="",F75=""),"Check required fields",IF(COUNTIF($A$5:$A$104,A75)&gt;1,"Duplicate custody ID — check",IF(OR(AND(H75&lt;&gt;"",H75&lt;F75),AND(I75&lt;&gt;"",H75=""),AND(I75&lt;&gt;"",H75&lt;&gt;"",I75&lt;H75),AND(K75&lt;&gt;"",H75=""),AND(K75&lt;&gt;"",H75&lt;&gt;"",K75&lt;H75),AND(L75&lt;&gt;"",L75&lt;F75),AND(L75&lt;&gt;"",H75&lt;&gt;"",L75&lt;H75)),"Check date order",IF(AND(H75&lt;&gt;"",K75="",L75="",I75=""),"Add due-back time",IF(AND(H75&lt;&gt;"",K75="",L75="",I75&lt;NOW()),"Past due — check",IF(AND(H75&lt;&gt;"",K75="",L75="",J75=""),"Add assignee",IF(AND(F75&lt;&gt;"",G75="",L75=""),"Add storage code",""))))))))</f>
        <v/>
      </c>
      <c r="P75" s="15" t="n"/>
    </row>
    <row r="76" ht="29" customHeight="1">
      <c r="A76" s="10" t="n"/>
      <c r="B76" s="10" t="n"/>
      <c r="C76" s="10" t="n"/>
      <c r="D76" s="10" t="n"/>
      <c r="E76" s="11" t="n"/>
      <c r="F76" s="12" t="n"/>
      <c r="G76" s="10" t="n"/>
      <c r="H76" s="12" t="n"/>
      <c r="I76" s="12" t="n"/>
      <c r="J76" s="10" t="n"/>
      <c r="K76" s="12" t="n"/>
      <c r="L76" s="12" t="n"/>
      <c r="M76" s="16">
        <f>IF(A76="","",IF(L76&lt;&gt;"","Returned to Client",IF(K76&lt;&gt;"","Stored",IF(H76&lt;&gt;"","Checked Out",IF(F76&lt;&gt;"","Stored","Incomplete")))))</f>
        <v/>
      </c>
      <c r="N76" s="17">
        <f>IF(A76="","",IF(H76="","",IFERROR(MAX(0,(IF(K76&lt;&gt;"",K76,IF(L76&lt;&gt;"",L76,NOW()))-H76)*24),"")))</f>
        <v/>
      </c>
      <c r="O76" s="18">
        <f>IF(A76="","",IF(OR(B76="",C76="",E76="",F76=""),"Check required fields",IF(COUNTIF($A$5:$A$104,A76)&gt;1,"Duplicate custody ID — check",IF(OR(AND(H76&lt;&gt;"",H76&lt;F76),AND(I76&lt;&gt;"",H76=""),AND(I76&lt;&gt;"",H76&lt;&gt;"",I76&lt;H76),AND(K76&lt;&gt;"",H76=""),AND(K76&lt;&gt;"",H76&lt;&gt;"",K76&lt;H76),AND(L76&lt;&gt;"",L76&lt;F76),AND(L76&lt;&gt;"",H76&lt;&gt;"",L76&lt;H76)),"Check date order",IF(AND(H76&lt;&gt;"",K76="",L76="",I76=""),"Add due-back time",IF(AND(H76&lt;&gt;"",K76="",L76="",I76&lt;NOW()),"Past due — check",IF(AND(H76&lt;&gt;"",K76="",L76="",J76=""),"Add assignee",IF(AND(F76&lt;&gt;"",G76="",L76=""),"Add storage code",""))))))))</f>
        <v/>
      </c>
      <c r="P76" s="15" t="n"/>
    </row>
    <row r="77" ht="29" customHeight="1">
      <c r="A77" s="10" t="n"/>
      <c r="B77" s="10" t="n"/>
      <c r="C77" s="10" t="n"/>
      <c r="D77" s="10" t="n"/>
      <c r="E77" s="11" t="n"/>
      <c r="F77" s="12" t="n"/>
      <c r="G77" s="10" t="n"/>
      <c r="H77" s="12" t="n"/>
      <c r="I77" s="12" t="n"/>
      <c r="J77" s="10" t="n"/>
      <c r="K77" s="12" t="n"/>
      <c r="L77" s="12" t="n"/>
      <c r="M77" s="13">
        <f>IF(A77="","",IF(L77&lt;&gt;"","Returned to Client",IF(K77&lt;&gt;"","Stored",IF(H77&lt;&gt;"","Checked Out",IF(F77&lt;&gt;"","Stored","Incomplete")))))</f>
        <v/>
      </c>
      <c r="N77" s="7">
        <f>IF(A77="","",IF(H77="","",IFERROR(MAX(0,(IF(K77&lt;&gt;"",K77,IF(L77&lt;&gt;"",L77,NOW()))-H77)*24),"")))</f>
        <v/>
      </c>
      <c r="O77" s="14">
        <f>IF(A77="","",IF(OR(B77="",C77="",E77="",F77=""),"Check required fields",IF(COUNTIF($A$5:$A$104,A77)&gt;1,"Duplicate custody ID — check",IF(OR(AND(H77&lt;&gt;"",H77&lt;F77),AND(I77&lt;&gt;"",H77=""),AND(I77&lt;&gt;"",H77&lt;&gt;"",I77&lt;H77),AND(K77&lt;&gt;"",H77=""),AND(K77&lt;&gt;"",H77&lt;&gt;"",K77&lt;H77),AND(L77&lt;&gt;"",L77&lt;F77),AND(L77&lt;&gt;"",H77&lt;&gt;"",L77&lt;H77)),"Check date order",IF(AND(H77&lt;&gt;"",K77="",L77="",I77=""),"Add due-back time",IF(AND(H77&lt;&gt;"",K77="",L77="",I77&lt;NOW()),"Past due — check",IF(AND(H77&lt;&gt;"",K77="",L77="",J77=""),"Add assignee",IF(AND(F77&lt;&gt;"",G77="",L77=""),"Add storage code",""))))))))</f>
        <v/>
      </c>
      <c r="P77" s="15" t="n"/>
    </row>
    <row r="78" ht="29" customHeight="1">
      <c r="A78" s="10" t="n"/>
      <c r="B78" s="10" t="n"/>
      <c r="C78" s="10" t="n"/>
      <c r="D78" s="10" t="n"/>
      <c r="E78" s="11" t="n"/>
      <c r="F78" s="12" t="n"/>
      <c r="G78" s="10" t="n"/>
      <c r="H78" s="12" t="n"/>
      <c r="I78" s="12" t="n"/>
      <c r="J78" s="10" t="n"/>
      <c r="K78" s="12" t="n"/>
      <c r="L78" s="12" t="n"/>
      <c r="M78" s="16">
        <f>IF(A78="","",IF(L78&lt;&gt;"","Returned to Client",IF(K78&lt;&gt;"","Stored",IF(H78&lt;&gt;"","Checked Out",IF(F78&lt;&gt;"","Stored","Incomplete")))))</f>
        <v/>
      </c>
      <c r="N78" s="17">
        <f>IF(A78="","",IF(H78="","",IFERROR(MAX(0,(IF(K78&lt;&gt;"",K78,IF(L78&lt;&gt;"",L78,NOW()))-H78)*24),"")))</f>
        <v/>
      </c>
      <c r="O78" s="18">
        <f>IF(A78="","",IF(OR(B78="",C78="",E78="",F78=""),"Check required fields",IF(COUNTIF($A$5:$A$104,A78)&gt;1,"Duplicate custody ID — check",IF(OR(AND(H78&lt;&gt;"",H78&lt;F78),AND(I78&lt;&gt;"",H78=""),AND(I78&lt;&gt;"",H78&lt;&gt;"",I78&lt;H78),AND(K78&lt;&gt;"",H78=""),AND(K78&lt;&gt;"",H78&lt;&gt;"",K78&lt;H78),AND(L78&lt;&gt;"",L78&lt;F78),AND(L78&lt;&gt;"",H78&lt;&gt;"",L78&lt;H78)),"Check date order",IF(AND(H78&lt;&gt;"",K78="",L78="",I78=""),"Add due-back time",IF(AND(H78&lt;&gt;"",K78="",L78="",I78&lt;NOW()),"Past due — check",IF(AND(H78&lt;&gt;"",K78="",L78="",J78=""),"Add assignee",IF(AND(F78&lt;&gt;"",G78="",L78=""),"Add storage code",""))))))))</f>
        <v/>
      </c>
      <c r="P78" s="15" t="n"/>
    </row>
    <row r="79" ht="29" customHeight="1">
      <c r="A79" s="10" t="n"/>
      <c r="B79" s="10" t="n"/>
      <c r="C79" s="10" t="n"/>
      <c r="D79" s="10" t="n"/>
      <c r="E79" s="11" t="n"/>
      <c r="F79" s="12" t="n"/>
      <c r="G79" s="10" t="n"/>
      <c r="H79" s="12" t="n"/>
      <c r="I79" s="12" t="n"/>
      <c r="J79" s="10" t="n"/>
      <c r="K79" s="12" t="n"/>
      <c r="L79" s="12" t="n"/>
      <c r="M79" s="13">
        <f>IF(A79="","",IF(L79&lt;&gt;"","Returned to Client",IF(K79&lt;&gt;"","Stored",IF(H79&lt;&gt;"","Checked Out",IF(F79&lt;&gt;"","Stored","Incomplete")))))</f>
        <v/>
      </c>
      <c r="N79" s="7">
        <f>IF(A79="","",IF(H79="","",IFERROR(MAX(0,(IF(K79&lt;&gt;"",K79,IF(L79&lt;&gt;"",L79,NOW()))-H79)*24),"")))</f>
        <v/>
      </c>
      <c r="O79" s="14">
        <f>IF(A79="","",IF(OR(B79="",C79="",E79="",F79=""),"Check required fields",IF(COUNTIF($A$5:$A$104,A79)&gt;1,"Duplicate custody ID — check",IF(OR(AND(H79&lt;&gt;"",H79&lt;F79),AND(I79&lt;&gt;"",H79=""),AND(I79&lt;&gt;"",H79&lt;&gt;"",I79&lt;H79),AND(K79&lt;&gt;"",H79=""),AND(K79&lt;&gt;"",H79&lt;&gt;"",K79&lt;H79),AND(L79&lt;&gt;"",L79&lt;F79),AND(L79&lt;&gt;"",H79&lt;&gt;"",L79&lt;H79)),"Check date order",IF(AND(H79&lt;&gt;"",K79="",L79="",I79=""),"Add due-back time",IF(AND(H79&lt;&gt;"",K79="",L79="",I79&lt;NOW()),"Past due — check",IF(AND(H79&lt;&gt;"",K79="",L79="",J79=""),"Add assignee",IF(AND(F79&lt;&gt;"",G79="",L79=""),"Add storage code",""))))))))</f>
        <v/>
      </c>
      <c r="P79" s="15" t="n"/>
    </row>
    <row r="80" ht="29" customHeight="1">
      <c r="A80" s="10" t="n"/>
      <c r="B80" s="10" t="n"/>
      <c r="C80" s="10" t="n"/>
      <c r="D80" s="10" t="n"/>
      <c r="E80" s="11" t="n"/>
      <c r="F80" s="12" t="n"/>
      <c r="G80" s="10" t="n"/>
      <c r="H80" s="12" t="n"/>
      <c r="I80" s="12" t="n"/>
      <c r="J80" s="10" t="n"/>
      <c r="K80" s="12" t="n"/>
      <c r="L80" s="12" t="n"/>
      <c r="M80" s="16">
        <f>IF(A80="","",IF(L80&lt;&gt;"","Returned to Client",IF(K80&lt;&gt;"","Stored",IF(H80&lt;&gt;"","Checked Out",IF(F80&lt;&gt;"","Stored","Incomplete")))))</f>
        <v/>
      </c>
      <c r="N80" s="17">
        <f>IF(A80="","",IF(H80="","",IFERROR(MAX(0,(IF(K80&lt;&gt;"",K80,IF(L80&lt;&gt;"",L80,NOW()))-H80)*24),"")))</f>
        <v/>
      </c>
      <c r="O80" s="18">
        <f>IF(A80="","",IF(OR(B80="",C80="",E80="",F80=""),"Check required fields",IF(COUNTIF($A$5:$A$104,A80)&gt;1,"Duplicate custody ID — check",IF(OR(AND(H80&lt;&gt;"",H80&lt;F80),AND(I80&lt;&gt;"",H80=""),AND(I80&lt;&gt;"",H80&lt;&gt;"",I80&lt;H80),AND(K80&lt;&gt;"",H80=""),AND(K80&lt;&gt;"",H80&lt;&gt;"",K80&lt;H80),AND(L80&lt;&gt;"",L80&lt;F80),AND(L80&lt;&gt;"",H80&lt;&gt;"",L80&lt;H80)),"Check date order",IF(AND(H80&lt;&gt;"",K80="",L80="",I80=""),"Add due-back time",IF(AND(H80&lt;&gt;"",K80="",L80="",I80&lt;NOW()),"Past due — check",IF(AND(H80&lt;&gt;"",K80="",L80="",J80=""),"Add assignee",IF(AND(F80&lt;&gt;"",G80="",L80=""),"Add storage code",""))))))))</f>
        <v/>
      </c>
      <c r="P80" s="15" t="n"/>
    </row>
    <row r="81" ht="29" customHeight="1">
      <c r="A81" s="10" t="n"/>
      <c r="B81" s="10" t="n"/>
      <c r="C81" s="10" t="n"/>
      <c r="D81" s="10" t="n"/>
      <c r="E81" s="11" t="n"/>
      <c r="F81" s="12" t="n"/>
      <c r="G81" s="10" t="n"/>
      <c r="H81" s="12" t="n"/>
      <c r="I81" s="12" t="n"/>
      <c r="J81" s="10" t="n"/>
      <c r="K81" s="12" t="n"/>
      <c r="L81" s="12" t="n"/>
      <c r="M81" s="13">
        <f>IF(A81="","",IF(L81&lt;&gt;"","Returned to Client",IF(K81&lt;&gt;"","Stored",IF(H81&lt;&gt;"","Checked Out",IF(F81&lt;&gt;"","Stored","Incomplete")))))</f>
        <v/>
      </c>
      <c r="N81" s="7">
        <f>IF(A81="","",IF(H81="","",IFERROR(MAX(0,(IF(K81&lt;&gt;"",K81,IF(L81&lt;&gt;"",L81,NOW()))-H81)*24),"")))</f>
        <v/>
      </c>
      <c r="O81" s="14">
        <f>IF(A81="","",IF(OR(B81="",C81="",E81="",F81=""),"Check required fields",IF(COUNTIF($A$5:$A$104,A81)&gt;1,"Duplicate custody ID — check",IF(OR(AND(H81&lt;&gt;"",H81&lt;F81),AND(I81&lt;&gt;"",H81=""),AND(I81&lt;&gt;"",H81&lt;&gt;"",I81&lt;H81),AND(K81&lt;&gt;"",H81=""),AND(K81&lt;&gt;"",H81&lt;&gt;"",K81&lt;H81),AND(L81&lt;&gt;"",L81&lt;F81),AND(L81&lt;&gt;"",H81&lt;&gt;"",L81&lt;H81)),"Check date order",IF(AND(H81&lt;&gt;"",K81="",L81="",I81=""),"Add due-back time",IF(AND(H81&lt;&gt;"",K81="",L81="",I81&lt;NOW()),"Past due — check",IF(AND(H81&lt;&gt;"",K81="",L81="",J81=""),"Add assignee",IF(AND(F81&lt;&gt;"",G81="",L81=""),"Add storage code",""))))))))</f>
        <v/>
      </c>
      <c r="P81" s="15" t="n"/>
    </row>
    <row r="82" ht="29" customHeight="1">
      <c r="A82" s="10" t="n"/>
      <c r="B82" s="10" t="n"/>
      <c r="C82" s="10" t="n"/>
      <c r="D82" s="10" t="n"/>
      <c r="E82" s="11" t="n"/>
      <c r="F82" s="12" t="n"/>
      <c r="G82" s="10" t="n"/>
      <c r="H82" s="12" t="n"/>
      <c r="I82" s="12" t="n"/>
      <c r="J82" s="10" t="n"/>
      <c r="K82" s="12" t="n"/>
      <c r="L82" s="12" t="n"/>
      <c r="M82" s="16">
        <f>IF(A82="","",IF(L82&lt;&gt;"","Returned to Client",IF(K82&lt;&gt;"","Stored",IF(H82&lt;&gt;"","Checked Out",IF(F82&lt;&gt;"","Stored","Incomplete")))))</f>
        <v/>
      </c>
      <c r="N82" s="17">
        <f>IF(A82="","",IF(H82="","",IFERROR(MAX(0,(IF(K82&lt;&gt;"",K82,IF(L82&lt;&gt;"",L82,NOW()))-H82)*24),"")))</f>
        <v/>
      </c>
      <c r="O82" s="18">
        <f>IF(A82="","",IF(OR(B82="",C82="",E82="",F82=""),"Check required fields",IF(COUNTIF($A$5:$A$104,A82)&gt;1,"Duplicate custody ID — check",IF(OR(AND(H82&lt;&gt;"",H82&lt;F82),AND(I82&lt;&gt;"",H82=""),AND(I82&lt;&gt;"",H82&lt;&gt;"",I82&lt;H82),AND(K82&lt;&gt;"",H82=""),AND(K82&lt;&gt;"",H82&lt;&gt;"",K82&lt;H82),AND(L82&lt;&gt;"",L82&lt;F82),AND(L82&lt;&gt;"",H82&lt;&gt;"",L82&lt;H82)),"Check date order",IF(AND(H82&lt;&gt;"",K82="",L82="",I82=""),"Add due-back time",IF(AND(H82&lt;&gt;"",K82="",L82="",I82&lt;NOW()),"Past due — check",IF(AND(H82&lt;&gt;"",K82="",L82="",J82=""),"Add assignee",IF(AND(F82&lt;&gt;"",G82="",L82=""),"Add storage code",""))))))))</f>
        <v/>
      </c>
      <c r="P82" s="15" t="n"/>
    </row>
    <row r="83" ht="29" customHeight="1">
      <c r="A83" s="10" t="n"/>
      <c r="B83" s="10" t="n"/>
      <c r="C83" s="10" t="n"/>
      <c r="D83" s="10" t="n"/>
      <c r="E83" s="11" t="n"/>
      <c r="F83" s="12" t="n"/>
      <c r="G83" s="10" t="n"/>
      <c r="H83" s="12" t="n"/>
      <c r="I83" s="12" t="n"/>
      <c r="J83" s="10" t="n"/>
      <c r="K83" s="12" t="n"/>
      <c r="L83" s="12" t="n"/>
      <c r="M83" s="13">
        <f>IF(A83="","",IF(L83&lt;&gt;"","Returned to Client",IF(K83&lt;&gt;"","Stored",IF(H83&lt;&gt;"","Checked Out",IF(F83&lt;&gt;"","Stored","Incomplete")))))</f>
        <v/>
      </c>
      <c r="N83" s="7">
        <f>IF(A83="","",IF(H83="","",IFERROR(MAX(0,(IF(K83&lt;&gt;"",K83,IF(L83&lt;&gt;"",L83,NOW()))-H83)*24),"")))</f>
        <v/>
      </c>
      <c r="O83" s="14">
        <f>IF(A83="","",IF(OR(B83="",C83="",E83="",F83=""),"Check required fields",IF(COUNTIF($A$5:$A$104,A83)&gt;1,"Duplicate custody ID — check",IF(OR(AND(H83&lt;&gt;"",H83&lt;F83),AND(I83&lt;&gt;"",H83=""),AND(I83&lt;&gt;"",H83&lt;&gt;"",I83&lt;H83),AND(K83&lt;&gt;"",H83=""),AND(K83&lt;&gt;"",H83&lt;&gt;"",K83&lt;H83),AND(L83&lt;&gt;"",L83&lt;F83),AND(L83&lt;&gt;"",H83&lt;&gt;"",L83&lt;H83)),"Check date order",IF(AND(H83&lt;&gt;"",K83="",L83="",I83=""),"Add due-back time",IF(AND(H83&lt;&gt;"",K83="",L83="",I83&lt;NOW()),"Past due — check",IF(AND(H83&lt;&gt;"",K83="",L83="",J83=""),"Add assignee",IF(AND(F83&lt;&gt;"",G83="",L83=""),"Add storage code",""))))))))</f>
        <v/>
      </c>
      <c r="P83" s="15" t="n"/>
    </row>
    <row r="84" ht="29" customHeight="1">
      <c r="A84" s="10" t="n"/>
      <c r="B84" s="10" t="n"/>
      <c r="C84" s="10" t="n"/>
      <c r="D84" s="10" t="n"/>
      <c r="E84" s="11" t="n"/>
      <c r="F84" s="12" t="n"/>
      <c r="G84" s="10" t="n"/>
      <c r="H84" s="12" t="n"/>
      <c r="I84" s="12" t="n"/>
      <c r="J84" s="10" t="n"/>
      <c r="K84" s="12" t="n"/>
      <c r="L84" s="12" t="n"/>
      <c r="M84" s="16">
        <f>IF(A84="","",IF(L84&lt;&gt;"","Returned to Client",IF(K84&lt;&gt;"","Stored",IF(H84&lt;&gt;"","Checked Out",IF(F84&lt;&gt;"","Stored","Incomplete")))))</f>
        <v/>
      </c>
      <c r="N84" s="17">
        <f>IF(A84="","",IF(H84="","",IFERROR(MAX(0,(IF(K84&lt;&gt;"",K84,IF(L84&lt;&gt;"",L84,NOW()))-H84)*24),"")))</f>
        <v/>
      </c>
      <c r="O84" s="18">
        <f>IF(A84="","",IF(OR(B84="",C84="",E84="",F84=""),"Check required fields",IF(COUNTIF($A$5:$A$104,A84)&gt;1,"Duplicate custody ID — check",IF(OR(AND(H84&lt;&gt;"",H84&lt;F84),AND(I84&lt;&gt;"",H84=""),AND(I84&lt;&gt;"",H84&lt;&gt;"",I84&lt;H84),AND(K84&lt;&gt;"",H84=""),AND(K84&lt;&gt;"",H84&lt;&gt;"",K84&lt;H84),AND(L84&lt;&gt;"",L84&lt;F84),AND(L84&lt;&gt;"",H84&lt;&gt;"",L84&lt;H84)),"Check date order",IF(AND(H84&lt;&gt;"",K84="",L84="",I84=""),"Add due-back time",IF(AND(H84&lt;&gt;"",K84="",L84="",I84&lt;NOW()),"Past due — check",IF(AND(H84&lt;&gt;"",K84="",L84="",J84=""),"Add assignee",IF(AND(F84&lt;&gt;"",G84="",L84=""),"Add storage code",""))))))))</f>
        <v/>
      </c>
      <c r="P84" s="15" t="n"/>
    </row>
    <row r="85" ht="29" customHeight="1">
      <c r="A85" s="10" t="n"/>
      <c r="B85" s="10" t="n"/>
      <c r="C85" s="10" t="n"/>
      <c r="D85" s="10" t="n"/>
      <c r="E85" s="11" t="n"/>
      <c r="F85" s="12" t="n"/>
      <c r="G85" s="10" t="n"/>
      <c r="H85" s="12" t="n"/>
      <c r="I85" s="12" t="n"/>
      <c r="J85" s="10" t="n"/>
      <c r="K85" s="12" t="n"/>
      <c r="L85" s="12" t="n"/>
      <c r="M85" s="13">
        <f>IF(A85="","",IF(L85&lt;&gt;"","Returned to Client",IF(K85&lt;&gt;"","Stored",IF(H85&lt;&gt;"","Checked Out",IF(F85&lt;&gt;"","Stored","Incomplete")))))</f>
        <v/>
      </c>
      <c r="N85" s="7">
        <f>IF(A85="","",IF(H85="","",IFERROR(MAX(0,(IF(K85&lt;&gt;"",K85,IF(L85&lt;&gt;"",L85,NOW()))-H85)*24),"")))</f>
        <v/>
      </c>
      <c r="O85" s="14">
        <f>IF(A85="","",IF(OR(B85="",C85="",E85="",F85=""),"Check required fields",IF(COUNTIF($A$5:$A$104,A85)&gt;1,"Duplicate custody ID — check",IF(OR(AND(H85&lt;&gt;"",H85&lt;F85),AND(I85&lt;&gt;"",H85=""),AND(I85&lt;&gt;"",H85&lt;&gt;"",I85&lt;H85),AND(K85&lt;&gt;"",H85=""),AND(K85&lt;&gt;"",H85&lt;&gt;"",K85&lt;H85),AND(L85&lt;&gt;"",L85&lt;F85),AND(L85&lt;&gt;"",H85&lt;&gt;"",L85&lt;H85)),"Check date order",IF(AND(H85&lt;&gt;"",K85="",L85="",I85=""),"Add due-back time",IF(AND(H85&lt;&gt;"",K85="",L85="",I85&lt;NOW()),"Past due — check",IF(AND(H85&lt;&gt;"",K85="",L85="",J85=""),"Add assignee",IF(AND(F85&lt;&gt;"",G85="",L85=""),"Add storage code",""))))))))</f>
        <v/>
      </c>
      <c r="P85" s="15" t="n"/>
    </row>
    <row r="86" ht="29" customHeight="1">
      <c r="A86" s="10" t="n"/>
      <c r="B86" s="10" t="n"/>
      <c r="C86" s="10" t="n"/>
      <c r="D86" s="10" t="n"/>
      <c r="E86" s="11" t="n"/>
      <c r="F86" s="12" t="n"/>
      <c r="G86" s="10" t="n"/>
      <c r="H86" s="12" t="n"/>
      <c r="I86" s="12" t="n"/>
      <c r="J86" s="10" t="n"/>
      <c r="K86" s="12" t="n"/>
      <c r="L86" s="12" t="n"/>
      <c r="M86" s="16">
        <f>IF(A86="","",IF(L86&lt;&gt;"","Returned to Client",IF(K86&lt;&gt;"","Stored",IF(H86&lt;&gt;"","Checked Out",IF(F86&lt;&gt;"","Stored","Incomplete")))))</f>
        <v/>
      </c>
      <c r="N86" s="17">
        <f>IF(A86="","",IF(H86="","",IFERROR(MAX(0,(IF(K86&lt;&gt;"",K86,IF(L86&lt;&gt;"",L86,NOW()))-H86)*24),"")))</f>
        <v/>
      </c>
      <c r="O86" s="18">
        <f>IF(A86="","",IF(OR(B86="",C86="",E86="",F86=""),"Check required fields",IF(COUNTIF($A$5:$A$104,A86)&gt;1,"Duplicate custody ID — check",IF(OR(AND(H86&lt;&gt;"",H86&lt;F86),AND(I86&lt;&gt;"",H86=""),AND(I86&lt;&gt;"",H86&lt;&gt;"",I86&lt;H86),AND(K86&lt;&gt;"",H86=""),AND(K86&lt;&gt;"",H86&lt;&gt;"",K86&lt;H86),AND(L86&lt;&gt;"",L86&lt;F86),AND(L86&lt;&gt;"",H86&lt;&gt;"",L86&lt;H86)),"Check date order",IF(AND(H86&lt;&gt;"",K86="",L86="",I86=""),"Add due-back time",IF(AND(H86&lt;&gt;"",K86="",L86="",I86&lt;NOW()),"Past due — check",IF(AND(H86&lt;&gt;"",K86="",L86="",J86=""),"Add assignee",IF(AND(F86&lt;&gt;"",G86="",L86=""),"Add storage code",""))))))))</f>
        <v/>
      </c>
      <c r="P86" s="15" t="n"/>
    </row>
    <row r="87" ht="29" customHeight="1">
      <c r="A87" s="10" t="n"/>
      <c r="B87" s="10" t="n"/>
      <c r="C87" s="10" t="n"/>
      <c r="D87" s="10" t="n"/>
      <c r="E87" s="11" t="n"/>
      <c r="F87" s="12" t="n"/>
      <c r="G87" s="10" t="n"/>
      <c r="H87" s="12" t="n"/>
      <c r="I87" s="12" t="n"/>
      <c r="J87" s="10" t="n"/>
      <c r="K87" s="12" t="n"/>
      <c r="L87" s="12" t="n"/>
      <c r="M87" s="13">
        <f>IF(A87="","",IF(L87&lt;&gt;"","Returned to Client",IF(K87&lt;&gt;"","Stored",IF(H87&lt;&gt;"","Checked Out",IF(F87&lt;&gt;"","Stored","Incomplete")))))</f>
        <v/>
      </c>
      <c r="N87" s="7">
        <f>IF(A87="","",IF(H87="","",IFERROR(MAX(0,(IF(K87&lt;&gt;"",K87,IF(L87&lt;&gt;"",L87,NOW()))-H87)*24),"")))</f>
        <v/>
      </c>
      <c r="O87" s="14">
        <f>IF(A87="","",IF(OR(B87="",C87="",E87="",F87=""),"Check required fields",IF(COUNTIF($A$5:$A$104,A87)&gt;1,"Duplicate custody ID — check",IF(OR(AND(H87&lt;&gt;"",H87&lt;F87),AND(I87&lt;&gt;"",H87=""),AND(I87&lt;&gt;"",H87&lt;&gt;"",I87&lt;H87),AND(K87&lt;&gt;"",H87=""),AND(K87&lt;&gt;"",H87&lt;&gt;"",K87&lt;H87),AND(L87&lt;&gt;"",L87&lt;F87),AND(L87&lt;&gt;"",H87&lt;&gt;"",L87&lt;H87)),"Check date order",IF(AND(H87&lt;&gt;"",K87="",L87="",I87=""),"Add due-back time",IF(AND(H87&lt;&gt;"",K87="",L87="",I87&lt;NOW()),"Past due — check",IF(AND(H87&lt;&gt;"",K87="",L87="",J87=""),"Add assignee",IF(AND(F87&lt;&gt;"",G87="",L87=""),"Add storage code",""))))))))</f>
        <v/>
      </c>
      <c r="P87" s="15" t="n"/>
    </row>
    <row r="88" ht="29" customHeight="1">
      <c r="A88" s="10" t="n"/>
      <c r="B88" s="10" t="n"/>
      <c r="C88" s="10" t="n"/>
      <c r="D88" s="10" t="n"/>
      <c r="E88" s="11" t="n"/>
      <c r="F88" s="12" t="n"/>
      <c r="G88" s="10" t="n"/>
      <c r="H88" s="12" t="n"/>
      <c r="I88" s="12" t="n"/>
      <c r="J88" s="10" t="n"/>
      <c r="K88" s="12" t="n"/>
      <c r="L88" s="12" t="n"/>
      <c r="M88" s="16">
        <f>IF(A88="","",IF(L88&lt;&gt;"","Returned to Client",IF(K88&lt;&gt;"","Stored",IF(H88&lt;&gt;"","Checked Out",IF(F88&lt;&gt;"","Stored","Incomplete")))))</f>
        <v/>
      </c>
      <c r="N88" s="17">
        <f>IF(A88="","",IF(H88="","",IFERROR(MAX(0,(IF(K88&lt;&gt;"",K88,IF(L88&lt;&gt;"",L88,NOW()))-H88)*24),"")))</f>
        <v/>
      </c>
      <c r="O88" s="18">
        <f>IF(A88="","",IF(OR(B88="",C88="",E88="",F88=""),"Check required fields",IF(COUNTIF($A$5:$A$104,A88)&gt;1,"Duplicate custody ID — check",IF(OR(AND(H88&lt;&gt;"",H88&lt;F88),AND(I88&lt;&gt;"",H88=""),AND(I88&lt;&gt;"",H88&lt;&gt;"",I88&lt;H88),AND(K88&lt;&gt;"",H88=""),AND(K88&lt;&gt;"",H88&lt;&gt;"",K88&lt;H88),AND(L88&lt;&gt;"",L88&lt;F88),AND(L88&lt;&gt;"",H88&lt;&gt;"",L88&lt;H88)),"Check date order",IF(AND(H88&lt;&gt;"",K88="",L88="",I88=""),"Add due-back time",IF(AND(H88&lt;&gt;"",K88="",L88="",I88&lt;NOW()),"Past due — check",IF(AND(H88&lt;&gt;"",K88="",L88="",J88=""),"Add assignee",IF(AND(F88&lt;&gt;"",G88="",L88=""),"Add storage code",""))))))))</f>
        <v/>
      </c>
      <c r="P88" s="15" t="n"/>
    </row>
    <row r="89" ht="29" customHeight="1">
      <c r="A89" s="10" t="n"/>
      <c r="B89" s="10" t="n"/>
      <c r="C89" s="10" t="n"/>
      <c r="D89" s="10" t="n"/>
      <c r="E89" s="11" t="n"/>
      <c r="F89" s="12" t="n"/>
      <c r="G89" s="10" t="n"/>
      <c r="H89" s="12" t="n"/>
      <c r="I89" s="12" t="n"/>
      <c r="J89" s="10" t="n"/>
      <c r="K89" s="12" t="n"/>
      <c r="L89" s="12" t="n"/>
      <c r="M89" s="13">
        <f>IF(A89="","",IF(L89&lt;&gt;"","Returned to Client",IF(K89&lt;&gt;"","Stored",IF(H89&lt;&gt;"","Checked Out",IF(F89&lt;&gt;"","Stored","Incomplete")))))</f>
        <v/>
      </c>
      <c r="N89" s="7">
        <f>IF(A89="","",IF(H89="","",IFERROR(MAX(0,(IF(K89&lt;&gt;"",K89,IF(L89&lt;&gt;"",L89,NOW()))-H89)*24),"")))</f>
        <v/>
      </c>
      <c r="O89" s="14">
        <f>IF(A89="","",IF(OR(B89="",C89="",E89="",F89=""),"Check required fields",IF(COUNTIF($A$5:$A$104,A89)&gt;1,"Duplicate custody ID — check",IF(OR(AND(H89&lt;&gt;"",H89&lt;F89),AND(I89&lt;&gt;"",H89=""),AND(I89&lt;&gt;"",H89&lt;&gt;"",I89&lt;H89),AND(K89&lt;&gt;"",H89=""),AND(K89&lt;&gt;"",H89&lt;&gt;"",K89&lt;H89),AND(L89&lt;&gt;"",L89&lt;F89),AND(L89&lt;&gt;"",H89&lt;&gt;"",L89&lt;H89)),"Check date order",IF(AND(H89&lt;&gt;"",K89="",L89="",I89=""),"Add due-back time",IF(AND(H89&lt;&gt;"",K89="",L89="",I89&lt;NOW()),"Past due — check",IF(AND(H89&lt;&gt;"",K89="",L89="",J89=""),"Add assignee",IF(AND(F89&lt;&gt;"",G89="",L89=""),"Add storage code",""))))))))</f>
        <v/>
      </c>
      <c r="P89" s="15" t="n"/>
    </row>
    <row r="90" ht="29" customHeight="1">
      <c r="A90" s="10" t="n"/>
      <c r="B90" s="10" t="n"/>
      <c r="C90" s="10" t="n"/>
      <c r="D90" s="10" t="n"/>
      <c r="E90" s="11" t="n"/>
      <c r="F90" s="12" t="n"/>
      <c r="G90" s="10" t="n"/>
      <c r="H90" s="12" t="n"/>
      <c r="I90" s="12" t="n"/>
      <c r="J90" s="10" t="n"/>
      <c r="K90" s="12" t="n"/>
      <c r="L90" s="12" t="n"/>
      <c r="M90" s="16">
        <f>IF(A90="","",IF(L90&lt;&gt;"","Returned to Client",IF(K90&lt;&gt;"","Stored",IF(H90&lt;&gt;"","Checked Out",IF(F90&lt;&gt;"","Stored","Incomplete")))))</f>
        <v/>
      </c>
      <c r="N90" s="17">
        <f>IF(A90="","",IF(H90="","",IFERROR(MAX(0,(IF(K90&lt;&gt;"",K90,IF(L90&lt;&gt;"",L90,NOW()))-H90)*24),"")))</f>
        <v/>
      </c>
      <c r="O90" s="18">
        <f>IF(A90="","",IF(OR(B90="",C90="",E90="",F90=""),"Check required fields",IF(COUNTIF($A$5:$A$104,A90)&gt;1,"Duplicate custody ID — check",IF(OR(AND(H90&lt;&gt;"",H90&lt;F90),AND(I90&lt;&gt;"",H90=""),AND(I90&lt;&gt;"",H90&lt;&gt;"",I90&lt;H90),AND(K90&lt;&gt;"",H90=""),AND(K90&lt;&gt;"",H90&lt;&gt;"",K90&lt;H90),AND(L90&lt;&gt;"",L90&lt;F90),AND(L90&lt;&gt;"",H90&lt;&gt;"",L90&lt;H90)),"Check date order",IF(AND(H90&lt;&gt;"",K90="",L90="",I90=""),"Add due-back time",IF(AND(H90&lt;&gt;"",K90="",L90="",I90&lt;NOW()),"Past due — check",IF(AND(H90&lt;&gt;"",K90="",L90="",J90=""),"Add assignee",IF(AND(F90&lt;&gt;"",G90="",L90=""),"Add storage code",""))))))))</f>
        <v/>
      </c>
      <c r="P90" s="15" t="n"/>
    </row>
    <row r="91" ht="29" customHeight="1">
      <c r="A91" s="10" t="n"/>
      <c r="B91" s="10" t="n"/>
      <c r="C91" s="10" t="n"/>
      <c r="D91" s="10" t="n"/>
      <c r="E91" s="11" t="n"/>
      <c r="F91" s="12" t="n"/>
      <c r="G91" s="10" t="n"/>
      <c r="H91" s="12" t="n"/>
      <c r="I91" s="12" t="n"/>
      <c r="J91" s="10" t="n"/>
      <c r="K91" s="12" t="n"/>
      <c r="L91" s="12" t="n"/>
      <c r="M91" s="13">
        <f>IF(A91="","",IF(L91&lt;&gt;"","Returned to Client",IF(K91&lt;&gt;"","Stored",IF(H91&lt;&gt;"","Checked Out",IF(F91&lt;&gt;"","Stored","Incomplete")))))</f>
        <v/>
      </c>
      <c r="N91" s="7">
        <f>IF(A91="","",IF(H91="","",IFERROR(MAX(0,(IF(K91&lt;&gt;"",K91,IF(L91&lt;&gt;"",L91,NOW()))-H91)*24),"")))</f>
        <v/>
      </c>
      <c r="O91" s="14">
        <f>IF(A91="","",IF(OR(B91="",C91="",E91="",F91=""),"Check required fields",IF(COUNTIF($A$5:$A$104,A91)&gt;1,"Duplicate custody ID — check",IF(OR(AND(H91&lt;&gt;"",H91&lt;F91),AND(I91&lt;&gt;"",H91=""),AND(I91&lt;&gt;"",H91&lt;&gt;"",I91&lt;H91),AND(K91&lt;&gt;"",H91=""),AND(K91&lt;&gt;"",H91&lt;&gt;"",K91&lt;H91),AND(L91&lt;&gt;"",L91&lt;F91),AND(L91&lt;&gt;"",H91&lt;&gt;"",L91&lt;H91)),"Check date order",IF(AND(H91&lt;&gt;"",K91="",L91="",I91=""),"Add due-back time",IF(AND(H91&lt;&gt;"",K91="",L91="",I91&lt;NOW()),"Past due — check",IF(AND(H91&lt;&gt;"",K91="",L91="",J91=""),"Add assignee",IF(AND(F91&lt;&gt;"",G91="",L91=""),"Add storage code",""))))))))</f>
        <v/>
      </c>
      <c r="P91" s="15" t="n"/>
    </row>
    <row r="92" ht="29" customHeight="1">
      <c r="A92" s="10" t="n"/>
      <c r="B92" s="10" t="n"/>
      <c r="C92" s="10" t="n"/>
      <c r="D92" s="10" t="n"/>
      <c r="E92" s="11" t="n"/>
      <c r="F92" s="12" t="n"/>
      <c r="G92" s="10" t="n"/>
      <c r="H92" s="12" t="n"/>
      <c r="I92" s="12" t="n"/>
      <c r="J92" s="10" t="n"/>
      <c r="K92" s="12" t="n"/>
      <c r="L92" s="12" t="n"/>
      <c r="M92" s="16">
        <f>IF(A92="","",IF(L92&lt;&gt;"","Returned to Client",IF(K92&lt;&gt;"","Stored",IF(H92&lt;&gt;"","Checked Out",IF(F92&lt;&gt;"","Stored","Incomplete")))))</f>
        <v/>
      </c>
      <c r="N92" s="17">
        <f>IF(A92="","",IF(H92="","",IFERROR(MAX(0,(IF(K92&lt;&gt;"",K92,IF(L92&lt;&gt;"",L92,NOW()))-H92)*24),"")))</f>
        <v/>
      </c>
      <c r="O92" s="18">
        <f>IF(A92="","",IF(OR(B92="",C92="",E92="",F92=""),"Check required fields",IF(COUNTIF($A$5:$A$104,A92)&gt;1,"Duplicate custody ID — check",IF(OR(AND(H92&lt;&gt;"",H92&lt;F92),AND(I92&lt;&gt;"",H92=""),AND(I92&lt;&gt;"",H92&lt;&gt;"",I92&lt;H92),AND(K92&lt;&gt;"",H92=""),AND(K92&lt;&gt;"",H92&lt;&gt;"",K92&lt;H92),AND(L92&lt;&gt;"",L92&lt;F92),AND(L92&lt;&gt;"",H92&lt;&gt;"",L92&lt;H92)),"Check date order",IF(AND(H92&lt;&gt;"",K92="",L92="",I92=""),"Add due-back time",IF(AND(H92&lt;&gt;"",K92="",L92="",I92&lt;NOW()),"Past due — check",IF(AND(H92&lt;&gt;"",K92="",L92="",J92=""),"Add assignee",IF(AND(F92&lt;&gt;"",G92="",L92=""),"Add storage code",""))))))))</f>
        <v/>
      </c>
      <c r="P92" s="15" t="n"/>
    </row>
    <row r="93" ht="29" customHeight="1">
      <c r="A93" s="10" t="n"/>
      <c r="B93" s="10" t="n"/>
      <c r="C93" s="10" t="n"/>
      <c r="D93" s="10" t="n"/>
      <c r="E93" s="11" t="n"/>
      <c r="F93" s="12" t="n"/>
      <c r="G93" s="10" t="n"/>
      <c r="H93" s="12" t="n"/>
      <c r="I93" s="12" t="n"/>
      <c r="J93" s="10" t="n"/>
      <c r="K93" s="12" t="n"/>
      <c r="L93" s="12" t="n"/>
      <c r="M93" s="13">
        <f>IF(A93="","",IF(L93&lt;&gt;"","Returned to Client",IF(K93&lt;&gt;"","Stored",IF(H93&lt;&gt;"","Checked Out",IF(F93&lt;&gt;"","Stored","Incomplete")))))</f>
        <v/>
      </c>
      <c r="N93" s="7">
        <f>IF(A93="","",IF(H93="","",IFERROR(MAX(0,(IF(K93&lt;&gt;"",K93,IF(L93&lt;&gt;"",L93,NOW()))-H93)*24),"")))</f>
        <v/>
      </c>
      <c r="O93" s="14">
        <f>IF(A93="","",IF(OR(B93="",C93="",E93="",F93=""),"Check required fields",IF(COUNTIF($A$5:$A$104,A93)&gt;1,"Duplicate custody ID — check",IF(OR(AND(H93&lt;&gt;"",H93&lt;F93),AND(I93&lt;&gt;"",H93=""),AND(I93&lt;&gt;"",H93&lt;&gt;"",I93&lt;H93),AND(K93&lt;&gt;"",H93=""),AND(K93&lt;&gt;"",H93&lt;&gt;"",K93&lt;H93),AND(L93&lt;&gt;"",L93&lt;F93),AND(L93&lt;&gt;"",H93&lt;&gt;"",L93&lt;H93)),"Check date order",IF(AND(H93&lt;&gt;"",K93="",L93="",I93=""),"Add due-back time",IF(AND(H93&lt;&gt;"",K93="",L93="",I93&lt;NOW()),"Past due — check",IF(AND(H93&lt;&gt;"",K93="",L93="",J93=""),"Add assignee",IF(AND(F93&lt;&gt;"",G93="",L93=""),"Add storage code",""))))))))</f>
        <v/>
      </c>
      <c r="P93" s="15" t="n"/>
    </row>
    <row r="94" ht="29" customHeight="1">
      <c r="A94" s="10" t="n"/>
      <c r="B94" s="10" t="n"/>
      <c r="C94" s="10" t="n"/>
      <c r="D94" s="10" t="n"/>
      <c r="E94" s="11" t="n"/>
      <c r="F94" s="12" t="n"/>
      <c r="G94" s="10" t="n"/>
      <c r="H94" s="12" t="n"/>
      <c r="I94" s="12" t="n"/>
      <c r="J94" s="10" t="n"/>
      <c r="K94" s="12" t="n"/>
      <c r="L94" s="12" t="n"/>
      <c r="M94" s="16">
        <f>IF(A94="","",IF(L94&lt;&gt;"","Returned to Client",IF(K94&lt;&gt;"","Stored",IF(H94&lt;&gt;"","Checked Out",IF(F94&lt;&gt;"","Stored","Incomplete")))))</f>
        <v/>
      </c>
      <c r="N94" s="17">
        <f>IF(A94="","",IF(H94="","",IFERROR(MAX(0,(IF(K94&lt;&gt;"",K94,IF(L94&lt;&gt;"",L94,NOW()))-H94)*24),"")))</f>
        <v/>
      </c>
      <c r="O94" s="18">
        <f>IF(A94="","",IF(OR(B94="",C94="",E94="",F94=""),"Check required fields",IF(COUNTIF($A$5:$A$104,A94)&gt;1,"Duplicate custody ID — check",IF(OR(AND(H94&lt;&gt;"",H94&lt;F94),AND(I94&lt;&gt;"",H94=""),AND(I94&lt;&gt;"",H94&lt;&gt;"",I94&lt;H94),AND(K94&lt;&gt;"",H94=""),AND(K94&lt;&gt;"",H94&lt;&gt;"",K94&lt;H94),AND(L94&lt;&gt;"",L94&lt;F94),AND(L94&lt;&gt;"",H94&lt;&gt;"",L94&lt;H94)),"Check date order",IF(AND(H94&lt;&gt;"",K94="",L94="",I94=""),"Add due-back time",IF(AND(H94&lt;&gt;"",K94="",L94="",I94&lt;NOW()),"Past due — check",IF(AND(H94&lt;&gt;"",K94="",L94="",J94=""),"Add assignee",IF(AND(F94&lt;&gt;"",G94="",L94=""),"Add storage code",""))))))))</f>
        <v/>
      </c>
      <c r="P94" s="15" t="n"/>
    </row>
    <row r="95" ht="29" customHeight="1">
      <c r="A95" s="10" t="n"/>
      <c r="B95" s="10" t="n"/>
      <c r="C95" s="10" t="n"/>
      <c r="D95" s="10" t="n"/>
      <c r="E95" s="11" t="n"/>
      <c r="F95" s="12" t="n"/>
      <c r="G95" s="10" t="n"/>
      <c r="H95" s="12" t="n"/>
      <c r="I95" s="12" t="n"/>
      <c r="J95" s="10" t="n"/>
      <c r="K95" s="12" t="n"/>
      <c r="L95" s="12" t="n"/>
      <c r="M95" s="13">
        <f>IF(A95="","",IF(L95&lt;&gt;"","Returned to Client",IF(K95&lt;&gt;"","Stored",IF(H95&lt;&gt;"","Checked Out",IF(F95&lt;&gt;"","Stored","Incomplete")))))</f>
        <v/>
      </c>
      <c r="N95" s="7">
        <f>IF(A95="","",IF(H95="","",IFERROR(MAX(0,(IF(K95&lt;&gt;"",K95,IF(L95&lt;&gt;"",L95,NOW()))-H95)*24),"")))</f>
        <v/>
      </c>
      <c r="O95" s="14">
        <f>IF(A95="","",IF(OR(B95="",C95="",E95="",F95=""),"Check required fields",IF(COUNTIF($A$5:$A$104,A95)&gt;1,"Duplicate custody ID — check",IF(OR(AND(H95&lt;&gt;"",H95&lt;F95),AND(I95&lt;&gt;"",H95=""),AND(I95&lt;&gt;"",H95&lt;&gt;"",I95&lt;H95),AND(K95&lt;&gt;"",H95=""),AND(K95&lt;&gt;"",H95&lt;&gt;"",K95&lt;H95),AND(L95&lt;&gt;"",L95&lt;F95),AND(L95&lt;&gt;"",H95&lt;&gt;"",L95&lt;H95)),"Check date order",IF(AND(H95&lt;&gt;"",K95="",L95="",I95=""),"Add due-back time",IF(AND(H95&lt;&gt;"",K95="",L95="",I95&lt;NOW()),"Past due — check",IF(AND(H95&lt;&gt;"",K95="",L95="",J95=""),"Add assignee",IF(AND(F95&lt;&gt;"",G95="",L95=""),"Add storage code",""))))))))</f>
        <v/>
      </c>
      <c r="P95" s="15" t="n"/>
    </row>
    <row r="96" ht="29" customHeight="1">
      <c r="A96" s="10" t="n"/>
      <c r="B96" s="10" t="n"/>
      <c r="C96" s="10" t="n"/>
      <c r="D96" s="10" t="n"/>
      <c r="E96" s="11" t="n"/>
      <c r="F96" s="12" t="n"/>
      <c r="G96" s="10" t="n"/>
      <c r="H96" s="12" t="n"/>
      <c r="I96" s="12" t="n"/>
      <c r="J96" s="10" t="n"/>
      <c r="K96" s="12" t="n"/>
      <c r="L96" s="12" t="n"/>
      <c r="M96" s="16">
        <f>IF(A96="","",IF(L96&lt;&gt;"","Returned to Client",IF(K96&lt;&gt;"","Stored",IF(H96&lt;&gt;"","Checked Out",IF(F96&lt;&gt;"","Stored","Incomplete")))))</f>
        <v/>
      </c>
      <c r="N96" s="17">
        <f>IF(A96="","",IF(H96="","",IFERROR(MAX(0,(IF(K96&lt;&gt;"",K96,IF(L96&lt;&gt;"",L96,NOW()))-H96)*24),"")))</f>
        <v/>
      </c>
      <c r="O96" s="18">
        <f>IF(A96="","",IF(OR(B96="",C96="",E96="",F96=""),"Check required fields",IF(COUNTIF($A$5:$A$104,A96)&gt;1,"Duplicate custody ID — check",IF(OR(AND(H96&lt;&gt;"",H96&lt;F96),AND(I96&lt;&gt;"",H96=""),AND(I96&lt;&gt;"",H96&lt;&gt;"",I96&lt;H96),AND(K96&lt;&gt;"",H96=""),AND(K96&lt;&gt;"",H96&lt;&gt;"",K96&lt;H96),AND(L96&lt;&gt;"",L96&lt;F96),AND(L96&lt;&gt;"",H96&lt;&gt;"",L96&lt;H96)),"Check date order",IF(AND(H96&lt;&gt;"",K96="",L96="",I96=""),"Add due-back time",IF(AND(H96&lt;&gt;"",K96="",L96="",I96&lt;NOW()),"Past due — check",IF(AND(H96&lt;&gt;"",K96="",L96="",J96=""),"Add assignee",IF(AND(F96&lt;&gt;"",G96="",L96=""),"Add storage code",""))))))))</f>
        <v/>
      </c>
      <c r="P96" s="15" t="n"/>
    </row>
    <row r="97" ht="29" customHeight="1">
      <c r="A97" s="10" t="n"/>
      <c r="B97" s="10" t="n"/>
      <c r="C97" s="10" t="n"/>
      <c r="D97" s="10" t="n"/>
      <c r="E97" s="11" t="n"/>
      <c r="F97" s="12" t="n"/>
      <c r="G97" s="10" t="n"/>
      <c r="H97" s="12" t="n"/>
      <c r="I97" s="12" t="n"/>
      <c r="J97" s="10" t="n"/>
      <c r="K97" s="12" t="n"/>
      <c r="L97" s="12" t="n"/>
      <c r="M97" s="13">
        <f>IF(A97="","",IF(L97&lt;&gt;"","Returned to Client",IF(K97&lt;&gt;"","Stored",IF(H97&lt;&gt;"","Checked Out",IF(F97&lt;&gt;"","Stored","Incomplete")))))</f>
        <v/>
      </c>
      <c r="N97" s="7">
        <f>IF(A97="","",IF(H97="","",IFERROR(MAX(0,(IF(K97&lt;&gt;"",K97,IF(L97&lt;&gt;"",L97,NOW()))-H97)*24),"")))</f>
        <v/>
      </c>
      <c r="O97" s="14">
        <f>IF(A97="","",IF(OR(B97="",C97="",E97="",F97=""),"Check required fields",IF(COUNTIF($A$5:$A$104,A97)&gt;1,"Duplicate custody ID — check",IF(OR(AND(H97&lt;&gt;"",H97&lt;F97),AND(I97&lt;&gt;"",H97=""),AND(I97&lt;&gt;"",H97&lt;&gt;"",I97&lt;H97),AND(K97&lt;&gt;"",H97=""),AND(K97&lt;&gt;"",H97&lt;&gt;"",K97&lt;H97),AND(L97&lt;&gt;"",L97&lt;F97),AND(L97&lt;&gt;"",H97&lt;&gt;"",L97&lt;H97)),"Check date order",IF(AND(H97&lt;&gt;"",K97="",L97="",I97=""),"Add due-back time",IF(AND(H97&lt;&gt;"",K97="",L97="",I97&lt;NOW()),"Past due — check",IF(AND(H97&lt;&gt;"",K97="",L97="",J97=""),"Add assignee",IF(AND(F97&lt;&gt;"",G97="",L97=""),"Add storage code",""))))))))</f>
        <v/>
      </c>
      <c r="P97" s="15" t="n"/>
    </row>
    <row r="98" ht="29" customHeight="1">
      <c r="A98" s="10" t="n"/>
      <c r="B98" s="10" t="n"/>
      <c r="C98" s="10" t="n"/>
      <c r="D98" s="10" t="n"/>
      <c r="E98" s="11" t="n"/>
      <c r="F98" s="12" t="n"/>
      <c r="G98" s="10" t="n"/>
      <c r="H98" s="12" t="n"/>
      <c r="I98" s="12" t="n"/>
      <c r="J98" s="10" t="n"/>
      <c r="K98" s="12" t="n"/>
      <c r="L98" s="12" t="n"/>
      <c r="M98" s="16">
        <f>IF(A98="","",IF(L98&lt;&gt;"","Returned to Client",IF(K98&lt;&gt;"","Stored",IF(H98&lt;&gt;"","Checked Out",IF(F98&lt;&gt;"","Stored","Incomplete")))))</f>
        <v/>
      </c>
      <c r="N98" s="17">
        <f>IF(A98="","",IF(H98="","",IFERROR(MAX(0,(IF(K98&lt;&gt;"",K98,IF(L98&lt;&gt;"",L98,NOW()))-H98)*24),"")))</f>
        <v/>
      </c>
      <c r="O98" s="18">
        <f>IF(A98="","",IF(OR(B98="",C98="",E98="",F98=""),"Check required fields",IF(COUNTIF($A$5:$A$104,A98)&gt;1,"Duplicate custody ID — check",IF(OR(AND(H98&lt;&gt;"",H98&lt;F98),AND(I98&lt;&gt;"",H98=""),AND(I98&lt;&gt;"",H98&lt;&gt;"",I98&lt;H98),AND(K98&lt;&gt;"",H98=""),AND(K98&lt;&gt;"",H98&lt;&gt;"",K98&lt;H98),AND(L98&lt;&gt;"",L98&lt;F98),AND(L98&lt;&gt;"",H98&lt;&gt;"",L98&lt;H98)),"Check date order",IF(AND(H98&lt;&gt;"",K98="",L98="",I98=""),"Add due-back time",IF(AND(H98&lt;&gt;"",K98="",L98="",I98&lt;NOW()),"Past due — check",IF(AND(H98&lt;&gt;"",K98="",L98="",J98=""),"Add assignee",IF(AND(F98&lt;&gt;"",G98="",L98=""),"Add storage code",""))))))))</f>
        <v/>
      </c>
      <c r="P98" s="15" t="n"/>
    </row>
    <row r="99" ht="29" customHeight="1">
      <c r="A99" s="10" t="n"/>
      <c r="B99" s="10" t="n"/>
      <c r="C99" s="10" t="n"/>
      <c r="D99" s="10" t="n"/>
      <c r="E99" s="11" t="n"/>
      <c r="F99" s="12" t="n"/>
      <c r="G99" s="10" t="n"/>
      <c r="H99" s="12" t="n"/>
      <c r="I99" s="12" t="n"/>
      <c r="J99" s="10" t="n"/>
      <c r="K99" s="12" t="n"/>
      <c r="L99" s="12" t="n"/>
      <c r="M99" s="13">
        <f>IF(A99="","",IF(L99&lt;&gt;"","Returned to Client",IF(K99&lt;&gt;"","Stored",IF(H99&lt;&gt;"","Checked Out",IF(F99&lt;&gt;"","Stored","Incomplete")))))</f>
        <v/>
      </c>
      <c r="N99" s="7">
        <f>IF(A99="","",IF(H99="","",IFERROR(MAX(0,(IF(K99&lt;&gt;"",K99,IF(L99&lt;&gt;"",L99,NOW()))-H99)*24),"")))</f>
        <v/>
      </c>
      <c r="O99" s="14">
        <f>IF(A99="","",IF(OR(B99="",C99="",E99="",F99=""),"Check required fields",IF(COUNTIF($A$5:$A$104,A99)&gt;1,"Duplicate custody ID — check",IF(OR(AND(H99&lt;&gt;"",H99&lt;F99),AND(I99&lt;&gt;"",H99=""),AND(I99&lt;&gt;"",H99&lt;&gt;"",I99&lt;H99),AND(K99&lt;&gt;"",H99=""),AND(K99&lt;&gt;"",H99&lt;&gt;"",K99&lt;H99),AND(L99&lt;&gt;"",L99&lt;F99),AND(L99&lt;&gt;"",H99&lt;&gt;"",L99&lt;H99)),"Check date order",IF(AND(H99&lt;&gt;"",K99="",L99="",I99=""),"Add due-back time",IF(AND(H99&lt;&gt;"",K99="",L99="",I99&lt;NOW()),"Past due — check",IF(AND(H99&lt;&gt;"",K99="",L99="",J99=""),"Add assignee",IF(AND(F99&lt;&gt;"",G99="",L99=""),"Add storage code",""))))))))</f>
        <v/>
      </c>
      <c r="P99" s="15" t="n"/>
    </row>
    <row r="100" ht="29" customHeight="1">
      <c r="A100" s="10" t="n"/>
      <c r="B100" s="10" t="n"/>
      <c r="C100" s="10" t="n"/>
      <c r="D100" s="10" t="n"/>
      <c r="E100" s="11" t="n"/>
      <c r="F100" s="12" t="n"/>
      <c r="G100" s="10" t="n"/>
      <c r="H100" s="12" t="n"/>
      <c r="I100" s="12" t="n"/>
      <c r="J100" s="10" t="n"/>
      <c r="K100" s="12" t="n"/>
      <c r="L100" s="12" t="n"/>
      <c r="M100" s="16">
        <f>IF(A100="","",IF(L100&lt;&gt;"","Returned to Client",IF(K100&lt;&gt;"","Stored",IF(H100&lt;&gt;"","Checked Out",IF(F100&lt;&gt;"","Stored","Incomplete")))))</f>
        <v/>
      </c>
      <c r="N100" s="17">
        <f>IF(A100="","",IF(H100="","",IFERROR(MAX(0,(IF(K100&lt;&gt;"",K100,IF(L100&lt;&gt;"",L100,NOW()))-H100)*24),"")))</f>
        <v/>
      </c>
      <c r="O100" s="18">
        <f>IF(A100="","",IF(OR(B100="",C100="",E100="",F100=""),"Check required fields",IF(COUNTIF($A$5:$A$104,A100)&gt;1,"Duplicate custody ID — check",IF(OR(AND(H100&lt;&gt;"",H100&lt;F100),AND(I100&lt;&gt;"",H100=""),AND(I100&lt;&gt;"",H100&lt;&gt;"",I100&lt;H100),AND(K100&lt;&gt;"",H100=""),AND(K100&lt;&gt;"",H100&lt;&gt;"",K100&lt;H100),AND(L100&lt;&gt;"",L100&lt;F100),AND(L100&lt;&gt;"",H100&lt;&gt;"",L100&lt;H100)),"Check date order",IF(AND(H100&lt;&gt;"",K100="",L100="",I100=""),"Add due-back time",IF(AND(H100&lt;&gt;"",K100="",L100="",I100&lt;NOW()),"Past due — check",IF(AND(H100&lt;&gt;"",K100="",L100="",J100=""),"Add assignee",IF(AND(F100&lt;&gt;"",G100="",L100=""),"Add storage code",""))))))))</f>
        <v/>
      </c>
      <c r="P100" s="15" t="n"/>
    </row>
    <row r="101" ht="29" customHeight="1">
      <c r="A101" s="10" t="n"/>
      <c r="B101" s="10" t="n"/>
      <c r="C101" s="10" t="n"/>
      <c r="D101" s="10" t="n"/>
      <c r="E101" s="11" t="n"/>
      <c r="F101" s="12" t="n"/>
      <c r="G101" s="10" t="n"/>
      <c r="H101" s="12" t="n"/>
      <c r="I101" s="12" t="n"/>
      <c r="J101" s="10" t="n"/>
      <c r="K101" s="12" t="n"/>
      <c r="L101" s="12" t="n"/>
      <c r="M101" s="13">
        <f>IF(A101="","",IF(L101&lt;&gt;"","Returned to Client",IF(K101&lt;&gt;"","Stored",IF(H101&lt;&gt;"","Checked Out",IF(F101&lt;&gt;"","Stored","Incomplete")))))</f>
        <v/>
      </c>
      <c r="N101" s="7">
        <f>IF(A101="","",IF(H101="","",IFERROR(MAX(0,(IF(K101&lt;&gt;"",K101,IF(L101&lt;&gt;"",L101,NOW()))-H101)*24),"")))</f>
        <v/>
      </c>
      <c r="O101" s="14">
        <f>IF(A101="","",IF(OR(B101="",C101="",E101="",F101=""),"Check required fields",IF(COUNTIF($A$5:$A$104,A101)&gt;1,"Duplicate custody ID — check",IF(OR(AND(H101&lt;&gt;"",H101&lt;F101),AND(I101&lt;&gt;"",H101=""),AND(I101&lt;&gt;"",H101&lt;&gt;"",I101&lt;H101),AND(K101&lt;&gt;"",H101=""),AND(K101&lt;&gt;"",H101&lt;&gt;"",K101&lt;H101),AND(L101&lt;&gt;"",L101&lt;F101),AND(L101&lt;&gt;"",H101&lt;&gt;"",L101&lt;H101)),"Check date order",IF(AND(H101&lt;&gt;"",K101="",L101="",I101=""),"Add due-back time",IF(AND(H101&lt;&gt;"",K101="",L101="",I101&lt;NOW()),"Past due — check",IF(AND(H101&lt;&gt;"",K101="",L101="",J101=""),"Add assignee",IF(AND(F101&lt;&gt;"",G101="",L101=""),"Add storage code",""))))))))</f>
        <v/>
      </c>
      <c r="P101" s="15" t="n"/>
    </row>
    <row r="102" ht="29" customHeight="1">
      <c r="A102" s="10" t="n"/>
      <c r="B102" s="10" t="n"/>
      <c r="C102" s="10" t="n"/>
      <c r="D102" s="10" t="n"/>
      <c r="E102" s="11" t="n"/>
      <c r="F102" s="12" t="n"/>
      <c r="G102" s="10" t="n"/>
      <c r="H102" s="12" t="n"/>
      <c r="I102" s="12" t="n"/>
      <c r="J102" s="10" t="n"/>
      <c r="K102" s="12" t="n"/>
      <c r="L102" s="12" t="n"/>
      <c r="M102" s="16">
        <f>IF(A102="","",IF(L102&lt;&gt;"","Returned to Client",IF(K102&lt;&gt;"","Stored",IF(H102&lt;&gt;"","Checked Out",IF(F102&lt;&gt;"","Stored","Incomplete")))))</f>
        <v/>
      </c>
      <c r="N102" s="17">
        <f>IF(A102="","",IF(H102="","",IFERROR(MAX(0,(IF(K102&lt;&gt;"",K102,IF(L102&lt;&gt;"",L102,NOW()))-H102)*24),"")))</f>
        <v/>
      </c>
      <c r="O102" s="18">
        <f>IF(A102="","",IF(OR(B102="",C102="",E102="",F102=""),"Check required fields",IF(COUNTIF($A$5:$A$104,A102)&gt;1,"Duplicate custody ID — check",IF(OR(AND(H102&lt;&gt;"",H102&lt;F102),AND(I102&lt;&gt;"",H102=""),AND(I102&lt;&gt;"",H102&lt;&gt;"",I102&lt;H102),AND(K102&lt;&gt;"",H102=""),AND(K102&lt;&gt;"",H102&lt;&gt;"",K102&lt;H102),AND(L102&lt;&gt;"",L102&lt;F102),AND(L102&lt;&gt;"",H102&lt;&gt;"",L102&lt;H102)),"Check date order",IF(AND(H102&lt;&gt;"",K102="",L102="",I102=""),"Add due-back time",IF(AND(H102&lt;&gt;"",K102="",L102="",I102&lt;NOW()),"Past due — check",IF(AND(H102&lt;&gt;"",K102="",L102="",J102=""),"Add assignee",IF(AND(F102&lt;&gt;"",G102="",L102=""),"Add storage code",""))))))))</f>
        <v/>
      </c>
      <c r="P102" s="15" t="n"/>
    </row>
    <row r="103" ht="29" customHeight="1">
      <c r="A103" s="10" t="n"/>
      <c r="B103" s="10" t="n"/>
      <c r="C103" s="10" t="n"/>
      <c r="D103" s="10" t="n"/>
      <c r="E103" s="11" t="n"/>
      <c r="F103" s="12" t="n"/>
      <c r="G103" s="10" t="n"/>
      <c r="H103" s="12" t="n"/>
      <c r="I103" s="12" t="n"/>
      <c r="J103" s="10" t="n"/>
      <c r="K103" s="12" t="n"/>
      <c r="L103" s="12" t="n"/>
      <c r="M103" s="13">
        <f>IF(A103="","",IF(L103&lt;&gt;"","Returned to Client",IF(K103&lt;&gt;"","Stored",IF(H103&lt;&gt;"","Checked Out",IF(F103&lt;&gt;"","Stored","Incomplete")))))</f>
        <v/>
      </c>
      <c r="N103" s="7">
        <f>IF(A103="","",IF(H103="","",IFERROR(MAX(0,(IF(K103&lt;&gt;"",K103,IF(L103&lt;&gt;"",L103,NOW()))-H103)*24),"")))</f>
        <v/>
      </c>
      <c r="O103" s="14">
        <f>IF(A103="","",IF(OR(B103="",C103="",E103="",F103=""),"Check required fields",IF(COUNTIF($A$5:$A$104,A103)&gt;1,"Duplicate custody ID — check",IF(OR(AND(H103&lt;&gt;"",H103&lt;F103),AND(I103&lt;&gt;"",H103=""),AND(I103&lt;&gt;"",H103&lt;&gt;"",I103&lt;H103),AND(K103&lt;&gt;"",H103=""),AND(K103&lt;&gt;"",H103&lt;&gt;"",K103&lt;H103),AND(L103&lt;&gt;"",L103&lt;F103),AND(L103&lt;&gt;"",H103&lt;&gt;"",L103&lt;H103)),"Check date order",IF(AND(H103&lt;&gt;"",K103="",L103="",I103=""),"Add due-back time",IF(AND(H103&lt;&gt;"",K103="",L103="",I103&lt;NOW()),"Past due — check",IF(AND(H103&lt;&gt;"",K103="",L103="",J103=""),"Add assignee",IF(AND(F103&lt;&gt;"",G103="",L103=""),"Add storage code",""))))))))</f>
        <v/>
      </c>
      <c r="P103" s="15" t="n"/>
    </row>
    <row r="104" ht="29" customHeight="1">
      <c r="A104" s="10" t="n"/>
      <c r="B104" s="10" t="n"/>
      <c r="C104" s="10" t="n"/>
      <c r="D104" s="10" t="n"/>
      <c r="E104" s="11" t="n"/>
      <c r="F104" s="12" t="n"/>
      <c r="G104" s="10" t="n"/>
      <c r="H104" s="12" t="n"/>
      <c r="I104" s="12" t="n"/>
      <c r="J104" s="10" t="n"/>
      <c r="K104" s="12" t="n"/>
      <c r="L104" s="12" t="n"/>
      <c r="M104" s="16">
        <f>IF(A104="","",IF(L104&lt;&gt;"","Returned to Client",IF(K104&lt;&gt;"","Stored",IF(H104&lt;&gt;"","Checked Out",IF(F104&lt;&gt;"","Stored","Incomplete")))))</f>
        <v/>
      </c>
      <c r="N104" s="17">
        <f>IF(A104="","",IF(H104="","",IFERROR(MAX(0,(IF(K104&lt;&gt;"",K104,IF(L104&lt;&gt;"",L104,NOW()))-H104)*24),"")))</f>
        <v/>
      </c>
      <c r="O104" s="18">
        <f>IF(A104="","",IF(OR(B104="",C104="",E104="",F104=""),"Check required fields",IF(COUNTIF($A$5:$A$104,A104)&gt;1,"Duplicate custody ID — check",IF(OR(AND(H104&lt;&gt;"",H104&lt;F104),AND(I104&lt;&gt;"",H104=""),AND(I104&lt;&gt;"",H104&lt;&gt;"",I104&lt;H104),AND(K104&lt;&gt;"",H104=""),AND(K104&lt;&gt;"",H104&lt;&gt;"",K104&lt;H104),AND(L104&lt;&gt;"",L104&lt;F104),AND(L104&lt;&gt;"",H104&lt;&gt;"",L104&lt;H104)),"Check date order",IF(AND(H104&lt;&gt;"",K104="",L104="",I104=""),"Add due-back time",IF(AND(H104&lt;&gt;"",K104="",L104="",I104&lt;NOW()),"Past due — check",IF(AND(H104&lt;&gt;"",K104="",L104="",J104=""),"Add assignee",IF(AND(F104&lt;&gt;"",G104="",L104=""),"Add storage code",""))))))))</f>
        <v/>
      </c>
      <c r="P104" s="15" t="n"/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M5:M104">
    <cfRule type="expression" priority="2" dxfId="1">
      <formula>$M5="Stored"</formula>
    </cfRule>
    <cfRule type="expression" priority="3" dxfId="1">
      <formula>$M5="Returned to Client"</formula>
    </cfRule>
    <cfRule type="expression" priority="4" dxfId="0">
      <formula>$M5="Checked Out"</formula>
    </cfRule>
    <cfRule type="expression" priority="5" dxfId="0">
      <formula>$M5="Incomplete"</formula>
    </cfRule>
  </conditionalFormatting>
  <conditionalFormatting sqref="O5:O104">
    <cfRule type="expression" priority="6" dxfId="0">
      <formula>$O5&lt;&gt;""</formula>
    </cfRule>
  </conditionalFormatting>
  <dataValidations count="4">
    <dataValidation sqref="E5:E104" showDropDown="0" showInputMessage="1" showErrorMessage="1" allowBlank="0" errorTitle="Check key quantity" error="Enter a whole number from 1 through the editable maximum." promptTitle="Key quantity" prompt="Enter the number of physical keys in this custody record." type="whole" operator="between">
      <formula1>1</formula1>
      <formula2>INDIRECT("'Assumptions'!$B$4")</formula2>
    </dataValidation>
    <dataValidation sqref="F5:F104 H5:I104 K5:L104" showDropDown="0" showInputMessage="1" showErrorMessage="1" allowBlank="0" errorTitle="Check date or time" error="Enter a date and time within the editable entry date limits." promptTitle="Date and time" prompt="Use a US date and include the time when it is known." type="decimal" operator="between">
      <formula1>INDIRECT("'Assumptions'!$B$6")</formula1>
      <formula2>INDIRECT("'Assumptions'!$B$7")+1</formula2>
    </dataValidation>
    <dataValidation sqref="G5:G104" showDropDown="0" showInputMessage="1" showErrorMessage="1" allowBlank="0" errorTitle="Choose a storage code" error="Select a storage code from the editable Assumptions list." promptTitle="Coded storage" prompt="Choose the coded location used for this key record." type="list">
      <formula1>INDIRECT("'Assumptions'!$F$4:$F$13")</formula1>
    </dataValidation>
    <dataValidation sqref="J5:J104" showDropDown="0" showInputMessage="1" showErrorMessage="1" allowBlank="0" errorTitle="Choose an assignee" error="Select an assignee from the editable Assumptions list." promptTitle="Key assignee" prompt="Choose the person taking custody of the key." type="list">
      <formula1>INDIRECT("'Assumptions'!$E$4:$E$13")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zoomScale="95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39" customWidth="1" min="3" max="3"/>
    <col width="4" customWidth="1" min="4" max="4"/>
    <col width="25" customWidth="1" min="5" max="5"/>
    <col width="20" customWidth="1" min="6" max="6"/>
  </cols>
  <sheetData>
    <row r="1" ht="30" customHeight="1">
      <c r="A1" s="1" t="inlineStr">
        <is>
          <t>Pet Key Custody Log Assumptions</t>
        </is>
      </c>
    </row>
    <row r="2" ht="22" customHeight="1">
      <c r="A2" s="8" t="inlineStr">
        <is>
          <t>Edit yellow limits and lists to match internal practices before using the log.</t>
        </is>
      </c>
    </row>
    <row r="3" ht="27" customHeight="1">
      <c r="A3" s="2" t="inlineStr">
        <is>
          <t>Limit or Setting</t>
        </is>
      </c>
      <c r="B3" s="2" t="inlineStr">
        <is>
          <t>Editable Value</t>
        </is>
      </c>
      <c r="C3" s="2" t="inlineStr">
        <is>
          <t>How It Is Used</t>
        </is>
      </c>
      <c r="E3" s="2" t="inlineStr">
        <is>
          <t>Assignee List</t>
        </is>
      </c>
      <c r="F3" s="2" t="inlineStr">
        <is>
          <t>Storage Code List</t>
        </is>
      </c>
    </row>
    <row r="4" ht="27" customHeight="1">
      <c r="A4" s="14" t="inlineStr">
        <is>
          <t>Maximum keys per custody record</t>
        </is>
      </c>
      <c r="B4" s="11" t="n">
        <v>6</v>
      </c>
      <c r="C4" s="14" t="inlineStr">
        <is>
          <t>Validates key quantity entries.</t>
        </is>
      </c>
      <c r="E4" s="10" t="inlineStr">
        <is>
          <t>Fictional Maya Reed</t>
        </is>
      </c>
      <c r="F4" s="10" t="inlineStr">
        <is>
          <t>CAB-A01</t>
        </is>
      </c>
    </row>
    <row r="5" ht="27" customHeight="1">
      <c r="A5" s="18" t="inlineStr">
        <is>
          <t>Upcoming due review window in days</t>
        </is>
      </c>
      <c r="B5" s="11" t="n">
        <v>2</v>
      </c>
      <c r="C5" s="18" t="inlineStr">
        <is>
          <t>Controls the Summary due-soon indicator.</t>
        </is>
      </c>
      <c r="E5" s="10" t="inlineStr">
        <is>
          <t>Fictional Jordan Bell</t>
        </is>
      </c>
      <c r="F5" s="10" t="inlineStr">
        <is>
          <t>CAB-A02</t>
        </is>
      </c>
    </row>
    <row r="6" ht="27" customHeight="1">
      <c r="A6" s="14" t="inlineStr">
        <is>
          <t>Earliest allowed entry date</t>
        </is>
      </c>
      <c r="B6" s="22" t="n">
        <v>45292</v>
      </c>
      <c r="C6" s="14" t="inlineStr">
        <is>
          <t>Sets the earliest accepted date or time.</t>
        </is>
      </c>
      <c r="E6" s="10" t="inlineStr">
        <is>
          <t>Fictional Casey Hart</t>
        </is>
      </c>
      <c r="F6" s="10" t="inlineStr">
        <is>
          <t>CAB-B01</t>
        </is>
      </c>
    </row>
    <row r="7" ht="27" customHeight="1">
      <c r="A7" s="18" t="inlineStr">
        <is>
          <t>Latest allowed entry date</t>
        </is>
      </c>
      <c r="B7" s="22" t="n">
        <v>47483</v>
      </c>
      <c r="C7" s="18" t="inlineStr">
        <is>
          <t>Sets the latest accepted date or time.</t>
        </is>
      </c>
      <c r="E7" s="10" t="inlineStr">
        <is>
          <t>Fictional Riley Stone</t>
        </is>
      </c>
      <c r="F7" s="10" t="inlineStr">
        <is>
          <t>CAB-B02</t>
        </is>
      </c>
    </row>
    <row r="8" ht="27" customHeight="1">
      <c r="A8" s="20" t="n"/>
      <c r="B8" s="20" t="n"/>
      <c r="C8" s="20" t="n"/>
      <c r="E8" s="10" t="inlineStr">
        <is>
          <t>Fictional Taylor Moss</t>
        </is>
      </c>
      <c r="F8" s="10" t="inlineStr">
        <is>
          <t>CAB-C01</t>
        </is>
      </c>
    </row>
    <row r="9" ht="27" customHeight="1">
      <c r="A9" s="21" t="n"/>
      <c r="B9" s="21" t="n"/>
      <c r="C9" s="21" t="n"/>
      <c r="E9" s="10" t="inlineStr">
        <is>
          <t>Fictional Morgan Lane</t>
        </is>
      </c>
      <c r="F9" s="10" t="inlineStr">
        <is>
          <t>CAB-C02</t>
        </is>
      </c>
    </row>
    <row r="10" ht="27" customHeight="1">
      <c r="A10" s="20" t="n"/>
      <c r="B10" s="20" t="n"/>
      <c r="C10" s="20" t="n"/>
      <c r="E10" s="10" t="inlineStr"/>
      <c r="F10" s="10" t="inlineStr">
        <is>
          <t>LOCK-01</t>
        </is>
      </c>
    </row>
    <row r="11" ht="27" customHeight="1">
      <c r="A11" s="21" t="n"/>
      <c r="B11" s="21" t="n"/>
      <c r="C11" s="21" t="n"/>
      <c r="E11" s="10" t="inlineStr"/>
      <c r="F11" s="10" t="inlineStr">
        <is>
          <t>LOCK-02</t>
        </is>
      </c>
    </row>
    <row r="12" ht="27" customHeight="1">
      <c r="A12" s="20" t="n"/>
      <c r="B12" s="20" t="n"/>
      <c r="C12" s="20" t="n"/>
      <c r="E12" s="10" t="inlineStr"/>
      <c r="F12" s="10" t="inlineStr">
        <is>
          <t>SAFE-01</t>
        </is>
      </c>
    </row>
    <row r="13" ht="27" customHeight="1">
      <c r="A13" s="21" t="n"/>
      <c r="B13" s="21" t="n"/>
      <c r="C13" s="21" t="n"/>
      <c r="E13" s="10" t="inlineStr"/>
      <c r="F13" s="10" t="inlineStr">
        <is>
          <t>SAFE-02</t>
        </is>
      </c>
    </row>
  </sheetData>
  <mergeCells count="1">
    <mergeCell ref="A1:F1"/>
  </mergeCells>
  <conditionalFormatting sqref="B6:B7">
    <cfRule type="expression" priority="1" dxfId="0">
      <formula>$B$6&gt;$B$7</formula>
    </cfRule>
  </conditionalFormatting>
  <dataValidations count="3">
    <dataValidation sqref="B4" showDropDown="0" showInputMessage="0" showErrorMessage="1" allowBlank="0" errorTitle="Check maximum quantity" error="Enter a whole number from 1 through 50." type="whole" operator="between">
      <formula1>1</formula1>
      <formula2>50</formula2>
    </dataValidation>
    <dataValidation sqref="B5" showDropDown="0" showInputMessage="0" showErrorMessage="1" allowBlank="0" errorTitle="Check review window" error="Enter a whole number from 0 through 30 days." type="whole" operator="between">
      <formula1>0</formula1>
      <formula2>30</formula2>
    </dataValidation>
    <dataValidation sqref="B6:B7" showDropDown="0" showInputMessage="0" showErrorMessage="1" allowBlank="0" errorTitle="Check date limit" error="Enter a date within ten years of the current year." type="date" operator="between">
      <formula1>DATE(2016,1,1)</formula1>
      <formula2>DATE(2036,12,31)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2026-09-09T08:45:13Z</dcterms:created>
  <dcterms:modified xmlns:dcterms="http://purl.org/dc/terms/" xmlns:xsi="http://www.w3.org/2001/XMLSchema-instance" xsi:type="dcterms:W3CDTF">2026-09-09T08:45:13+00:00Z</dcterms:modified>
</cp:coreProperties>
</file>