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ommunication Log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'Summary'!$A$5:$B$18</definedName>
    <definedName name="_xlnm._FilterDatabase" localSheetId="1" hidden="1">'Communication Log'!$A$4:$P$104</definedName>
    <definedName name="_xlnm._FilterDatabase" localSheetId="2" hidden="1">'Assumptions'!$D$3:$H$8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0.0"/>
    <numFmt numFmtId="166" formatCode="0.0%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color rgb="00243333"/>
      <sz val="9"/>
    </font>
    <font>
      <name val="Aptos"/>
      <b val="1"/>
      <color rgb="00243333"/>
      <sz val="10"/>
    </font>
    <font>
      <name val="Aptos"/>
      <color rgb="00243333"/>
      <sz val="10"/>
    </font>
    <font>
      <name val="Aptos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F7F3E8"/>
      </patternFill>
    </fill>
    <fill>
      <patternFill patternType="solid">
        <fgColor rgb="00FFFFFF"/>
      </patternFill>
    </fill>
    <fill>
      <patternFill patternType="solid">
        <fgColor rgb="00A93F2C"/>
      </patternFill>
    </fill>
    <fill>
      <patternFill patternType="solid">
        <fgColor rgb="00FFF0C7"/>
      </patternFill>
    </fill>
  </fills>
  <borders count="6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  <border>
      <left/>
      <right/>
      <top style="thin">
        <color rgb="00CBD5CF"/>
      </top>
      <bottom/>
      <diagonal/>
    </border>
    <border>
      <left/>
      <right style="thin">
        <color rgb="00CBD5CF"/>
      </right>
      <top style="thin">
        <color rgb="00CBD5CF"/>
      </top>
      <bottom/>
      <diagonal/>
    </border>
    <border>
      <left/>
      <right/>
      <top style="thin">
        <color rgb="00CBD5CF"/>
      </top>
      <bottom style="thin">
        <color rgb="00CBD5CF"/>
      </bottom>
      <diagonal/>
    </border>
    <border>
      <left/>
      <right style="thin">
        <color rgb="00CBD5CF"/>
      </right>
      <top style="thin">
        <color rgb="00CBD5CF"/>
      </top>
      <bottom style="thin">
        <color rgb="00CBD5CF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3" fillId="0" borderId="0" pivotButton="0" quotePrefix="0" xfId="0"/>
    <xf numFmtId="164" fontId="4" fillId="0" borderId="0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/>
    </xf>
    <xf numFmtId="1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6" fontId="4" fillId="3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left" vertical="top" wrapText="1"/>
    </xf>
    <xf numFmtId="1" fontId="4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A93F2C"/>
        </patternFill>
      </fill>
    </dxf>
    <dxf>
      <font>
        <name val="Aptos"/>
        <b val="1"/>
        <color rgb="00FFFFFF"/>
        <sz val="10"/>
      </font>
      <fill>
        <patternFill patternType="solid">
          <fgColor rgb="00246B6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Contacts by Channel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'Summary'!E5</f>
            </strRef>
          </tx>
          <spPr>
            <a:solidFill xmlns:a="http://schemas.openxmlformats.org/drawingml/2006/main">
              <a:srgbClr val="246B63"/>
            </a:solidFill>
            <a:ln xmlns:a="http://schemas.openxmlformats.org/drawingml/2006/main">
              <a:solidFill>
                <a:srgbClr val="246B63"/>
              </a:solidFill>
              <a:prstDash val="solid"/>
            </a:ln>
          </spPr>
          <cat>
            <numRef>
              <f>'Summary'!$D$6:$D$10</f>
            </numRef>
          </cat>
          <val>
            <numRef>
              <f>'Summary'!$E$6:$E$10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Contacts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Channel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4</row>
      <rowOff>0</rowOff>
    </from>
    <ext cx="32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" customWidth="1" min="3" max="3"/>
    <col width="17" customWidth="1" min="4" max="4"/>
    <col width="12" customWidth="1" min="5" max="5"/>
    <col width="3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0" customHeight="1">
      <c r="A1" s="1" t="inlineStr">
        <is>
          <t>Pet Owner Communication Log — Summary</t>
        </is>
      </c>
      <c r="B1" s="22" t="n"/>
      <c r="C1" s="22" t="n"/>
      <c r="D1" s="22" t="n"/>
      <c r="E1" s="22" t="n"/>
      <c r="F1" s="22" t="n"/>
      <c r="G1" s="22" t="n"/>
      <c r="H1" s="22" t="n"/>
      <c r="I1" s="22" t="n"/>
      <c r="J1" s="23" t="n"/>
    </row>
    <row r="2" ht="30" customHeight="1">
      <c r="A2" s="2" t="inlineStr">
        <is>
          <t>Cedar Kite Pet Care is a fictional sample business. Indicators update from the Communication Log; no messages are sent automatically.</t>
        </is>
      </c>
    </row>
    <row r="3">
      <c r="A3" s="3" t="inlineStr">
        <is>
          <t>As of</t>
        </is>
      </c>
      <c r="B3" s="4">
        <f>TODAY()</f>
        <v/>
      </c>
    </row>
    <row r="4"/>
    <row r="5" ht="22" customHeight="1">
      <c r="A5" s="5" t="inlineStr">
        <is>
          <t>Indicator</t>
        </is>
      </c>
      <c r="B5" s="5" t="inlineStr">
        <is>
          <t>Calculated Value</t>
        </is>
      </c>
      <c r="D5" s="6" t="inlineStr">
        <is>
          <t>Channel</t>
        </is>
      </c>
      <c r="E5" s="6" t="inlineStr">
        <is>
          <t>Contacts</t>
        </is>
      </c>
    </row>
    <row r="6" ht="22" customHeight="1">
      <c r="A6" s="7" t="inlineStr">
        <is>
          <t>Communications logged</t>
        </is>
      </c>
      <c r="B6" s="8">
        <f>COUNTIF('Communication Log'!$A$5:$A$104,"&lt;&gt;")</f>
        <v/>
      </c>
      <c r="D6" s="9">
        <f>IF(Assumptions!D4="","",Assumptions!D4)</f>
        <v/>
      </c>
      <c r="E6" s="9">
        <f>IF(D6="","",COUNTIF('Communication Log'!$E$5:$E$104,D6))</f>
        <v/>
      </c>
    </row>
    <row r="7" ht="22" customHeight="1">
      <c r="A7" s="10" t="inlineStr">
        <is>
          <t>Contacts in the last 30 days</t>
        </is>
      </c>
      <c r="B7" s="11">
        <f>COUNTIFS('Communication Log'!$B$5:$B$104,"&lt;&gt;",'Communication Log'!$B$5:$B$104,"&gt;="&amp;TODAY()-29,'Communication Log'!$B$5:$B$104,"&lt;="&amp;TODAY())</f>
        <v/>
      </c>
      <c r="D7" s="12">
        <f>IF(Assumptions!D5="","",Assumptions!D5)</f>
        <v/>
      </c>
      <c r="E7" s="12">
        <f>IF(D7="","",COUNTIF('Communication Log'!$E$5:$E$104,D7))</f>
        <v/>
      </c>
    </row>
    <row r="8" ht="22" customHeight="1">
      <c r="A8" s="7" t="inlineStr">
        <is>
          <t>Inbound contacts</t>
        </is>
      </c>
      <c r="B8" s="8">
        <f>COUNTIF('Communication Log'!$F$5:$F$104,"Inbound")</f>
        <v/>
      </c>
      <c r="D8" s="9">
        <f>IF(Assumptions!D6="","",Assumptions!D6)</f>
        <v/>
      </c>
      <c r="E8" s="9">
        <f>IF(D8="","",COUNTIF('Communication Log'!$E$5:$E$104,D8))</f>
        <v/>
      </c>
    </row>
    <row r="9" ht="22" customHeight="1">
      <c r="A9" s="10" t="inlineStr">
        <is>
          <t>Outbound contacts</t>
        </is>
      </c>
      <c r="B9" s="11">
        <f>COUNTIF('Communication Log'!$F$5:$F$104,"Outbound")</f>
        <v/>
      </c>
      <c r="D9" s="12">
        <f>IF(Assumptions!D7="","",Assumptions!D7)</f>
        <v/>
      </c>
      <c r="E9" s="12">
        <f>IF(D9="","",COUNTIF('Communication Log'!$E$5:$E$104,D9))</f>
        <v/>
      </c>
    </row>
    <row r="10" ht="22" customHeight="1">
      <c r="A10" s="7" t="inlineStr">
        <is>
          <t>Open follow-ups</t>
        </is>
      </c>
      <c r="B10" s="8">
        <f>COUNTIFS('Communication Log'!$A$5:$A$104,"&lt;&gt;",'Communication Log'!$P$5:$P$104,"&lt;&gt;Closed")</f>
        <v/>
      </c>
      <c r="D10" s="9">
        <f>IF(Assumptions!D8="","",Assumptions!D8)</f>
        <v/>
      </c>
      <c r="E10" s="9">
        <f>IF(D10="","",COUNTIF('Communication Log'!$E$5:$E$104,D10))</f>
        <v/>
      </c>
    </row>
    <row r="11" ht="22" customHeight="1">
      <c r="A11" s="10" t="inlineStr">
        <is>
          <t>Items needing a human check</t>
        </is>
      </c>
      <c r="B11" s="11">
        <f>COUNTIF('Communication Log'!$P$5:$P$104,"Overdue")+COUNTIF('Communication Log'!$P$5:$P$104,"Set due date")+COUNTIF('Communication Log'!$P$5:$P$104,"Set status")+COUNTIF('Communication Log'!$P$5:$P$104,"Set contact date")+COUNTIF('Communication Log'!$P$5:$P$104,"Update status")</f>
        <v/>
      </c>
    </row>
    <row r="12" ht="22" customHeight="1">
      <c r="A12" s="7" t="inlineStr">
        <is>
          <t>Overdue follow-ups</t>
        </is>
      </c>
      <c r="B12" s="8">
        <f>COUNTIF('Communication Log'!$P$5:$P$104,"Overdue")</f>
        <v/>
      </c>
    </row>
    <row r="13" ht="22" customHeight="1">
      <c r="A13" s="10" t="inlineStr">
        <is>
          <t>Follow-ups due soon</t>
        </is>
      </c>
      <c r="B13" s="11">
        <f>COUNTIF('Communication Log'!$P$5:$P$104,"Due soon")</f>
        <v/>
      </c>
    </row>
    <row r="14" ht="22" customHeight="1">
      <c r="A14" s="7" t="inlineStr">
        <is>
          <t>Awaiting owner response</t>
        </is>
      </c>
      <c r="B14" s="8">
        <f>COUNTIF('Communication Log'!$J$5:$J$104,"Awaiting Owner")</f>
        <v/>
      </c>
    </row>
    <row r="15" ht="22" customHeight="1">
      <c r="A15" s="10" t="inlineStr">
        <is>
          <t>Resolved communications</t>
        </is>
      </c>
      <c r="B15" s="11">
        <f>COUNTIF('Communication Log'!$J$5:$J$104,"Resolved")</f>
        <v/>
      </c>
    </row>
    <row r="16" ht="22" customHeight="1">
      <c r="A16" s="7" t="inlineStr">
        <is>
          <t>Open items at or over review age</t>
        </is>
      </c>
      <c r="B16" s="8">
        <f>COUNTIFS('Communication Log'!$A$5:$A$104,"&lt;&gt;",'Communication Log'!$O$5:$O$104,"&gt;="&amp;Assumptions!$B$5,'Communication Log'!$P$5:$P$104,"&lt;&gt;Closed")</f>
        <v/>
      </c>
    </row>
    <row r="17" ht="22" customHeight="1">
      <c r="A17" s="10" t="inlineStr">
        <is>
          <t>Average days open for active items</t>
        </is>
      </c>
      <c r="B17" s="13">
        <f>IFERROR(SUMIFS('Communication Log'!$O$5:$O$104,'Communication Log'!$A$5:$A$104,"&lt;&gt;",'Communication Log'!$P$5:$P$104,"&lt;&gt;Closed")/COUNTIFS('Communication Log'!$A$5:$A$104,"&lt;&gt;",'Communication Log'!$P$5:$P$104,"&lt;&gt;Closed"),"")</f>
        <v/>
      </c>
    </row>
    <row r="18" ht="22" customHeight="1">
      <c r="A18" s="7" t="inlineStr">
        <is>
          <t>Resolution rate</t>
        </is>
      </c>
      <c r="B18" s="14">
        <f>IFERROR(COUNTIF('Communication Log'!$J$5:$J$104,"Resolved")/(COUNTIF('Communication Log'!$J$5:$J$104,"Resolved")+COUNTIF('Communication Log'!$J$5:$J$104,"Awaiting Owner")+COUNTIF('Communication Log'!$J$5:$J$104,"Follow-Up Needed")),"")</f>
        <v/>
      </c>
    </row>
  </sheetData>
  <autoFilter ref="A5:B18"/>
  <mergeCells count="1">
    <mergeCell ref="A1:J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12" customWidth="1" min="3" max="3"/>
    <col width="15" customWidth="1" min="4" max="4"/>
    <col width="14" customWidth="1" min="5" max="5"/>
    <col width="12" customWidth="1" min="6" max="6"/>
    <col width="21" customWidth="1" min="7" max="7"/>
    <col width="40" customWidth="1" min="8" max="8"/>
    <col width="40" customWidth="1" min="9" max="9"/>
    <col width="20" customWidth="1" min="10" max="10"/>
    <col width="19" customWidth="1" min="11" max="11"/>
    <col width="15" customWidth="1" min="12" max="12"/>
    <col width="15" customWidth="1" min="13" max="13"/>
    <col width="12" customWidth="1" min="14" max="14"/>
    <col width="12" customWidth="1" min="15" max="15"/>
    <col width="18" customWidth="1" min="16" max="16"/>
  </cols>
  <sheetData>
    <row r="1" ht="30" customHeight="1">
      <c r="A1" s="1" t="inlineStr">
        <is>
          <t>Pet Owner Communication Log</t>
        </is>
      </c>
      <c r="B1" s="22" t="n"/>
      <c r="C1" s="22" t="n"/>
      <c r="D1" s="22" t="n"/>
      <c r="E1" s="22" t="n"/>
      <c r="F1" s="22" t="n"/>
      <c r="G1" s="22" t="n"/>
      <c r="H1" s="22" t="n"/>
      <c r="I1" s="22" t="n"/>
      <c r="J1" s="22" t="n"/>
      <c r="K1" s="22" t="n"/>
      <c r="L1" s="22" t="n"/>
      <c r="M1" s="22" t="n"/>
      <c r="N1" s="22" t="n"/>
      <c r="O1" s="22" t="n"/>
      <c r="P1" s="23" t="n"/>
    </row>
    <row r="2" ht="24" customHeight="1">
      <c r="A2" s="2" t="inlineStr">
        <is>
          <t>Pale yellow cells are editable. All sample clients, pets, staff labels, and events are fictional.</t>
        </is>
      </c>
    </row>
    <row r="3" ht="28" customHeight="1">
      <c r="A3" s="2" t="inlineStr">
        <is>
          <t>Follow-Up Check is calculated from entered dates and statuses. Colored checks are prompts for staff review and do not send messages.</t>
        </is>
      </c>
    </row>
    <row r="4" ht="34" customHeight="1">
      <c r="A4" s="5" t="inlineStr">
        <is>
          <t>Log ID</t>
        </is>
      </c>
      <c r="B4" s="5" t="inlineStr">
        <is>
          <t>Contact Date</t>
        </is>
      </c>
      <c r="C4" s="5" t="inlineStr">
        <is>
          <t>Client ID</t>
        </is>
      </c>
      <c r="D4" s="5" t="inlineStr">
        <is>
          <t>Pet Name</t>
        </is>
      </c>
      <c r="E4" s="5" t="inlineStr">
        <is>
          <t>Channel</t>
        </is>
      </c>
      <c r="F4" s="5" t="inlineStr">
        <is>
          <t>Direction</t>
        </is>
      </c>
      <c r="G4" s="5" t="inlineStr">
        <is>
          <t>Topic</t>
        </is>
      </c>
      <c r="H4" s="5" t="inlineStr">
        <is>
          <t>Communication Notes</t>
        </is>
      </c>
      <c r="I4" s="5" t="inlineStr">
        <is>
          <t>Commitment / Next Step</t>
        </is>
      </c>
      <c r="J4" s="5" t="inlineStr">
        <is>
          <t>Response Status</t>
        </is>
      </c>
      <c r="K4" s="5" t="inlineStr">
        <is>
          <t>Follow-Up Owner</t>
        </is>
      </c>
      <c r="L4" s="5" t="inlineStr">
        <is>
          <t>Follow-Up Due</t>
        </is>
      </c>
      <c r="M4" s="5" t="inlineStr">
        <is>
          <t>Completed Date</t>
        </is>
      </c>
      <c r="N4" s="5" t="inlineStr">
        <is>
          <t>Priority</t>
        </is>
      </c>
      <c r="O4" s="5" t="inlineStr">
        <is>
          <t>Days Open</t>
        </is>
      </c>
      <c r="P4" s="5" t="inlineStr">
        <is>
          <t>Follow-Up Check</t>
        </is>
      </c>
    </row>
    <row r="5" ht="38" customHeight="1">
      <c r="A5" s="15" t="inlineStr">
        <is>
          <t>COM-0001</t>
        </is>
      </c>
      <c r="B5" s="16" t="n">
        <v>46249</v>
      </c>
      <c r="C5" s="15" t="inlineStr">
        <is>
          <t>FIC-001</t>
        </is>
      </c>
      <c r="D5" s="15" t="inlineStr">
        <is>
          <t>Comet</t>
        </is>
      </c>
      <c r="E5" s="17" t="inlineStr">
        <is>
          <t>Phone</t>
        </is>
      </c>
      <c r="F5" s="17" t="inlineStr">
        <is>
          <t>Outbound</t>
        </is>
      </c>
      <c r="G5" s="15" t="inlineStr">
        <is>
          <t>Boarding Arrival</t>
        </is>
      </c>
      <c r="H5" s="18" t="inlineStr">
        <is>
          <t>Reviewed the requested boarding arrival window with the fictional owner.</t>
        </is>
      </c>
      <c r="I5" s="18" t="inlineStr">
        <is>
          <t>Owner to confirm the preferred arrival time.</t>
        </is>
      </c>
      <c r="J5" s="17" t="inlineStr">
        <is>
          <t>Awaiting Owner</t>
        </is>
      </c>
      <c r="K5" s="17" t="inlineStr">
        <is>
          <t>Sample Staff A</t>
        </is>
      </c>
      <c r="L5" s="16" t="n">
        <v>46273</v>
      </c>
      <c r="M5" s="16" t="n"/>
      <c r="N5" s="17" t="inlineStr">
        <is>
          <t>High</t>
        </is>
      </c>
      <c r="O5" s="8">
        <f>IF($A5="","",IF($B5="","",MAX(0,IF($M5&lt;&gt;"",$M5-$B5,TODAY()-$B5))))</f>
        <v/>
      </c>
      <c r="P5" s="9">
        <f>IF($A5="","",IF($B5="","Set contact date",IF($J5="","Set status",IF(OR($J5="Resolved",$J5="No Follow-Up"),"Closed",IF($M5&lt;&gt;"","Update status",IF($L5="","Set due date",IF($L5&lt;TODAY(),"Overdue",IF($L5&lt;=TODAY()+Assumptions!$B$4,"Due soon","Scheduled"))))))))</f>
        <v/>
      </c>
    </row>
    <row r="6" ht="38" customHeight="1">
      <c r="A6" s="15" t="inlineStr">
        <is>
          <t>COM-0002</t>
        </is>
      </c>
      <c r="B6" s="16" t="n">
        <v>46254</v>
      </c>
      <c r="C6" s="15" t="inlineStr">
        <is>
          <t>FIC-002</t>
        </is>
      </c>
      <c r="D6" s="15" t="inlineStr">
        <is>
          <t>Mochi</t>
        </is>
      </c>
      <c r="E6" s="17" t="inlineStr">
        <is>
          <t>SMS</t>
        </is>
      </c>
      <c r="F6" s="17" t="inlineStr">
        <is>
          <t>Inbound</t>
        </is>
      </c>
      <c r="G6" s="15" t="inlineStr">
        <is>
          <t>Owner-Supplied Care Note</t>
        </is>
      </c>
      <c r="H6" s="18" t="inlineStr">
        <is>
          <t>Acknowledged a routine feeding note supplied by the fictional owner.</t>
        </is>
      </c>
      <c r="I6" s="18" t="inlineStr">
        <is>
          <t>Add the owner-supplied note to the visit checklist.</t>
        </is>
      </c>
      <c r="J6" s="17" t="inlineStr">
        <is>
          <t>Resolved</t>
        </is>
      </c>
      <c r="K6" s="17" t="inlineStr">
        <is>
          <t>Sample Staff B</t>
        </is>
      </c>
      <c r="L6" s="16" t="n">
        <v>46255</v>
      </c>
      <c r="M6" s="16" t="n">
        <v>46255</v>
      </c>
      <c r="N6" s="17" t="inlineStr">
        <is>
          <t>Normal</t>
        </is>
      </c>
      <c r="O6" s="11">
        <f>IF($A6="","",IF($B6="","",MAX(0,IF($M6&lt;&gt;"",$M6-$B6,TODAY()-$B6))))</f>
        <v/>
      </c>
      <c r="P6" s="12">
        <f>IF($A6="","",IF($B6="","Set contact date",IF($J6="","Set status",IF(OR($J6="Resolved",$J6="No Follow-Up"),"Closed",IF($M6&lt;&gt;"","Update status",IF($L6="","Set due date",IF($L6&lt;TODAY(),"Overdue",IF($L6&lt;=TODAY()+Assumptions!$B$4,"Due soon","Scheduled"))))))))</f>
        <v/>
      </c>
    </row>
    <row r="7" ht="38" customHeight="1">
      <c r="A7" s="15" t="inlineStr">
        <is>
          <t>COM-0003</t>
        </is>
      </c>
      <c r="B7" s="16" t="n">
        <v>46256</v>
      </c>
      <c r="C7" s="15" t="inlineStr">
        <is>
          <t>FIC-003</t>
        </is>
      </c>
      <c r="D7" s="15" t="inlineStr">
        <is>
          <t>Nimbus</t>
        </is>
      </c>
      <c r="E7" s="17" t="inlineStr">
        <is>
          <t>Email</t>
        </is>
      </c>
      <c r="F7" s="17" t="inlineStr">
        <is>
          <t>Outbound</t>
        </is>
      </c>
      <c r="G7" s="15" t="inlineStr">
        <is>
          <t>Grooming Estimate</t>
        </is>
      </c>
      <c r="H7" s="18" t="inlineStr">
        <is>
          <t>Sent a requested grooming estimate to the fictional owner for review.</t>
        </is>
      </c>
      <c r="I7" s="18" t="inlineStr">
        <is>
          <t>Owner to approve or decline the estimate.</t>
        </is>
      </c>
      <c r="J7" s="17" t="inlineStr">
        <is>
          <t>Awaiting Owner</t>
        </is>
      </c>
      <c r="K7" s="17" t="inlineStr">
        <is>
          <t>Sample Staff C</t>
        </is>
      </c>
      <c r="L7" s="16" t="n">
        <v>46276</v>
      </c>
      <c r="M7" s="16" t="n"/>
      <c r="N7" s="17" t="inlineStr">
        <is>
          <t>Normal</t>
        </is>
      </c>
      <c r="O7" s="8">
        <f>IF($A7="","",IF($B7="","",MAX(0,IF($M7&lt;&gt;"",$M7-$B7,TODAY()-$B7))))</f>
        <v/>
      </c>
      <c r="P7" s="9">
        <f>IF($A7="","",IF($B7="","Set contact date",IF($J7="","Set status",IF(OR($J7="Resolved",$J7="No Follow-Up"),"Closed",IF($M7&lt;&gt;"","Update status",IF($L7="","Set due date",IF($L7&lt;TODAY(),"Overdue",IF($L7&lt;=TODAY()+Assumptions!$B$4,"Due soon","Scheduled"))))))))</f>
        <v/>
      </c>
    </row>
    <row r="8" ht="38" customHeight="1">
      <c r="A8" s="15" t="inlineStr">
        <is>
          <t>COM-0004</t>
        </is>
      </c>
      <c r="B8" s="16" t="n">
        <v>46260</v>
      </c>
      <c r="C8" s="15" t="inlineStr">
        <is>
          <t>FIC-004</t>
        </is>
      </c>
      <c r="D8" s="15" t="inlineStr">
        <is>
          <t>Pippin</t>
        </is>
      </c>
      <c r="E8" s="17" t="inlineStr">
        <is>
          <t>In Person</t>
        </is>
      </c>
      <c r="F8" s="17" t="inlineStr">
        <is>
          <t>Inbound</t>
        </is>
      </c>
      <c r="G8" s="15" t="inlineStr">
        <is>
          <t>Pickup Window</t>
        </is>
      </c>
      <c r="H8" s="18" t="inlineStr">
        <is>
          <t>Recorded the fictional owner's question about the planned pickup window.</t>
        </is>
      </c>
      <c r="I8" s="18" t="inlineStr">
        <is>
          <t>Confirm the available pickup window.</t>
        </is>
      </c>
      <c r="J8" s="17" t="inlineStr">
        <is>
          <t>Follow-Up Needed</t>
        </is>
      </c>
      <c r="K8" s="17" t="inlineStr">
        <is>
          <t>Sample Staff A</t>
        </is>
      </c>
      <c r="L8" s="16" t="n">
        <v>46274</v>
      </c>
      <c r="M8" s="16" t="n"/>
      <c r="N8" s="17" t="inlineStr">
        <is>
          <t>High</t>
        </is>
      </c>
      <c r="O8" s="11">
        <f>IF($A8="","",IF($B8="","",MAX(0,IF($M8&lt;&gt;"",$M8-$B8,TODAY()-$B8))))</f>
        <v/>
      </c>
      <c r="P8" s="12">
        <f>IF($A8="","",IF($B8="","Set contact date",IF($J8="","Set status",IF(OR($J8="Resolved",$J8="No Follow-Up"),"Closed",IF($M8&lt;&gt;"","Update status",IF($L8="","Set due date",IF($L8&lt;TODAY(),"Overdue",IF($L8&lt;=TODAY()+Assumptions!$B$4,"Due soon","Scheduled"))))))))</f>
        <v/>
      </c>
    </row>
    <row r="9" ht="38" customHeight="1">
      <c r="A9" s="15" t="inlineStr">
        <is>
          <t>COM-0005</t>
        </is>
      </c>
      <c r="B9" s="16" t="n">
        <v>46264</v>
      </c>
      <c r="C9" s="15" t="inlineStr">
        <is>
          <t>FIC-005</t>
        </is>
      </c>
      <c r="D9" s="15" t="inlineStr">
        <is>
          <t>Juniper</t>
        </is>
      </c>
      <c r="E9" s="17" t="inlineStr">
        <is>
          <t>Phone</t>
        </is>
      </c>
      <c r="F9" s="17" t="inlineStr">
        <is>
          <t>Outbound</t>
        </is>
      </c>
      <c r="G9" s="15" t="inlineStr">
        <is>
          <t>Daycare Update</t>
        </is>
      </c>
      <c r="H9" s="18" t="inlineStr">
        <is>
          <t>Shared a routine attendance update with the fictional owner.</t>
        </is>
      </c>
      <c r="I9" s="18" t="inlineStr">
        <is>
          <t>No additional follow-up was requested.</t>
        </is>
      </c>
      <c r="J9" s="17" t="inlineStr">
        <is>
          <t>No Follow-Up</t>
        </is>
      </c>
      <c r="K9" s="17" t="inlineStr">
        <is>
          <t>Sample Staff B</t>
        </is>
      </c>
      <c r="L9" s="16" t="n"/>
      <c r="M9" s="16" t="n"/>
      <c r="N9" s="17" t="inlineStr">
        <is>
          <t>Low</t>
        </is>
      </c>
      <c r="O9" s="8">
        <f>IF($A9="","",IF($B9="","",MAX(0,IF($M9&lt;&gt;"",$M9-$B9,TODAY()-$B9))))</f>
        <v/>
      </c>
      <c r="P9" s="9">
        <f>IF($A9="","",IF($B9="","Set contact date",IF($J9="","Set status",IF(OR($J9="Resolved",$J9="No Follow-Up"),"Closed",IF($M9&lt;&gt;"","Update status",IF($L9="","Set due date",IF($L9&lt;TODAY(),"Overdue",IF($L9&lt;=TODAY()+Assumptions!$B$4,"Due soon","Scheduled"))))))))</f>
        <v/>
      </c>
    </row>
    <row r="10" ht="38" customHeight="1">
      <c r="A10" s="15" t="inlineStr">
        <is>
          <t>COM-0006</t>
        </is>
      </c>
      <c r="B10" s="16" t="n">
        <v>46266</v>
      </c>
      <c r="C10" s="15" t="inlineStr">
        <is>
          <t>FIC-006</t>
        </is>
      </c>
      <c r="D10" s="15" t="inlineStr">
        <is>
          <t>Atlas</t>
        </is>
      </c>
      <c r="E10" s="17" t="inlineStr">
        <is>
          <t>Voicemail</t>
        </is>
      </c>
      <c r="F10" s="17" t="inlineStr">
        <is>
          <t>Outbound</t>
        </is>
      </c>
      <c r="G10" s="15" t="inlineStr">
        <is>
          <t>Boarding Details</t>
        </is>
      </c>
      <c r="H10" s="18" t="inlineStr">
        <is>
          <t>Left a callback request regarding owner-provided boarding details.</t>
        </is>
      </c>
      <c r="I10" s="18" t="inlineStr">
        <is>
          <t>Confirm the administrative contact details supplied by the owner.</t>
        </is>
      </c>
      <c r="J10" s="17" t="inlineStr">
        <is>
          <t>Follow-Up Needed</t>
        </is>
      </c>
      <c r="K10" s="17" t="inlineStr">
        <is>
          <t>Sample Staff C</t>
        </is>
      </c>
      <c r="L10" s="16" t="n">
        <v>46272</v>
      </c>
      <c r="M10" s="16" t="n"/>
      <c r="N10" s="17" t="inlineStr">
        <is>
          <t>High</t>
        </is>
      </c>
      <c r="O10" s="11">
        <f>IF($A10="","",IF($B10="","",MAX(0,IF($M10&lt;&gt;"",$M10-$B10,TODAY()-$B10))))</f>
        <v/>
      </c>
      <c r="P10" s="12">
        <f>IF($A10="","",IF($B10="","Set contact date",IF($J10="","Set status",IF(OR($J10="Resolved",$J10="No Follow-Up"),"Closed",IF($M10&lt;&gt;"","Update status",IF($L10="","Set due date",IF($L10&lt;TODAY(),"Overdue",IF($L10&lt;=TODAY()+Assumptions!$B$4,"Due soon","Scheduled"))))))))</f>
        <v/>
      </c>
    </row>
    <row r="11" ht="38" customHeight="1">
      <c r="A11" s="15" t="inlineStr">
        <is>
          <t>COM-0007</t>
        </is>
      </c>
      <c r="B11" s="16" t="n">
        <v>46268</v>
      </c>
      <c r="C11" s="15" t="inlineStr">
        <is>
          <t>FIC-007</t>
        </is>
      </c>
      <c r="D11" s="15" t="inlineStr">
        <is>
          <t>Waffles</t>
        </is>
      </c>
      <c r="E11" s="17" t="inlineStr">
        <is>
          <t>Email</t>
        </is>
      </c>
      <c r="F11" s="17" t="inlineStr">
        <is>
          <t>Inbound</t>
        </is>
      </c>
      <c r="G11" s="15" t="inlineStr">
        <is>
          <t>Schedule Change</t>
        </is>
      </c>
      <c r="H11" s="18" t="inlineStr">
        <is>
          <t>Recorded the fictional owner's request to change a reservation date.</t>
        </is>
      </c>
      <c r="I11" s="18" t="inlineStr">
        <is>
          <t>Send the revised availability options.</t>
        </is>
      </c>
      <c r="J11" s="17" t="inlineStr">
        <is>
          <t>Resolved</t>
        </is>
      </c>
      <c r="K11" s="17" t="inlineStr">
        <is>
          <t>Sample Staff A</t>
        </is>
      </c>
      <c r="L11" s="16" t="n">
        <v>46269</v>
      </c>
      <c r="M11" s="16" t="n">
        <v>46269</v>
      </c>
      <c r="N11" s="17" t="inlineStr">
        <is>
          <t>Normal</t>
        </is>
      </c>
      <c r="O11" s="8">
        <f>IF($A11="","",IF($B11="","",MAX(0,IF($M11&lt;&gt;"",$M11-$B11,TODAY()-$B11))))</f>
        <v/>
      </c>
      <c r="P11" s="9">
        <f>IF($A11="","",IF($B11="","Set contact date",IF($J11="","Set status",IF(OR($J11="Resolved",$J11="No Follow-Up"),"Closed",IF($M11&lt;&gt;"","Update status",IF($L11="","Set due date",IF($L11&lt;TODAY(),"Overdue",IF($L11&lt;=TODAY()+Assumptions!$B$4,"Due soon","Scheduled"))))))))</f>
        <v/>
      </c>
    </row>
    <row r="12" ht="38" customHeight="1">
      <c r="A12" s="15" t="inlineStr">
        <is>
          <t>COM-0008</t>
        </is>
      </c>
      <c r="B12" s="16" t="n">
        <v>46270</v>
      </c>
      <c r="C12" s="15" t="inlineStr">
        <is>
          <t>FIC-008</t>
        </is>
      </c>
      <c r="D12" s="15" t="inlineStr">
        <is>
          <t>Echo</t>
        </is>
      </c>
      <c r="E12" s="17" t="inlineStr">
        <is>
          <t>SMS</t>
        </is>
      </c>
      <c r="F12" s="17" t="inlineStr">
        <is>
          <t>Outbound</t>
        </is>
      </c>
      <c r="G12" s="15" t="inlineStr">
        <is>
          <t>Belongings Reminder</t>
        </is>
      </c>
      <c r="H12" s="18" t="inlineStr">
        <is>
          <t>Asked the fictional owner to label belongings for an upcoming stay.</t>
        </is>
      </c>
      <c r="I12" s="18" t="inlineStr">
        <is>
          <t>Owner to acknowledge the packing reminder.</t>
        </is>
      </c>
      <c r="J12" s="17" t="inlineStr">
        <is>
          <t>Awaiting Owner</t>
        </is>
      </c>
      <c r="K12" s="17" t="inlineStr">
        <is>
          <t>Sample Staff B</t>
        </is>
      </c>
      <c r="L12" s="16" t="n">
        <v>46279</v>
      </c>
      <c r="M12" s="16" t="n"/>
      <c r="N12" s="17" t="inlineStr">
        <is>
          <t>Low</t>
        </is>
      </c>
      <c r="O12" s="11">
        <f>IF($A12="","",IF($B12="","",MAX(0,IF($M12&lt;&gt;"",$M12-$B12,TODAY()-$B12))))</f>
        <v/>
      </c>
      <c r="P12" s="12">
        <f>IF($A12="","",IF($B12="","Set contact date",IF($J12="","Set status",IF(OR($J12="Resolved",$J12="No Follow-Up"),"Closed",IF($M12&lt;&gt;"","Update status",IF($L12="","Set due date",IF($L12&lt;TODAY(),"Overdue",IF($L12&lt;=TODAY()+Assumptions!$B$4,"Due soon","Scheduled"))))))))</f>
        <v/>
      </c>
    </row>
    <row r="13" ht="38" customHeight="1">
      <c r="A13" s="15" t="inlineStr">
        <is>
          <t>COM-0009</t>
        </is>
      </c>
      <c r="B13" s="16" t="n">
        <v>46272</v>
      </c>
      <c r="C13" s="15" t="inlineStr">
        <is>
          <t>FIC-009</t>
        </is>
      </c>
      <c r="D13" s="15" t="inlineStr">
        <is>
          <t>Maple</t>
        </is>
      </c>
      <c r="E13" s="17" t="inlineStr">
        <is>
          <t>Phone</t>
        </is>
      </c>
      <c r="F13" s="17" t="inlineStr">
        <is>
          <t>Inbound</t>
        </is>
      </c>
      <c r="G13" s="15" t="inlineStr">
        <is>
          <t>Invoice Question</t>
        </is>
      </c>
      <c r="H13" s="18" t="inlineStr">
        <is>
          <t>Recorded a fictional owner's request for an explanation of an itemized invoice.</t>
        </is>
      </c>
      <c r="I13" s="18" t="inlineStr">
        <is>
          <t>Review the invoice wording and reply.</t>
        </is>
      </c>
      <c r="J13" s="17" t="inlineStr">
        <is>
          <t>Follow-Up Needed</t>
        </is>
      </c>
      <c r="K13" s="17" t="inlineStr">
        <is>
          <t>Sample Staff C</t>
        </is>
      </c>
      <c r="L13" s="16" t="n"/>
      <c r="M13" s="16" t="n"/>
      <c r="N13" s="17" t="inlineStr">
        <is>
          <t>Normal</t>
        </is>
      </c>
      <c r="O13" s="8">
        <f>IF($A13="","",IF($B13="","",MAX(0,IF($M13&lt;&gt;"",$M13-$B13,TODAY()-$B13))))</f>
        <v/>
      </c>
      <c r="P13" s="9">
        <f>IF($A13="","",IF($B13="","Set contact date",IF($J13="","Set status",IF(OR($J13="Resolved",$J13="No Follow-Up"),"Closed",IF($M13&lt;&gt;"","Update status",IF($L13="","Set due date",IF($L13&lt;TODAY(),"Overdue",IF($L13&lt;=TODAY()+Assumptions!$B$4,"Due soon","Scheduled"))))))))</f>
        <v/>
      </c>
    </row>
    <row r="14" ht="38" customHeight="1">
      <c r="A14" s="15" t="inlineStr">
        <is>
          <t>COM-0010</t>
        </is>
      </c>
      <c r="B14" s="16" t="n">
        <v>46273</v>
      </c>
      <c r="C14" s="15" t="inlineStr">
        <is>
          <t>FIC-010</t>
        </is>
      </c>
      <c r="D14" s="15" t="inlineStr">
        <is>
          <t>Rocket</t>
        </is>
      </c>
      <c r="E14" s="17" t="inlineStr">
        <is>
          <t>In Person</t>
        </is>
      </c>
      <c r="F14" s="17" t="inlineStr">
        <is>
          <t>Outbound</t>
        </is>
      </c>
      <c r="G14" s="15" t="inlineStr">
        <is>
          <t>Departure Summary</t>
        </is>
      </c>
      <c r="H14" s="18" t="inlineStr">
        <is>
          <t>Confirmed the routine departure summary with the fictional owner.</t>
        </is>
      </c>
      <c r="I14" s="18" t="inlineStr">
        <is>
          <t>Review the completed follow-up and update its status.</t>
        </is>
      </c>
      <c r="J14" s="17" t="inlineStr">
        <is>
          <t>Follow-Up Needed</t>
        </is>
      </c>
      <c r="K14" s="17" t="inlineStr">
        <is>
          <t>Sample Staff A</t>
        </is>
      </c>
      <c r="L14" s="16" t="n">
        <v>46274</v>
      </c>
      <c r="M14" s="16" t="n">
        <v>46274</v>
      </c>
      <c r="N14" s="17" t="inlineStr">
        <is>
          <t>Normal</t>
        </is>
      </c>
      <c r="O14" s="11">
        <f>IF($A14="","",IF($B14="","",MAX(0,IF($M14&lt;&gt;"",$M14-$B14,TODAY()-$B14))))</f>
        <v/>
      </c>
      <c r="P14" s="12">
        <f>IF($A14="","",IF($B14="","Set contact date",IF($J14="","Set status",IF(OR($J14="Resolved",$J14="No Follow-Up"),"Closed",IF($M14&lt;&gt;"","Update status",IF($L14="","Set due date",IF($L14&lt;TODAY(),"Overdue",IF($L14&lt;=TODAY()+Assumptions!$B$4,"Due soon","Scheduled"))))))))</f>
        <v/>
      </c>
    </row>
    <row r="15" ht="24" customHeight="1">
      <c r="A15" s="15" t="n"/>
      <c r="B15" s="16" t="n"/>
      <c r="C15" s="15" t="n"/>
      <c r="D15" s="15" t="n"/>
      <c r="E15" s="17" t="n"/>
      <c r="F15" s="17" t="n"/>
      <c r="G15" s="15" t="n"/>
      <c r="H15" s="18" t="n"/>
      <c r="I15" s="18" t="n"/>
      <c r="J15" s="17" t="n"/>
      <c r="K15" s="17" t="n"/>
      <c r="L15" s="16" t="n"/>
      <c r="M15" s="16" t="n"/>
      <c r="N15" s="17" t="n"/>
      <c r="O15" s="8">
        <f>IF($A15="","",IF($B15="","",MAX(0,IF($M15&lt;&gt;"",$M15-$B15,TODAY()-$B15))))</f>
        <v/>
      </c>
      <c r="P15" s="9">
        <f>IF($A15="","",IF($B15="","Set contact date",IF($J15="","Set status",IF(OR($J15="Resolved",$J15="No Follow-Up"),"Closed",IF($M15&lt;&gt;"","Update status",IF($L15="","Set due date",IF($L15&lt;TODAY(),"Overdue",IF($L15&lt;=TODAY()+Assumptions!$B$4,"Due soon","Scheduled"))))))))</f>
        <v/>
      </c>
    </row>
    <row r="16" ht="24" customHeight="1">
      <c r="A16" s="15" t="n"/>
      <c r="B16" s="16" t="n"/>
      <c r="C16" s="15" t="n"/>
      <c r="D16" s="15" t="n"/>
      <c r="E16" s="17" t="n"/>
      <c r="F16" s="17" t="n"/>
      <c r="G16" s="15" t="n"/>
      <c r="H16" s="18" t="n"/>
      <c r="I16" s="18" t="n"/>
      <c r="J16" s="17" t="n"/>
      <c r="K16" s="17" t="n"/>
      <c r="L16" s="16" t="n"/>
      <c r="M16" s="16" t="n"/>
      <c r="N16" s="17" t="n"/>
      <c r="O16" s="11">
        <f>IF($A16="","",IF($B16="","",MAX(0,IF($M16&lt;&gt;"",$M16-$B16,TODAY()-$B16))))</f>
        <v/>
      </c>
      <c r="P16" s="12">
        <f>IF($A16="","",IF($B16="","Set contact date",IF($J16="","Set status",IF(OR($J16="Resolved",$J16="No Follow-Up"),"Closed",IF($M16&lt;&gt;"","Update status",IF($L16="","Set due date",IF($L16&lt;TODAY(),"Overdue",IF($L16&lt;=TODAY()+Assumptions!$B$4,"Due soon","Scheduled"))))))))</f>
        <v/>
      </c>
    </row>
    <row r="17" ht="24" customHeight="1">
      <c r="A17" s="15" t="n"/>
      <c r="B17" s="16" t="n"/>
      <c r="C17" s="15" t="n"/>
      <c r="D17" s="15" t="n"/>
      <c r="E17" s="17" t="n"/>
      <c r="F17" s="17" t="n"/>
      <c r="G17" s="15" t="n"/>
      <c r="H17" s="18" t="n"/>
      <c r="I17" s="18" t="n"/>
      <c r="J17" s="17" t="n"/>
      <c r="K17" s="17" t="n"/>
      <c r="L17" s="16" t="n"/>
      <c r="M17" s="16" t="n"/>
      <c r="N17" s="17" t="n"/>
      <c r="O17" s="8">
        <f>IF($A17="","",IF($B17="","",MAX(0,IF($M17&lt;&gt;"",$M17-$B17,TODAY()-$B17))))</f>
        <v/>
      </c>
      <c r="P17" s="9">
        <f>IF($A17="","",IF($B17="","Set contact date",IF($J17="","Set status",IF(OR($J17="Resolved",$J17="No Follow-Up"),"Closed",IF($M17&lt;&gt;"","Update status",IF($L17="","Set due date",IF($L17&lt;TODAY(),"Overdue",IF($L17&lt;=TODAY()+Assumptions!$B$4,"Due soon","Scheduled"))))))))</f>
        <v/>
      </c>
    </row>
    <row r="18" ht="24" customHeight="1">
      <c r="A18" s="15" t="n"/>
      <c r="B18" s="16" t="n"/>
      <c r="C18" s="15" t="n"/>
      <c r="D18" s="15" t="n"/>
      <c r="E18" s="17" t="n"/>
      <c r="F18" s="17" t="n"/>
      <c r="G18" s="15" t="n"/>
      <c r="H18" s="18" t="n"/>
      <c r="I18" s="18" t="n"/>
      <c r="J18" s="17" t="n"/>
      <c r="K18" s="17" t="n"/>
      <c r="L18" s="16" t="n"/>
      <c r="M18" s="16" t="n"/>
      <c r="N18" s="17" t="n"/>
      <c r="O18" s="11">
        <f>IF($A18="","",IF($B18="","",MAX(0,IF($M18&lt;&gt;"",$M18-$B18,TODAY()-$B18))))</f>
        <v/>
      </c>
      <c r="P18" s="12">
        <f>IF($A18="","",IF($B18="","Set contact date",IF($J18="","Set status",IF(OR($J18="Resolved",$J18="No Follow-Up"),"Closed",IF($M18&lt;&gt;"","Update status",IF($L18="","Set due date",IF($L18&lt;TODAY(),"Overdue",IF($L18&lt;=TODAY()+Assumptions!$B$4,"Due soon","Scheduled"))))))))</f>
        <v/>
      </c>
    </row>
    <row r="19" ht="24" customHeight="1">
      <c r="A19" s="15" t="n"/>
      <c r="B19" s="16" t="n"/>
      <c r="C19" s="15" t="n"/>
      <c r="D19" s="15" t="n"/>
      <c r="E19" s="17" t="n"/>
      <c r="F19" s="17" t="n"/>
      <c r="G19" s="15" t="n"/>
      <c r="H19" s="18" t="n"/>
      <c r="I19" s="18" t="n"/>
      <c r="J19" s="17" t="n"/>
      <c r="K19" s="17" t="n"/>
      <c r="L19" s="16" t="n"/>
      <c r="M19" s="16" t="n"/>
      <c r="N19" s="17" t="n"/>
      <c r="O19" s="8">
        <f>IF($A19="","",IF($B19="","",MAX(0,IF($M19&lt;&gt;"",$M19-$B19,TODAY()-$B19))))</f>
        <v/>
      </c>
      <c r="P19" s="9">
        <f>IF($A19="","",IF($B19="","Set contact date",IF($J19="","Set status",IF(OR($J19="Resolved",$J19="No Follow-Up"),"Closed",IF($M19&lt;&gt;"","Update status",IF($L19="","Set due date",IF($L19&lt;TODAY(),"Overdue",IF($L19&lt;=TODAY()+Assumptions!$B$4,"Due soon","Scheduled"))))))))</f>
        <v/>
      </c>
    </row>
    <row r="20" ht="24" customHeight="1">
      <c r="A20" s="15" t="n"/>
      <c r="B20" s="16" t="n"/>
      <c r="C20" s="15" t="n"/>
      <c r="D20" s="15" t="n"/>
      <c r="E20" s="17" t="n"/>
      <c r="F20" s="17" t="n"/>
      <c r="G20" s="15" t="n"/>
      <c r="H20" s="18" t="n"/>
      <c r="I20" s="18" t="n"/>
      <c r="J20" s="17" t="n"/>
      <c r="K20" s="17" t="n"/>
      <c r="L20" s="16" t="n"/>
      <c r="M20" s="16" t="n"/>
      <c r="N20" s="17" t="n"/>
      <c r="O20" s="11">
        <f>IF($A20="","",IF($B20="","",MAX(0,IF($M20&lt;&gt;"",$M20-$B20,TODAY()-$B20))))</f>
        <v/>
      </c>
      <c r="P20" s="12">
        <f>IF($A20="","",IF($B20="","Set contact date",IF($J20="","Set status",IF(OR($J20="Resolved",$J20="No Follow-Up"),"Closed",IF($M20&lt;&gt;"","Update status",IF($L20="","Set due date",IF($L20&lt;TODAY(),"Overdue",IF($L20&lt;=TODAY()+Assumptions!$B$4,"Due soon","Scheduled"))))))))</f>
        <v/>
      </c>
    </row>
    <row r="21" ht="24" customHeight="1">
      <c r="A21" s="15" t="n"/>
      <c r="B21" s="16" t="n"/>
      <c r="C21" s="15" t="n"/>
      <c r="D21" s="15" t="n"/>
      <c r="E21" s="17" t="n"/>
      <c r="F21" s="17" t="n"/>
      <c r="G21" s="15" t="n"/>
      <c r="H21" s="18" t="n"/>
      <c r="I21" s="18" t="n"/>
      <c r="J21" s="17" t="n"/>
      <c r="K21" s="17" t="n"/>
      <c r="L21" s="16" t="n"/>
      <c r="M21" s="16" t="n"/>
      <c r="N21" s="17" t="n"/>
      <c r="O21" s="8">
        <f>IF($A21="","",IF($B21="","",MAX(0,IF($M21&lt;&gt;"",$M21-$B21,TODAY()-$B21))))</f>
        <v/>
      </c>
      <c r="P21" s="9">
        <f>IF($A21="","",IF($B21="","Set contact date",IF($J21="","Set status",IF(OR($J21="Resolved",$J21="No Follow-Up"),"Closed",IF($M21&lt;&gt;"","Update status",IF($L21="","Set due date",IF($L21&lt;TODAY(),"Overdue",IF($L21&lt;=TODAY()+Assumptions!$B$4,"Due soon","Scheduled"))))))))</f>
        <v/>
      </c>
    </row>
    <row r="22" ht="24" customHeight="1">
      <c r="A22" s="15" t="n"/>
      <c r="B22" s="16" t="n"/>
      <c r="C22" s="15" t="n"/>
      <c r="D22" s="15" t="n"/>
      <c r="E22" s="17" t="n"/>
      <c r="F22" s="17" t="n"/>
      <c r="G22" s="15" t="n"/>
      <c r="H22" s="18" t="n"/>
      <c r="I22" s="18" t="n"/>
      <c r="J22" s="17" t="n"/>
      <c r="K22" s="17" t="n"/>
      <c r="L22" s="16" t="n"/>
      <c r="M22" s="16" t="n"/>
      <c r="N22" s="17" t="n"/>
      <c r="O22" s="11">
        <f>IF($A22="","",IF($B22="","",MAX(0,IF($M22&lt;&gt;"",$M22-$B22,TODAY()-$B22))))</f>
        <v/>
      </c>
      <c r="P22" s="12">
        <f>IF($A22="","",IF($B22="","Set contact date",IF($J22="","Set status",IF(OR($J22="Resolved",$J22="No Follow-Up"),"Closed",IF($M22&lt;&gt;"","Update status",IF($L22="","Set due date",IF($L22&lt;TODAY(),"Overdue",IF($L22&lt;=TODAY()+Assumptions!$B$4,"Due soon","Scheduled"))))))))</f>
        <v/>
      </c>
    </row>
    <row r="23" ht="24" customHeight="1">
      <c r="A23" s="15" t="n"/>
      <c r="B23" s="16" t="n"/>
      <c r="C23" s="15" t="n"/>
      <c r="D23" s="15" t="n"/>
      <c r="E23" s="17" t="n"/>
      <c r="F23" s="17" t="n"/>
      <c r="G23" s="15" t="n"/>
      <c r="H23" s="18" t="n"/>
      <c r="I23" s="18" t="n"/>
      <c r="J23" s="17" t="n"/>
      <c r="K23" s="17" t="n"/>
      <c r="L23" s="16" t="n"/>
      <c r="M23" s="16" t="n"/>
      <c r="N23" s="17" t="n"/>
      <c r="O23" s="8">
        <f>IF($A23="","",IF($B23="","",MAX(0,IF($M23&lt;&gt;"",$M23-$B23,TODAY()-$B23))))</f>
        <v/>
      </c>
      <c r="P23" s="9">
        <f>IF($A23="","",IF($B23="","Set contact date",IF($J23="","Set status",IF(OR($J23="Resolved",$J23="No Follow-Up"),"Closed",IF($M23&lt;&gt;"","Update status",IF($L23="","Set due date",IF($L23&lt;TODAY(),"Overdue",IF($L23&lt;=TODAY()+Assumptions!$B$4,"Due soon","Scheduled"))))))))</f>
        <v/>
      </c>
    </row>
    <row r="24" ht="24" customHeight="1">
      <c r="A24" s="15" t="n"/>
      <c r="B24" s="16" t="n"/>
      <c r="C24" s="15" t="n"/>
      <c r="D24" s="15" t="n"/>
      <c r="E24" s="17" t="n"/>
      <c r="F24" s="17" t="n"/>
      <c r="G24" s="15" t="n"/>
      <c r="H24" s="18" t="n"/>
      <c r="I24" s="18" t="n"/>
      <c r="J24" s="17" t="n"/>
      <c r="K24" s="17" t="n"/>
      <c r="L24" s="16" t="n"/>
      <c r="M24" s="16" t="n"/>
      <c r="N24" s="17" t="n"/>
      <c r="O24" s="11">
        <f>IF($A24="","",IF($B24="","",MAX(0,IF($M24&lt;&gt;"",$M24-$B24,TODAY()-$B24))))</f>
        <v/>
      </c>
      <c r="P24" s="12">
        <f>IF($A24="","",IF($B24="","Set contact date",IF($J24="","Set status",IF(OR($J24="Resolved",$J24="No Follow-Up"),"Closed",IF($M24&lt;&gt;"","Update status",IF($L24="","Set due date",IF($L24&lt;TODAY(),"Overdue",IF($L24&lt;=TODAY()+Assumptions!$B$4,"Due soon","Scheduled"))))))))</f>
        <v/>
      </c>
    </row>
    <row r="25" ht="24" customHeight="1">
      <c r="A25" s="15" t="n"/>
      <c r="B25" s="16" t="n"/>
      <c r="C25" s="15" t="n"/>
      <c r="D25" s="15" t="n"/>
      <c r="E25" s="17" t="n"/>
      <c r="F25" s="17" t="n"/>
      <c r="G25" s="15" t="n"/>
      <c r="H25" s="18" t="n"/>
      <c r="I25" s="18" t="n"/>
      <c r="J25" s="17" t="n"/>
      <c r="K25" s="17" t="n"/>
      <c r="L25" s="16" t="n"/>
      <c r="M25" s="16" t="n"/>
      <c r="N25" s="17" t="n"/>
      <c r="O25" s="8">
        <f>IF($A25="","",IF($B25="","",MAX(0,IF($M25&lt;&gt;"",$M25-$B25,TODAY()-$B25))))</f>
        <v/>
      </c>
      <c r="P25" s="9">
        <f>IF($A25="","",IF($B25="","Set contact date",IF($J25="","Set status",IF(OR($J25="Resolved",$J25="No Follow-Up"),"Closed",IF($M25&lt;&gt;"","Update status",IF($L25="","Set due date",IF($L25&lt;TODAY(),"Overdue",IF($L25&lt;=TODAY()+Assumptions!$B$4,"Due soon","Scheduled"))))))))</f>
        <v/>
      </c>
    </row>
    <row r="26" ht="24" customHeight="1">
      <c r="A26" s="15" t="n"/>
      <c r="B26" s="16" t="n"/>
      <c r="C26" s="15" t="n"/>
      <c r="D26" s="15" t="n"/>
      <c r="E26" s="17" t="n"/>
      <c r="F26" s="17" t="n"/>
      <c r="G26" s="15" t="n"/>
      <c r="H26" s="18" t="n"/>
      <c r="I26" s="18" t="n"/>
      <c r="J26" s="17" t="n"/>
      <c r="K26" s="17" t="n"/>
      <c r="L26" s="16" t="n"/>
      <c r="M26" s="16" t="n"/>
      <c r="N26" s="17" t="n"/>
      <c r="O26" s="11">
        <f>IF($A26="","",IF($B26="","",MAX(0,IF($M26&lt;&gt;"",$M26-$B26,TODAY()-$B26))))</f>
        <v/>
      </c>
      <c r="P26" s="12">
        <f>IF($A26="","",IF($B26="","Set contact date",IF($J26="","Set status",IF(OR($J26="Resolved",$J26="No Follow-Up"),"Closed",IF($M26&lt;&gt;"","Update status",IF($L26="","Set due date",IF($L26&lt;TODAY(),"Overdue",IF($L26&lt;=TODAY()+Assumptions!$B$4,"Due soon","Scheduled"))))))))</f>
        <v/>
      </c>
    </row>
    <row r="27" ht="24" customHeight="1">
      <c r="A27" s="15" t="n"/>
      <c r="B27" s="16" t="n"/>
      <c r="C27" s="15" t="n"/>
      <c r="D27" s="15" t="n"/>
      <c r="E27" s="17" t="n"/>
      <c r="F27" s="17" t="n"/>
      <c r="G27" s="15" t="n"/>
      <c r="H27" s="18" t="n"/>
      <c r="I27" s="18" t="n"/>
      <c r="J27" s="17" t="n"/>
      <c r="K27" s="17" t="n"/>
      <c r="L27" s="16" t="n"/>
      <c r="M27" s="16" t="n"/>
      <c r="N27" s="17" t="n"/>
      <c r="O27" s="8">
        <f>IF($A27="","",IF($B27="","",MAX(0,IF($M27&lt;&gt;"",$M27-$B27,TODAY()-$B27))))</f>
        <v/>
      </c>
      <c r="P27" s="9">
        <f>IF($A27="","",IF($B27="","Set contact date",IF($J27="","Set status",IF(OR($J27="Resolved",$J27="No Follow-Up"),"Closed",IF($M27&lt;&gt;"","Update status",IF($L27="","Set due date",IF($L27&lt;TODAY(),"Overdue",IF($L27&lt;=TODAY()+Assumptions!$B$4,"Due soon","Scheduled"))))))))</f>
        <v/>
      </c>
    </row>
    <row r="28" ht="24" customHeight="1">
      <c r="A28" s="15" t="n"/>
      <c r="B28" s="16" t="n"/>
      <c r="C28" s="15" t="n"/>
      <c r="D28" s="15" t="n"/>
      <c r="E28" s="17" t="n"/>
      <c r="F28" s="17" t="n"/>
      <c r="G28" s="15" t="n"/>
      <c r="H28" s="18" t="n"/>
      <c r="I28" s="18" t="n"/>
      <c r="J28" s="17" t="n"/>
      <c r="K28" s="17" t="n"/>
      <c r="L28" s="16" t="n"/>
      <c r="M28" s="16" t="n"/>
      <c r="N28" s="17" t="n"/>
      <c r="O28" s="11">
        <f>IF($A28="","",IF($B28="","",MAX(0,IF($M28&lt;&gt;"",$M28-$B28,TODAY()-$B28))))</f>
        <v/>
      </c>
      <c r="P28" s="12">
        <f>IF($A28="","",IF($B28="","Set contact date",IF($J28="","Set status",IF(OR($J28="Resolved",$J28="No Follow-Up"),"Closed",IF($M28&lt;&gt;"","Update status",IF($L28="","Set due date",IF($L28&lt;TODAY(),"Overdue",IF($L28&lt;=TODAY()+Assumptions!$B$4,"Due soon","Scheduled"))))))))</f>
        <v/>
      </c>
    </row>
    <row r="29" ht="24" customHeight="1">
      <c r="A29" s="15" t="n"/>
      <c r="B29" s="16" t="n"/>
      <c r="C29" s="15" t="n"/>
      <c r="D29" s="15" t="n"/>
      <c r="E29" s="17" t="n"/>
      <c r="F29" s="17" t="n"/>
      <c r="G29" s="15" t="n"/>
      <c r="H29" s="18" t="n"/>
      <c r="I29" s="18" t="n"/>
      <c r="J29" s="17" t="n"/>
      <c r="K29" s="17" t="n"/>
      <c r="L29" s="16" t="n"/>
      <c r="M29" s="16" t="n"/>
      <c r="N29" s="17" t="n"/>
      <c r="O29" s="8">
        <f>IF($A29="","",IF($B29="","",MAX(0,IF($M29&lt;&gt;"",$M29-$B29,TODAY()-$B29))))</f>
        <v/>
      </c>
      <c r="P29" s="9">
        <f>IF($A29="","",IF($B29="","Set contact date",IF($J29="","Set status",IF(OR($J29="Resolved",$J29="No Follow-Up"),"Closed",IF($M29&lt;&gt;"","Update status",IF($L29="","Set due date",IF($L29&lt;TODAY(),"Overdue",IF($L29&lt;=TODAY()+Assumptions!$B$4,"Due soon","Scheduled"))))))))</f>
        <v/>
      </c>
    </row>
    <row r="30" ht="24" customHeight="1">
      <c r="A30" s="15" t="n"/>
      <c r="B30" s="16" t="n"/>
      <c r="C30" s="15" t="n"/>
      <c r="D30" s="15" t="n"/>
      <c r="E30" s="17" t="n"/>
      <c r="F30" s="17" t="n"/>
      <c r="G30" s="15" t="n"/>
      <c r="H30" s="18" t="n"/>
      <c r="I30" s="18" t="n"/>
      <c r="J30" s="17" t="n"/>
      <c r="K30" s="17" t="n"/>
      <c r="L30" s="16" t="n"/>
      <c r="M30" s="16" t="n"/>
      <c r="N30" s="17" t="n"/>
      <c r="O30" s="11">
        <f>IF($A30="","",IF($B30="","",MAX(0,IF($M30&lt;&gt;"",$M30-$B30,TODAY()-$B30))))</f>
        <v/>
      </c>
      <c r="P30" s="12">
        <f>IF($A30="","",IF($B30="","Set contact date",IF($J30="","Set status",IF(OR($J30="Resolved",$J30="No Follow-Up"),"Closed",IF($M30&lt;&gt;"","Update status",IF($L30="","Set due date",IF($L30&lt;TODAY(),"Overdue",IF($L30&lt;=TODAY()+Assumptions!$B$4,"Due soon","Scheduled"))))))))</f>
        <v/>
      </c>
    </row>
    <row r="31" ht="24" customHeight="1">
      <c r="A31" s="15" t="n"/>
      <c r="B31" s="16" t="n"/>
      <c r="C31" s="15" t="n"/>
      <c r="D31" s="15" t="n"/>
      <c r="E31" s="17" t="n"/>
      <c r="F31" s="17" t="n"/>
      <c r="G31" s="15" t="n"/>
      <c r="H31" s="18" t="n"/>
      <c r="I31" s="18" t="n"/>
      <c r="J31" s="17" t="n"/>
      <c r="K31" s="17" t="n"/>
      <c r="L31" s="16" t="n"/>
      <c r="M31" s="16" t="n"/>
      <c r="N31" s="17" t="n"/>
      <c r="O31" s="8">
        <f>IF($A31="","",IF($B31="","",MAX(0,IF($M31&lt;&gt;"",$M31-$B31,TODAY()-$B31))))</f>
        <v/>
      </c>
      <c r="P31" s="9">
        <f>IF($A31="","",IF($B31="","Set contact date",IF($J31="","Set status",IF(OR($J31="Resolved",$J31="No Follow-Up"),"Closed",IF($M31&lt;&gt;"","Update status",IF($L31="","Set due date",IF($L31&lt;TODAY(),"Overdue",IF($L31&lt;=TODAY()+Assumptions!$B$4,"Due soon","Scheduled"))))))))</f>
        <v/>
      </c>
    </row>
    <row r="32" ht="24" customHeight="1">
      <c r="A32" s="15" t="n"/>
      <c r="B32" s="16" t="n"/>
      <c r="C32" s="15" t="n"/>
      <c r="D32" s="15" t="n"/>
      <c r="E32" s="17" t="n"/>
      <c r="F32" s="17" t="n"/>
      <c r="G32" s="15" t="n"/>
      <c r="H32" s="18" t="n"/>
      <c r="I32" s="18" t="n"/>
      <c r="J32" s="17" t="n"/>
      <c r="K32" s="17" t="n"/>
      <c r="L32" s="16" t="n"/>
      <c r="M32" s="16" t="n"/>
      <c r="N32" s="17" t="n"/>
      <c r="O32" s="11">
        <f>IF($A32="","",IF($B32="","",MAX(0,IF($M32&lt;&gt;"",$M32-$B32,TODAY()-$B32))))</f>
        <v/>
      </c>
      <c r="P32" s="12">
        <f>IF($A32="","",IF($B32="","Set contact date",IF($J32="","Set status",IF(OR($J32="Resolved",$J32="No Follow-Up"),"Closed",IF($M32&lt;&gt;"","Update status",IF($L32="","Set due date",IF($L32&lt;TODAY(),"Overdue",IF($L32&lt;=TODAY()+Assumptions!$B$4,"Due soon","Scheduled"))))))))</f>
        <v/>
      </c>
    </row>
    <row r="33" ht="24" customHeight="1">
      <c r="A33" s="15" t="n"/>
      <c r="B33" s="16" t="n"/>
      <c r="C33" s="15" t="n"/>
      <c r="D33" s="15" t="n"/>
      <c r="E33" s="17" t="n"/>
      <c r="F33" s="17" t="n"/>
      <c r="G33" s="15" t="n"/>
      <c r="H33" s="18" t="n"/>
      <c r="I33" s="18" t="n"/>
      <c r="J33" s="17" t="n"/>
      <c r="K33" s="17" t="n"/>
      <c r="L33" s="16" t="n"/>
      <c r="M33" s="16" t="n"/>
      <c r="N33" s="17" t="n"/>
      <c r="O33" s="8">
        <f>IF($A33="","",IF($B33="","",MAX(0,IF($M33&lt;&gt;"",$M33-$B33,TODAY()-$B33))))</f>
        <v/>
      </c>
      <c r="P33" s="9">
        <f>IF($A33="","",IF($B33="","Set contact date",IF($J33="","Set status",IF(OR($J33="Resolved",$J33="No Follow-Up"),"Closed",IF($M33&lt;&gt;"","Update status",IF($L33="","Set due date",IF($L33&lt;TODAY(),"Overdue",IF($L33&lt;=TODAY()+Assumptions!$B$4,"Due soon","Scheduled"))))))))</f>
        <v/>
      </c>
    </row>
    <row r="34" ht="24" customHeight="1">
      <c r="A34" s="15" t="n"/>
      <c r="B34" s="16" t="n"/>
      <c r="C34" s="15" t="n"/>
      <c r="D34" s="15" t="n"/>
      <c r="E34" s="17" t="n"/>
      <c r="F34" s="17" t="n"/>
      <c r="G34" s="15" t="n"/>
      <c r="H34" s="18" t="n"/>
      <c r="I34" s="18" t="n"/>
      <c r="J34" s="17" t="n"/>
      <c r="K34" s="17" t="n"/>
      <c r="L34" s="16" t="n"/>
      <c r="M34" s="16" t="n"/>
      <c r="N34" s="17" t="n"/>
      <c r="O34" s="11">
        <f>IF($A34="","",IF($B34="","",MAX(0,IF($M34&lt;&gt;"",$M34-$B34,TODAY()-$B34))))</f>
        <v/>
      </c>
      <c r="P34" s="12">
        <f>IF($A34="","",IF($B34="","Set contact date",IF($J34="","Set status",IF(OR($J34="Resolved",$J34="No Follow-Up"),"Closed",IF($M34&lt;&gt;"","Update status",IF($L34="","Set due date",IF($L34&lt;TODAY(),"Overdue",IF($L34&lt;=TODAY()+Assumptions!$B$4,"Due soon","Scheduled"))))))))</f>
        <v/>
      </c>
    </row>
    <row r="35" ht="24" customHeight="1">
      <c r="A35" s="15" t="n"/>
      <c r="B35" s="16" t="n"/>
      <c r="C35" s="15" t="n"/>
      <c r="D35" s="15" t="n"/>
      <c r="E35" s="17" t="n"/>
      <c r="F35" s="17" t="n"/>
      <c r="G35" s="15" t="n"/>
      <c r="H35" s="18" t="n"/>
      <c r="I35" s="18" t="n"/>
      <c r="J35" s="17" t="n"/>
      <c r="K35" s="17" t="n"/>
      <c r="L35" s="16" t="n"/>
      <c r="M35" s="16" t="n"/>
      <c r="N35" s="17" t="n"/>
      <c r="O35" s="8">
        <f>IF($A35="","",IF($B35="","",MAX(0,IF($M35&lt;&gt;"",$M35-$B35,TODAY()-$B35))))</f>
        <v/>
      </c>
      <c r="P35" s="9">
        <f>IF($A35="","",IF($B35="","Set contact date",IF($J35="","Set status",IF(OR($J35="Resolved",$J35="No Follow-Up"),"Closed",IF($M35&lt;&gt;"","Update status",IF($L35="","Set due date",IF($L35&lt;TODAY(),"Overdue",IF($L35&lt;=TODAY()+Assumptions!$B$4,"Due soon","Scheduled"))))))))</f>
        <v/>
      </c>
    </row>
    <row r="36" ht="24" customHeight="1">
      <c r="A36" s="15" t="n"/>
      <c r="B36" s="16" t="n"/>
      <c r="C36" s="15" t="n"/>
      <c r="D36" s="15" t="n"/>
      <c r="E36" s="17" t="n"/>
      <c r="F36" s="17" t="n"/>
      <c r="G36" s="15" t="n"/>
      <c r="H36" s="18" t="n"/>
      <c r="I36" s="18" t="n"/>
      <c r="J36" s="17" t="n"/>
      <c r="K36" s="17" t="n"/>
      <c r="L36" s="16" t="n"/>
      <c r="M36" s="16" t="n"/>
      <c r="N36" s="17" t="n"/>
      <c r="O36" s="11">
        <f>IF($A36="","",IF($B36="","",MAX(0,IF($M36&lt;&gt;"",$M36-$B36,TODAY()-$B36))))</f>
        <v/>
      </c>
      <c r="P36" s="12">
        <f>IF($A36="","",IF($B36="","Set contact date",IF($J36="","Set status",IF(OR($J36="Resolved",$J36="No Follow-Up"),"Closed",IF($M36&lt;&gt;"","Update status",IF($L36="","Set due date",IF($L36&lt;TODAY(),"Overdue",IF($L36&lt;=TODAY()+Assumptions!$B$4,"Due soon","Scheduled"))))))))</f>
        <v/>
      </c>
    </row>
    <row r="37" ht="24" customHeight="1">
      <c r="A37" s="15" t="n"/>
      <c r="B37" s="16" t="n"/>
      <c r="C37" s="15" t="n"/>
      <c r="D37" s="15" t="n"/>
      <c r="E37" s="17" t="n"/>
      <c r="F37" s="17" t="n"/>
      <c r="G37" s="15" t="n"/>
      <c r="H37" s="18" t="n"/>
      <c r="I37" s="18" t="n"/>
      <c r="J37" s="17" t="n"/>
      <c r="K37" s="17" t="n"/>
      <c r="L37" s="16" t="n"/>
      <c r="M37" s="16" t="n"/>
      <c r="N37" s="17" t="n"/>
      <c r="O37" s="8">
        <f>IF($A37="","",IF($B37="","",MAX(0,IF($M37&lt;&gt;"",$M37-$B37,TODAY()-$B37))))</f>
        <v/>
      </c>
      <c r="P37" s="9">
        <f>IF($A37="","",IF($B37="","Set contact date",IF($J37="","Set status",IF(OR($J37="Resolved",$J37="No Follow-Up"),"Closed",IF($M37&lt;&gt;"","Update status",IF($L37="","Set due date",IF($L37&lt;TODAY(),"Overdue",IF($L37&lt;=TODAY()+Assumptions!$B$4,"Due soon","Scheduled"))))))))</f>
        <v/>
      </c>
    </row>
    <row r="38" ht="24" customHeight="1">
      <c r="A38" s="15" t="n"/>
      <c r="B38" s="16" t="n"/>
      <c r="C38" s="15" t="n"/>
      <c r="D38" s="15" t="n"/>
      <c r="E38" s="17" t="n"/>
      <c r="F38" s="17" t="n"/>
      <c r="G38" s="15" t="n"/>
      <c r="H38" s="18" t="n"/>
      <c r="I38" s="18" t="n"/>
      <c r="J38" s="17" t="n"/>
      <c r="K38" s="17" t="n"/>
      <c r="L38" s="16" t="n"/>
      <c r="M38" s="16" t="n"/>
      <c r="N38" s="17" t="n"/>
      <c r="O38" s="11">
        <f>IF($A38="","",IF($B38="","",MAX(0,IF($M38&lt;&gt;"",$M38-$B38,TODAY()-$B38))))</f>
        <v/>
      </c>
      <c r="P38" s="12">
        <f>IF($A38="","",IF($B38="","Set contact date",IF($J38="","Set status",IF(OR($J38="Resolved",$J38="No Follow-Up"),"Closed",IF($M38&lt;&gt;"","Update status",IF($L38="","Set due date",IF($L38&lt;TODAY(),"Overdue",IF($L38&lt;=TODAY()+Assumptions!$B$4,"Due soon","Scheduled"))))))))</f>
        <v/>
      </c>
    </row>
    <row r="39" ht="24" customHeight="1">
      <c r="A39" s="15" t="n"/>
      <c r="B39" s="16" t="n"/>
      <c r="C39" s="15" t="n"/>
      <c r="D39" s="15" t="n"/>
      <c r="E39" s="17" t="n"/>
      <c r="F39" s="17" t="n"/>
      <c r="G39" s="15" t="n"/>
      <c r="H39" s="18" t="n"/>
      <c r="I39" s="18" t="n"/>
      <c r="J39" s="17" t="n"/>
      <c r="K39" s="17" t="n"/>
      <c r="L39" s="16" t="n"/>
      <c r="M39" s="16" t="n"/>
      <c r="N39" s="17" t="n"/>
      <c r="O39" s="8">
        <f>IF($A39="","",IF($B39="","",MAX(0,IF($M39&lt;&gt;"",$M39-$B39,TODAY()-$B39))))</f>
        <v/>
      </c>
      <c r="P39" s="9">
        <f>IF($A39="","",IF($B39="","Set contact date",IF($J39="","Set status",IF(OR($J39="Resolved",$J39="No Follow-Up"),"Closed",IF($M39&lt;&gt;"","Update status",IF($L39="","Set due date",IF($L39&lt;TODAY(),"Overdue",IF($L39&lt;=TODAY()+Assumptions!$B$4,"Due soon","Scheduled"))))))))</f>
        <v/>
      </c>
    </row>
    <row r="40" ht="24" customHeight="1">
      <c r="A40" s="15" t="n"/>
      <c r="B40" s="16" t="n"/>
      <c r="C40" s="15" t="n"/>
      <c r="D40" s="15" t="n"/>
      <c r="E40" s="17" t="n"/>
      <c r="F40" s="17" t="n"/>
      <c r="G40" s="15" t="n"/>
      <c r="H40" s="18" t="n"/>
      <c r="I40" s="18" t="n"/>
      <c r="J40" s="17" t="n"/>
      <c r="K40" s="17" t="n"/>
      <c r="L40" s="16" t="n"/>
      <c r="M40" s="16" t="n"/>
      <c r="N40" s="17" t="n"/>
      <c r="O40" s="11">
        <f>IF($A40="","",IF($B40="","",MAX(0,IF($M40&lt;&gt;"",$M40-$B40,TODAY()-$B40))))</f>
        <v/>
      </c>
      <c r="P40" s="12">
        <f>IF($A40="","",IF($B40="","Set contact date",IF($J40="","Set status",IF(OR($J40="Resolved",$J40="No Follow-Up"),"Closed",IF($M40&lt;&gt;"","Update status",IF($L40="","Set due date",IF($L40&lt;TODAY(),"Overdue",IF($L40&lt;=TODAY()+Assumptions!$B$4,"Due soon","Scheduled"))))))))</f>
        <v/>
      </c>
    </row>
    <row r="41" ht="24" customHeight="1">
      <c r="A41" s="15" t="n"/>
      <c r="B41" s="16" t="n"/>
      <c r="C41" s="15" t="n"/>
      <c r="D41" s="15" t="n"/>
      <c r="E41" s="17" t="n"/>
      <c r="F41" s="17" t="n"/>
      <c r="G41" s="15" t="n"/>
      <c r="H41" s="18" t="n"/>
      <c r="I41" s="18" t="n"/>
      <c r="J41" s="17" t="n"/>
      <c r="K41" s="17" t="n"/>
      <c r="L41" s="16" t="n"/>
      <c r="M41" s="16" t="n"/>
      <c r="N41" s="17" t="n"/>
      <c r="O41" s="8">
        <f>IF($A41="","",IF($B41="","",MAX(0,IF($M41&lt;&gt;"",$M41-$B41,TODAY()-$B41))))</f>
        <v/>
      </c>
      <c r="P41" s="9">
        <f>IF($A41="","",IF($B41="","Set contact date",IF($J41="","Set status",IF(OR($J41="Resolved",$J41="No Follow-Up"),"Closed",IF($M41&lt;&gt;"","Update status",IF($L41="","Set due date",IF($L41&lt;TODAY(),"Overdue",IF($L41&lt;=TODAY()+Assumptions!$B$4,"Due soon","Scheduled"))))))))</f>
        <v/>
      </c>
    </row>
    <row r="42" ht="24" customHeight="1">
      <c r="A42" s="15" t="n"/>
      <c r="B42" s="16" t="n"/>
      <c r="C42" s="15" t="n"/>
      <c r="D42" s="15" t="n"/>
      <c r="E42" s="17" t="n"/>
      <c r="F42" s="17" t="n"/>
      <c r="G42" s="15" t="n"/>
      <c r="H42" s="18" t="n"/>
      <c r="I42" s="18" t="n"/>
      <c r="J42" s="17" t="n"/>
      <c r="K42" s="17" t="n"/>
      <c r="L42" s="16" t="n"/>
      <c r="M42" s="16" t="n"/>
      <c r="N42" s="17" t="n"/>
      <c r="O42" s="11">
        <f>IF($A42="","",IF($B42="","",MAX(0,IF($M42&lt;&gt;"",$M42-$B42,TODAY()-$B42))))</f>
        <v/>
      </c>
      <c r="P42" s="12">
        <f>IF($A42="","",IF($B42="","Set contact date",IF($J42="","Set status",IF(OR($J42="Resolved",$J42="No Follow-Up"),"Closed",IF($M42&lt;&gt;"","Update status",IF($L42="","Set due date",IF($L42&lt;TODAY(),"Overdue",IF($L42&lt;=TODAY()+Assumptions!$B$4,"Due soon","Scheduled"))))))))</f>
        <v/>
      </c>
    </row>
    <row r="43" ht="24" customHeight="1">
      <c r="A43" s="15" t="n"/>
      <c r="B43" s="16" t="n"/>
      <c r="C43" s="15" t="n"/>
      <c r="D43" s="15" t="n"/>
      <c r="E43" s="17" t="n"/>
      <c r="F43" s="17" t="n"/>
      <c r="G43" s="15" t="n"/>
      <c r="H43" s="18" t="n"/>
      <c r="I43" s="18" t="n"/>
      <c r="J43" s="17" t="n"/>
      <c r="K43" s="17" t="n"/>
      <c r="L43" s="16" t="n"/>
      <c r="M43" s="16" t="n"/>
      <c r="N43" s="17" t="n"/>
      <c r="O43" s="8">
        <f>IF($A43="","",IF($B43="","",MAX(0,IF($M43&lt;&gt;"",$M43-$B43,TODAY()-$B43))))</f>
        <v/>
      </c>
      <c r="P43" s="9">
        <f>IF($A43="","",IF($B43="","Set contact date",IF($J43="","Set status",IF(OR($J43="Resolved",$J43="No Follow-Up"),"Closed",IF($M43&lt;&gt;"","Update status",IF($L43="","Set due date",IF($L43&lt;TODAY(),"Overdue",IF($L43&lt;=TODAY()+Assumptions!$B$4,"Due soon","Scheduled"))))))))</f>
        <v/>
      </c>
    </row>
    <row r="44" ht="24" customHeight="1">
      <c r="A44" s="15" t="n"/>
      <c r="B44" s="16" t="n"/>
      <c r="C44" s="15" t="n"/>
      <c r="D44" s="15" t="n"/>
      <c r="E44" s="17" t="n"/>
      <c r="F44" s="17" t="n"/>
      <c r="G44" s="15" t="n"/>
      <c r="H44" s="18" t="n"/>
      <c r="I44" s="18" t="n"/>
      <c r="J44" s="17" t="n"/>
      <c r="K44" s="17" t="n"/>
      <c r="L44" s="16" t="n"/>
      <c r="M44" s="16" t="n"/>
      <c r="N44" s="17" t="n"/>
      <c r="O44" s="11">
        <f>IF($A44="","",IF($B44="","",MAX(0,IF($M44&lt;&gt;"",$M44-$B44,TODAY()-$B44))))</f>
        <v/>
      </c>
      <c r="P44" s="12">
        <f>IF($A44="","",IF($B44="","Set contact date",IF($J44="","Set status",IF(OR($J44="Resolved",$J44="No Follow-Up"),"Closed",IF($M44&lt;&gt;"","Update status",IF($L44="","Set due date",IF($L44&lt;TODAY(),"Overdue",IF($L44&lt;=TODAY()+Assumptions!$B$4,"Due soon","Scheduled"))))))))</f>
        <v/>
      </c>
    </row>
    <row r="45" ht="24" customHeight="1">
      <c r="A45" s="15" t="n"/>
      <c r="B45" s="16" t="n"/>
      <c r="C45" s="15" t="n"/>
      <c r="D45" s="15" t="n"/>
      <c r="E45" s="17" t="n"/>
      <c r="F45" s="17" t="n"/>
      <c r="G45" s="15" t="n"/>
      <c r="H45" s="18" t="n"/>
      <c r="I45" s="18" t="n"/>
      <c r="J45" s="17" t="n"/>
      <c r="K45" s="17" t="n"/>
      <c r="L45" s="16" t="n"/>
      <c r="M45" s="16" t="n"/>
      <c r="N45" s="17" t="n"/>
      <c r="O45" s="8">
        <f>IF($A45="","",IF($B45="","",MAX(0,IF($M45&lt;&gt;"",$M45-$B45,TODAY()-$B45))))</f>
        <v/>
      </c>
      <c r="P45" s="9">
        <f>IF($A45="","",IF($B45="","Set contact date",IF($J45="","Set status",IF(OR($J45="Resolved",$J45="No Follow-Up"),"Closed",IF($M45&lt;&gt;"","Update status",IF($L45="","Set due date",IF($L45&lt;TODAY(),"Overdue",IF($L45&lt;=TODAY()+Assumptions!$B$4,"Due soon","Scheduled"))))))))</f>
        <v/>
      </c>
    </row>
    <row r="46" ht="24" customHeight="1">
      <c r="A46" s="15" t="n"/>
      <c r="B46" s="16" t="n"/>
      <c r="C46" s="15" t="n"/>
      <c r="D46" s="15" t="n"/>
      <c r="E46" s="17" t="n"/>
      <c r="F46" s="17" t="n"/>
      <c r="G46" s="15" t="n"/>
      <c r="H46" s="18" t="n"/>
      <c r="I46" s="18" t="n"/>
      <c r="J46" s="17" t="n"/>
      <c r="K46" s="17" t="n"/>
      <c r="L46" s="16" t="n"/>
      <c r="M46" s="16" t="n"/>
      <c r="N46" s="17" t="n"/>
      <c r="O46" s="11">
        <f>IF($A46="","",IF($B46="","",MAX(0,IF($M46&lt;&gt;"",$M46-$B46,TODAY()-$B46))))</f>
        <v/>
      </c>
      <c r="P46" s="12">
        <f>IF($A46="","",IF($B46="","Set contact date",IF($J46="","Set status",IF(OR($J46="Resolved",$J46="No Follow-Up"),"Closed",IF($M46&lt;&gt;"","Update status",IF($L46="","Set due date",IF($L46&lt;TODAY(),"Overdue",IF($L46&lt;=TODAY()+Assumptions!$B$4,"Due soon","Scheduled"))))))))</f>
        <v/>
      </c>
    </row>
    <row r="47" ht="24" customHeight="1">
      <c r="A47" s="15" t="n"/>
      <c r="B47" s="16" t="n"/>
      <c r="C47" s="15" t="n"/>
      <c r="D47" s="15" t="n"/>
      <c r="E47" s="17" t="n"/>
      <c r="F47" s="17" t="n"/>
      <c r="G47" s="15" t="n"/>
      <c r="H47" s="18" t="n"/>
      <c r="I47" s="18" t="n"/>
      <c r="J47" s="17" t="n"/>
      <c r="K47" s="17" t="n"/>
      <c r="L47" s="16" t="n"/>
      <c r="M47" s="16" t="n"/>
      <c r="N47" s="17" t="n"/>
      <c r="O47" s="8">
        <f>IF($A47="","",IF($B47="","",MAX(0,IF($M47&lt;&gt;"",$M47-$B47,TODAY()-$B47))))</f>
        <v/>
      </c>
      <c r="P47" s="9">
        <f>IF($A47="","",IF($B47="","Set contact date",IF($J47="","Set status",IF(OR($J47="Resolved",$J47="No Follow-Up"),"Closed",IF($M47&lt;&gt;"","Update status",IF($L47="","Set due date",IF($L47&lt;TODAY(),"Overdue",IF($L47&lt;=TODAY()+Assumptions!$B$4,"Due soon","Scheduled"))))))))</f>
        <v/>
      </c>
    </row>
    <row r="48" ht="24" customHeight="1">
      <c r="A48" s="15" t="n"/>
      <c r="B48" s="16" t="n"/>
      <c r="C48" s="15" t="n"/>
      <c r="D48" s="15" t="n"/>
      <c r="E48" s="17" t="n"/>
      <c r="F48" s="17" t="n"/>
      <c r="G48" s="15" t="n"/>
      <c r="H48" s="18" t="n"/>
      <c r="I48" s="18" t="n"/>
      <c r="J48" s="17" t="n"/>
      <c r="K48" s="17" t="n"/>
      <c r="L48" s="16" t="n"/>
      <c r="M48" s="16" t="n"/>
      <c r="N48" s="17" t="n"/>
      <c r="O48" s="11">
        <f>IF($A48="","",IF($B48="","",MAX(0,IF($M48&lt;&gt;"",$M48-$B48,TODAY()-$B48))))</f>
        <v/>
      </c>
      <c r="P48" s="12">
        <f>IF($A48="","",IF($B48="","Set contact date",IF($J48="","Set status",IF(OR($J48="Resolved",$J48="No Follow-Up"),"Closed",IF($M48&lt;&gt;"","Update status",IF($L48="","Set due date",IF($L48&lt;TODAY(),"Overdue",IF($L48&lt;=TODAY()+Assumptions!$B$4,"Due soon","Scheduled"))))))))</f>
        <v/>
      </c>
    </row>
    <row r="49" ht="24" customHeight="1">
      <c r="A49" s="15" t="n"/>
      <c r="B49" s="16" t="n"/>
      <c r="C49" s="15" t="n"/>
      <c r="D49" s="15" t="n"/>
      <c r="E49" s="17" t="n"/>
      <c r="F49" s="17" t="n"/>
      <c r="G49" s="15" t="n"/>
      <c r="H49" s="18" t="n"/>
      <c r="I49" s="18" t="n"/>
      <c r="J49" s="17" t="n"/>
      <c r="K49" s="17" t="n"/>
      <c r="L49" s="16" t="n"/>
      <c r="M49" s="16" t="n"/>
      <c r="N49" s="17" t="n"/>
      <c r="O49" s="8">
        <f>IF($A49="","",IF($B49="","",MAX(0,IF($M49&lt;&gt;"",$M49-$B49,TODAY()-$B49))))</f>
        <v/>
      </c>
      <c r="P49" s="9">
        <f>IF($A49="","",IF($B49="","Set contact date",IF($J49="","Set status",IF(OR($J49="Resolved",$J49="No Follow-Up"),"Closed",IF($M49&lt;&gt;"","Update status",IF($L49="","Set due date",IF($L49&lt;TODAY(),"Overdue",IF($L49&lt;=TODAY()+Assumptions!$B$4,"Due soon","Scheduled"))))))))</f>
        <v/>
      </c>
    </row>
    <row r="50" ht="24" customHeight="1">
      <c r="A50" s="15" t="n"/>
      <c r="B50" s="16" t="n"/>
      <c r="C50" s="15" t="n"/>
      <c r="D50" s="15" t="n"/>
      <c r="E50" s="17" t="n"/>
      <c r="F50" s="17" t="n"/>
      <c r="G50" s="15" t="n"/>
      <c r="H50" s="18" t="n"/>
      <c r="I50" s="18" t="n"/>
      <c r="J50" s="17" t="n"/>
      <c r="K50" s="17" t="n"/>
      <c r="L50" s="16" t="n"/>
      <c r="M50" s="16" t="n"/>
      <c r="N50" s="17" t="n"/>
      <c r="O50" s="11">
        <f>IF($A50="","",IF($B50="","",MAX(0,IF($M50&lt;&gt;"",$M50-$B50,TODAY()-$B50))))</f>
        <v/>
      </c>
      <c r="P50" s="12">
        <f>IF($A50="","",IF($B50="","Set contact date",IF($J50="","Set status",IF(OR($J50="Resolved",$J50="No Follow-Up"),"Closed",IF($M50&lt;&gt;"","Update status",IF($L50="","Set due date",IF($L50&lt;TODAY(),"Overdue",IF($L50&lt;=TODAY()+Assumptions!$B$4,"Due soon","Scheduled"))))))))</f>
        <v/>
      </c>
    </row>
    <row r="51" ht="24" customHeight="1">
      <c r="A51" s="15" t="n"/>
      <c r="B51" s="16" t="n"/>
      <c r="C51" s="15" t="n"/>
      <c r="D51" s="15" t="n"/>
      <c r="E51" s="17" t="n"/>
      <c r="F51" s="17" t="n"/>
      <c r="G51" s="15" t="n"/>
      <c r="H51" s="18" t="n"/>
      <c r="I51" s="18" t="n"/>
      <c r="J51" s="17" t="n"/>
      <c r="K51" s="17" t="n"/>
      <c r="L51" s="16" t="n"/>
      <c r="M51" s="16" t="n"/>
      <c r="N51" s="17" t="n"/>
      <c r="O51" s="8">
        <f>IF($A51="","",IF($B51="","",MAX(0,IF($M51&lt;&gt;"",$M51-$B51,TODAY()-$B51))))</f>
        <v/>
      </c>
      <c r="P51" s="9">
        <f>IF($A51="","",IF($B51="","Set contact date",IF($J51="","Set status",IF(OR($J51="Resolved",$J51="No Follow-Up"),"Closed",IF($M51&lt;&gt;"","Update status",IF($L51="","Set due date",IF($L51&lt;TODAY(),"Overdue",IF($L51&lt;=TODAY()+Assumptions!$B$4,"Due soon","Scheduled"))))))))</f>
        <v/>
      </c>
    </row>
    <row r="52" ht="24" customHeight="1">
      <c r="A52" s="15" t="n"/>
      <c r="B52" s="16" t="n"/>
      <c r="C52" s="15" t="n"/>
      <c r="D52" s="15" t="n"/>
      <c r="E52" s="17" t="n"/>
      <c r="F52" s="17" t="n"/>
      <c r="G52" s="15" t="n"/>
      <c r="H52" s="18" t="n"/>
      <c r="I52" s="18" t="n"/>
      <c r="J52" s="17" t="n"/>
      <c r="K52" s="17" t="n"/>
      <c r="L52" s="16" t="n"/>
      <c r="M52" s="16" t="n"/>
      <c r="N52" s="17" t="n"/>
      <c r="O52" s="11">
        <f>IF($A52="","",IF($B52="","",MAX(0,IF($M52&lt;&gt;"",$M52-$B52,TODAY()-$B52))))</f>
        <v/>
      </c>
      <c r="P52" s="12">
        <f>IF($A52="","",IF($B52="","Set contact date",IF($J52="","Set status",IF(OR($J52="Resolved",$J52="No Follow-Up"),"Closed",IF($M52&lt;&gt;"","Update status",IF($L52="","Set due date",IF($L52&lt;TODAY(),"Overdue",IF($L52&lt;=TODAY()+Assumptions!$B$4,"Due soon","Scheduled"))))))))</f>
        <v/>
      </c>
    </row>
    <row r="53" ht="24" customHeight="1">
      <c r="A53" s="15" t="n"/>
      <c r="B53" s="16" t="n"/>
      <c r="C53" s="15" t="n"/>
      <c r="D53" s="15" t="n"/>
      <c r="E53" s="17" t="n"/>
      <c r="F53" s="17" t="n"/>
      <c r="G53" s="15" t="n"/>
      <c r="H53" s="18" t="n"/>
      <c r="I53" s="18" t="n"/>
      <c r="J53" s="17" t="n"/>
      <c r="K53" s="17" t="n"/>
      <c r="L53" s="16" t="n"/>
      <c r="M53" s="16" t="n"/>
      <c r="N53" s="17" t="n"/>
      <c r="O53" s="8">
        <f>IF($A53="","",IF($B53="","",MAX(0,IF($M53&lt;&gt;"",$M53-$B53,TODAY()-$B53))))</f>
        <v/>
      </c>
      <c r="P53" s="9">
        <f>IF($A53="","",IF($B53="","Set contact date",IF($J53="","Set status",IF(OR($J53="Resolved",$J53="No Follow-Up"),"Closed",IF($M53&lt;&gt;"","Update status",IF($L53="","Set due date",IF($L53&lt;TODAY(),"Overdue",IF($L53&lt;=TODAY()+Assumptions!$B$4,"Due soon","Scheduled"))))))))</f>
        <v/>
      </c>
    </row>
    <row r="54" ht="24" customHeight="1">
      <c r="A54" s="15" t="n"/>
      <c r="B54" s="16" t="n"/>
      <c r="C54" s="15" t="n"/>
      <c r="D54" s="15" t="n"/>
      <c r="E54" s="17" t="n"/>
      <c r="F54" s="17" t="n"/>
      <c r="G54" s="15" t="n"/>
      <c r="H54" s="18" t="n"/>
      <c r="I54" s="18" t="n"/>
      <c r="J54" s="17" t="n"/>
      <c r="K54" s="17" t="n"/>
      <c r="L54" s="16" t="n"/>
      <c r="M54" s="16" t="n"/>
      <c r="N54" s="17" t="n"/>
      <c r="O54" s="11">
        <f>IF($A54="","",IF($B54="","",MAX(0,IF($M54&lt;&gt;"",$M54-$B54,TODAY()-$B54))))</f>
        <v/>
      </c>
      <c r="P54" s="12">
        <f>IF($A54="","",IF($B54="","Set contact date",IF($J54="","Set status",IF(OR($J54="Resolved",$J54="No Follow-Up"),"Closed",IF($M54&lt;&gt;"","Update status",IF($L54="","Set due date",IF($L54&lt;TODAY(),"Overdue",IF($L54&lt;=TODAY()+Assumptions!$B$4,"Due soon","Scheduled"))))))))</f>
        <v/>
      </c>
    </row>
    <row r="55" ht="24" customHeight="1">
      <c r="A55" s="15" t="n"/>
      <c r="B55" s="16" t="n"/>
      <c r="C55" s="15" t="n"/>
      <c r="D55" s="15" t="n"/>
      <c r="E55" s="17" t="n"/>
      <c r="F55" s="17" t="n"/>
      <c r="G55" s="15" t="n"/>
      <c r="H55" s="18" t="n"/>
      <c r="I55" s="18" t="n"/>
      <c r="J55" s="17" t="n"/>
      <c r="K55" s="17" t="n"/>
      <c r="L55" s="16" t="n"/>
      <c r="M55" s="16" t="n"/>
      <c r="N55" s="17" t="n"/>
      <c r="O55" s="8">
        <f>IF($A55="","",IF($B55="","",MAX(0,IF($M55&lt;&gt;"",$M55-$B55,TODAY()-$B55))))</f>
        <v/>
      </c>
      <c r="P55" s="9">
        <f>IF($A55="","",IF($B55="","Set contact date",IF($J55="","Set status",IF(OR($J55="Resolved",$J55="No Follow-Up"),"Closed",IF($M55&lt;&gt;"","Update status",IF($L55="","Set due date",IF($L55&lt;TODAY(),"Overdue",IF($L55&lt;=TODAY()+Assumptions!$B$4,"Due soon","Scheduled"))))))))</f>
        <v/>
      </c>
    </row>
    <row r="56" ht="24" customHeight="1">
      <c r="A56" s="15" t="n"/>
      <c r="B56" s="16" t="n"/>
      <c r="C56" s="15" t="n"/>
      <c r="D56" s="15" t="n"/>
      <c r="E56" s="17" t="n"/>
      <c r="F56" s="17" t="n"/>
      <c r="G56" s="15" t="n"/>
      <c r="H56" s="18" t="n"/>
      <c r="I56" s="18" t="n"/>
      <c r="J56" s="17" t="n"/>
      <c r="K56" s="17" t="n"/>
      <c r="L56" s="16" t="n"/>
      <c r="M56" s="16" t="n"/>
      <c r="N56" s="17" t="n"/>
      <c r="O56" s="11">
        <f>IF($A56="","",IF($B56="","",MAX(0,IF($M56&lt;&gt;"",$M56-$B56,TODAY()-$B56))))</f>
        <v/>
      </c>
      <c r="P56" s="12">
        <f>IF($A56="","",IF($B56="","Set contact date",IF($J56="","Set status",IF(OR($J56="Resolved",$J56="No Follow-Up"),"Closed",IF($M56&lt;&gt;"","Update status",IF($L56="","Set due date",IF($L56&lt;TODAY(),"Overdue",IF($L56&lt;=TODAY()+Assumptions!$B$4,"Due soon","Scheduled"))))))))</f>
        <v/>
      </c>
    </row>
    <row r="57" ht="24" customHeight="1">
      <c r="A57" s="15" t="n"/>
      <c r="B57" s="16" t="n"/>
      <c r="C57" s="15" t="n"/>
      <c r="D57" s="15" t="n"/>
      <c r="E57" s="17" t="n"/>
      <c r="F57" s="17" t="n"/>
      <c r="G57" s="15" t="n"/>
      <c r="H57" s="18" t="n"/>
      <c r="I57" s="18" t="n"/>
      <c r="J57" s="17" t="n"/>
      <c r="K57" s="17" t="n"/>
      <c r="L57" s="16" t="n"/>
      <c r="M57" s="16" t="n"/>
      <c r="N57" s="17" t="n"/>
      <c r="O57" s="8">
        <f>IF($A57="","",IF($B57="","",MAX(0,IF($M57&lt;&gt;"",$M57-$B57,TODAY()-$B57))))</f>
        <v/>
      </c>
      <c r="P57" s="9">
        <f>IF($A57="","",IF($B57="","Set contact date",IF($J57="","Set status",IF(OR($J57="Resolved",$J57="No Follow-Up"),"Closed",IF($M57&lt;&gt;"","Update status",IF($L57="","Set due date",IF($L57&lt;TODAY(),"Overdue",IF($L57&lt;=TODAY()+Assumptions!$B$4,"Due soon","Scheduled"))))))))</f>
        <v/>
      </c>
    </row>
    <row r="58" ht="24" customHeight="1">
      <c r="A58" s="15" t="n"/>
      <c r="B58" s="16" t="n"/>
      <c r="C58" s="15" t="n"/>
      <c r="D58" s="15" t="n"/>
      <c r="E58" s="17" t="n"/>
      <c r="F58" s="17" t="n"/>
      <c r="G58" s="15" t="n"/>
      <c r="H58" s="18" t="n"/>
      <c r="I58" s="18" t="n"/>
      <c r="J58" s="17" t="n"/>
      <c r="K58" s="17" t="n"/>
      <c r="L58" s="16" t="n"/>
      <c r="M58" s="16" t="n"/>
      <c r="N58" s="17" t="n"/>
      <c r="O58" s="11">
        <f>IF($A58="","",IF($B58="","",MAX(0,IF($M58&lt;&gt;"",$M58-$B58,TODAY()-$B58))))</f>
        <v/>
      </c>
      <c r="P58" s="12">
        <f>IF($A58="","",IF($B58="","Set contact date",IF($J58="","Set status",IF(OR($J58="Resolved",$J58="No Follow-Up"),"Closed",IF($M58&lt;&gt;"","Update status",IF($L58="","Set due date",IF($L58&lt;TODAY(),"Overdue",IF($L58&lt;=TODAY()+Assumptions!$B$4,"Due soon","Scheduled"))))))))</f>
        <v/>
      </c>
    </row>
    <row r="59" ht="24" customHeight="1">
      <c r="A59" s="15" t="n"/>
      <c r="B59" s="16" t="n"/>
      <c r="C59" s="15" t="n"/>
      <c r="D59" s="15" t="n"/>
      <c r="E59" s="17" t="n"/>
      <c r="F59" s="17" t="n"/>
      <c r="G59" s="15" t="n"/>
      <c r="H59" s="18" t="n"/>
      <c r="I59" s="18" t="n"/>
      <c r="J59" s="17" t="n"/>
      <c r="K59" s="17" t="n"/>
      <c r="L59" s="16" t="n"/>
      <c r="M59" s="16" t="n"/>
      <c r="N59" s="17" t="n"/>
      <c r="O59" s="8">
        <f>IF($A59="","",IF($B59="","",MAX(0,IF($M59&lt;&gt;"",$M59-$B59,TODAY()-$B59))))</f>
        <v/>
      </c>
      <c r="P59" s="9">
        <f>IF($A59="","",IF($B59="","Set contact date",IF($J59="","Set status",IF(OR($J59="Resolved",$J59="No Follow-Up"),"Closed",IF($M59&lt;&gt;"","Update status",IF($L59="","Set due date",IF($L59&lt;TODAY(),"Overdue",IF($L59&lt;=TODAY()+Assumptions!$B$4,"Due soon","Scheduled"))))))))</f>
        <v/>
      </c>
    </row>
    <row r="60" ht="24" customHeight="1">
      <c r="A60" s="15" t="n"/>
      <c r="B60" s="16" t="n"/>
      <c r="C60" s="15" t="n"/>
      <c r="D60" s="15" t="n"/>
      <c r="E60" s="17" t="n"/>
      <c r="F60" s="17" t="n"/>
      <c r="G60" s="15" t="n"/>
      <c r="H60" s="18" t="n"/>
      <c r="I60" s="18" t="n"/>
      <c r="J60" s="17" t="n"/>
      <c r="K60" s="17" t="n"/>
      <c r="L60" s="16" t="n"/>
      <c r="M60" s="16" t="n"/>
      <c r="N60" s="17" t="n"/>
      <c r="O60" s="11">
        <f>IF($A60="","",IF($B60="","",MAX(0,IF($M60&lt;&gt;"",$M60-$B60,TODAY()-$B60))))</f>
        <v/>
      </c>
      <c r="P60" s="12">
        <f>IF($A60="","",IF($B60="","Set contact date",IF($J60="","Set status",IF(OR($J60="Resolved",$J60="No Follow-Up"),"Closed",IF($M60&lt;&gt;"","Update status",IF($L60="","Set due date",IF($L60&lt;TODAY(),"Overdue",IF($L60&lt;=TODAY()+Assumptions!$B$4,"Due soon","Scheduled"))))))))</f>
        <v/>
      </c>
    </row>
    <row r="61" ht="24" customHeight="1">
      <c r="A61" s="15" t="n"/>
      <c r="B61" s="16" t="n"/>
      <c r="C61" s="15" t="n"/>
      <c r="D61" s="15" t="n"/>
      <c r="E61" s="17" t="n"/>
      <c r="F61" s="17" t="n"/>
      <c r="G61" s="15" t="n"/>
      <c r="H61" s="18" t="n"/>
      <c r="I61" s="18" t="n"/>
      <c r="J61" s="17" t="n"/>
      <c r="K61" s="17" t="n"/>
      <c r="L61" s="16" t="n"/>
      <c r="M61" s="16" t="n"/>
      <c r="N61" s="17" t="n"/>
      <c r="O61" s="8">
        <f>IF($A61="","",IF($B61="","",MAX(0,IF($M61&lt;&gt;"",$M61-$B61,TODAY()-$B61))))</f>
        <v/>
      </c>
      <c r="P61" s="9">
        <f>IF($A61="","",IF($B61="","Set contact date",IF($J61="","Set status",IF(OR($J61="Resolved",$J61="No Follow-Up"),"Closed",IF($M61&lt;&gt;"","Update status",IF($L61="","Set due date",IF($L61&lt;TODAY(),"Overdue",IF($L61&lt;=TODAY()+Assumptions!$B$4,"Due soon","Scheduled"))))))))</f>
        <v/>
      </c>
    </row>
    <row r="62" ht="24" customHeight="1">
      <c r="A62" s="15" t="n"/>
      <c r="B62" s="16" t="n"/>
      <c r="C62" s="15" t="n"/>
      <c r="D62" s="15" t="n"/>
      <c r="E62" s="17" t="n"/>
      <c r="F62" s="17" t="n"/>
      <c r="G62" s="15" t="n"/>
      <c r="H62" s="18" t="n"/>
      <c r="I62" s="18" t="n"/>
      <c r="J62" s="17" t="n"/>
      <c r="K62" s="17" t="n"/>
      <c r="L62" s="16" t="n"/>
      <c r="M62" s="16" t="n"/>
      <c r="N62" s="17" t="n"/>
      <c r="O62" s="11">
        <f>IF($A62="","",IF($B62="","",MAX(0,IF($M62&lt;&gt;"",$M62-$B62,TODAY()-$B62))))</f>
        <v/>
      </c>
      <c r="P62" s="12">
        <f>IF($A62="","",IF($B62="","Set contact date",IF($J62="","Set status",IF(OR($J62="Resolved",$J62="No Follow-Up"),"Closed",IF($M62&lt;&gt;"","Update status",IF($L62="","Set due date",IF($L62&lt;TODAY(),"Overdue",IF($L62&lt;=TODAY()+Assumptions!$B$4,"Due soon","Scheduled"))))))))</f>
        <v/>
      </c>
    </row>
    <row r="63" ht="24" customHeight="1">
      <c r="A63" s="15" t="n"/>
      <c r="B63" s="16" t="n"/>
      <c r="C63" s="15" t="n"/>
      <c r="D63" s="15" t="n"/>
      <c r="E63" s="17" t="n"/>
      <c r="F63" s="17" t="n"/>
      <c r="G63" s="15" t="n"/>
      <c r="H63" s="18" t="n"/>
      <c r="I63" s="18" t="n"/>
      <c r="J63" s="17" t="n"/>
      <c r="K63" s="17" t="n"/>
      <c r="L63" s="16" t="n"/>
      <c r="M63" s="16" t="n"/>
      <c r="N63" s="17" t="n"/>
      <c r="O63" s="8">
        <f>IF($A63="","",IF($B63="","",MAX(0,IF($M63&lt;&gt;"",$M63-$B63,TODAY()-$B63))))</f>
        <v/>
      </c>
      <c r="P63" s="9">
        <f>IF($A63="","",IF($B63="","Set contact date",IF($J63="","Set status",IF(OR($J63="Resolved",$J63="No Follow-Up"),"Closed",IF($M63&lt;&gt;"","Update status",IF($L63="","Set due date",IF($L63&lt;TODAY(),"Overdue",IF($L63&lt;=TODAY()+Assumptions!$B$4,"Due soon","Scheduled"))))))))</f>
        <v/>
      </c>
    </row>
    <row r="64" ht="24" customHeight="1">
      <c r="A64" s="15" t="n"/>
      <c r="B64" s="16" t="n"/>
      <c r="C64" s="15" t="n"/>
      <c r="D64" s="15" t="n"/>
      <c r="E64" s="17" t="n"/>
      <c r="F64" s="17" t="n"/>
      <c r="G64" s="15" t="n"/>
      <c r="H64" s="18" t="n"/>
      <c r="I64" s="18" t="n"/>
      <c r="J64" s="17" t="n"/>
      <c r="K64" s="17" t="n"/>
      <c r="L64" s="16" t="n"/>
      <c r="M64" s="16" t="n"/>
      <c r="N64" s="17" t="n"/>
      <c r="O64" s="11">
        <f>IF($A64="","",IF($B64="","",MAX(0,IF($M64&lt;&gt;"",$M64-$B64,TODAY()-$B64))))</f>
        <v/>
      </c>
      <c r="P64" s="12">
        <f>IF($A64="","",IF($B64="","Set contact date",IF($J64="","Set status",IF(OR($J64="Resolved",$J64="No Follow-Up"),"Closed",IF($M64&lt;&gt;"","Update status",IF($L64="","Set due date",IF($L64&lt;TODAY(),"Overdue",IF($L64&lt;=TODAY()+Assumptions!$B$4,"Due soon","Scheduled"))))))))</f>
        <v/>
      </c>
    </row>
    <row r="65" ht="24" customHeight="1">
      <c r="A65" s="15" t="n"/>
      <c r="B65" s="16" t="n"/>
      <c r="C65" s="15" t="n"/>
      <c r="D65" s="15" t="n"/>
      <c r="E65" s="17" t="n"/>
      <c r="F65" s="17" t="n"/>
      <c r="G65" s="15" t="n"/>
      <c r="H65" s="18" t="n"/>
      <c r="I65" s="18" t="n"/>
      <c r="J65" s="17" t="n"/>
      <c r="K65" s="17" t="n"/>
      <c r="L65" s="16" t="n"/>
      <c r="M65" s="16" t="n"/>
      <c r="N65" s="17" t="n"/>
      <c r="O65" s="8">
        <f>IF($A65="","",IF($B65="","",MAX(0,IF($M65&lt;&gt;"",$M65-$B65,TODAY()-$B65))))</f>
        <v/>
      </c>
      <c r="P65" s="9">
        <f>IF($A65="","",IF($B65="","Set contact date",IF($J65="","Set status",IF(OR($J65="Resolved",$J65="No Follow-Up"),"Closed",IF($M65&lt;&gt;"","Update status",IF($L65="","Set due date",IF($L65&lt;TODAY(),"Overdue",IF($L65&lt;=TODAY()+Assumptions!$B$4,"Due soon","Scheduled"))))))))</f>
        <v/>
      </c>
    </row>
    <row r="66" ht="24" customHeight="1">
      <c r="A66" s="15" t="n"/>
      <c r="B66" s="16" t="n"/>
      <c r="C66" s="15" t="n"/>
      <c r="D66" s="15" t="n"/>
      <c r="E66" s="17" t="n"/>
      <c r="F66" s="17" t="n"/>
      <c r="G66" s="15" t="n"/>
      <c r="H66" s="18" t="n"/>
      <c r="I66" s="18" t="n"/>
      <c r="J66" s="17" t="n"/>
      <c r="K66" s="17" t="n"/>
      <c r="L66" s="16" t="n"/>
      <c r="M66" s="16" t="n"/>
      <c r="N66" s="17" t="n"/>
      <c r="O66" s="11">
        <f>IF($A66="","",IF($B66="","",MAX(0,IF($M66&lt;&gt;"",$M66-$B66,TODAY()-$B66))))</f>
        <v/>
      </c>
      <c r="P66" s="12">
        <f>IF($A66="","",IF($B66="","Set contact date",IF($J66="","Set status",IF(OR($J66="Resolved",$J66="No Follow-Up"),"Closed",IF($M66&lt;&gt;"","Update status",IF($L66="","Set due date",IF($L66&lt;TODAY(),"Overdue",IF($L66&lt;=TODAY()+Assumptions!$B$4,"Due soon","Scheduled"))))))))</f>
        <v/>
      </c>
    </row>
    <row r="67" ht="24" customHeight="1">
      <c r="A67" s="15" t="n"/>
      <c r="B67" s="16" t="n"/>
      <c r="C67" s="15" t="n"/>
      <c r="D67" s="15" t="n"/>
      <c r="E67" s="17" t="n"/>
      <c r="F67" s="17" t="n"/>
      <c r="G67" s="15" t="n"/>
      <c r="H67" s="18" t="n"/>
      <c r="I67" s="18" t="n"/>
      <c r="J67" s="17" t="n"/>
      <c r="K67" s="17" t="n"/>
      <c r="L67" s="16" t="n"/>
      <c r="M67" s="16" t="n"/>
      <c r="N67" s="17" t="n"/>
      <c r="O67" s="8">
        <f>IF($A67="","",IF($B67="","",MAX(0,IF($M67&lt;&gt;"",$M67-$B67,TODAY()-$B67))))</f>
        <v/>
      </c>
      <c r="P67" s="9">
        <f>IF($A67="","",IF($B67="","Set contact date",IF($J67="","Set status",IF(OR($J67="Resolved",$J67="No Follow-Up"),"Closed",IF($M67&lt;&gt;"","Update status",IF($L67="","Set due date",IF($L67&lt;TODAY(),"Overdue",IF($L67&lt;=TODAY()+Assumptions!$B$4,"Due soon","Scheduled"))))))))</f>
        <v/>
      </c>
    </row>
    <row r="68" ht="24" customHeight="1">
      <c r="A68" s="15" t="n"/>
      <c r="B68" s="16" t="n"/>
      <c r="C68" s="15" t="n"/>
      <c r="D68" s="15" t="n"/>
      <c r="E68" s="17" t="n"/>
      <c r="F68" s="17" t="n"/>
      <c r="G68" s="15" t="n"/>
      <c r="H68" s="18" t="n"/>
      <c r="I68" s="18" t="n"/>
      <c r="J68" s="17" t="n"/>
      <c r="K68" s="17" t="n"/>
      <c r="L68" s="16" t="n"/>
      <c r="M68" s="16" t="n"/>
      <c r="N68" s="17" t="n"/>
      <c r="O68" s="11">
        <f>IF($A68="","",IF($B68="","",MAX(0,IF($M68&lt;&gt;"",$M68-$B68,TODAY()-$B68))))</f>
        <v/>
      </c>
      <c r="P68" s="12">
        <f>IF($A68="","",IF($B68="","Set contact date",IF($J68="","Set status",IF(OR($J68="Resolved",$J68="No Follow-Up"),"Closed",IF($M68&lt;&gt;"","Update status",IF($L68="","Set due date",IF($L68&lt;TODAY(),"Overdue",IF($L68&lt;=TODAY()+Assumptions!$B$4,"Due soon","Scheduled"))))))))</f>
        <v/>
      </c>
    </row>
    <row r="69" ht="24" customHeight="1">
      <c r="A69" s="15" t="n"/>
      <c r="B69" s="16" t="n"/>
      <c r="C69" s="15" t="n"/>
      <c r="D69" s="15" t="n"/>
      <c r="E69" s="17" t="n"/>
      <c r="F69" s="17" t="n"/>
      <c r="G69" s="15" t="n"/>
      <c r="H69" s="18" t="n"/>
      <c r="I69" s="18" t="n"/>
      <c r="J69" s="17" t="n"/>
      <c r="K69" s="17" t="n"/>
      <c r="L69" s="16" t="n"/>
      <c r="M69" s="16" t="n"/>
      <c r="N69" s="17" t="n"/>
      <c r="O69" s="8">
        <f>IF($A69="","",IF($B69="","",MAX(0,IF($M69&lt;&gt;"",$M69-$B69,TODAY()-$B69))))</f>
        <v/>
      </c>
      <c r="P69" s="9">
        <f>IF($A69="","",IF($B69="","Set contact date",IF($J69="","Set status",IF(OR($J69="Resolved",$J69="No Follow-Up"),"Closed",IF($M69&lt;&gt;"","Update status",IF($L69="","Set due date",IF($L69&lt;TODAY(),"Overdue",IF($L69&lt;=TODAY()+Assumptions!$B$4,"Due soon","Scheduled"))))))))</f>
        <v/>
      </c>
    </row>
    <row r="70" ht="24" customHeight="1">
      <c r="A70" s="15" t="n"/>
      <c r="B70" s="16" t="n"/>
      <c r="C70" s="15" t="n"/>
      <c r="D70" s="15" t="n"/>
      <c r="E70" s="17" t="n"/>
      <c r="F70" s="17" t="n"/>
      <c r="G70" s="15" t="n"/>
      <c r="H70" s="18" t="n"/>
      <c r="I70" s="18" t="n"/>
      <c r="J70" s="17" t="n"/>
      <c r="K70" s="17" t="n"/>
      <c r="L70" s="16" t="n"/>
      <c r="M70" s="16" t="n"/>
      <c r="N70" s="17" t="n"/>
      <c r="O70" s="11">
        <f>IF($A70="","",IF($B70="","",MAX(0,IF($M70&lt;&gt;"",$M70-$B70,TODAY()-$B70))))</f>
        <v/>
      </c>
      <c r="P70" s="12">
        <f>IF($A70="","",IF($B70="","Set contact date",IF($J70="","Set status",IF(OR($J70="Resolved",$J70="No Follow-Up"),"Closed",IF($M70&lt;&gt;"","Update status",IF($L70="","Set due date",IF($L70&lt;TODAY(),"Overdue",IF($L70&lt;=TODAY()+Assumptions!$B$4,"Due soon","Scheduled"))))))))</f>
        <v/>
      </c>
    </row>
    <row r="71" ht="24" customHeight="1">
      <c r="A71" s="15" t="n"/>
      <c r="B71" s="16" t="n"/>
      <c r="C71" s="15" t="n"/>
      <c r="D71" s="15" t="n"/>
      <c r="E71" s="17" t="n"/>
      <c r="F71" s="17" t="n"/>
      <c r="G71" s="15" t="n"/>
      <c r="H71" s="18" t="n"/>
      <c r="I71" s="18" t="n"/>
      <c r="J71" s="17" t="n"/>
      <c r="K71" s="17" t="n"/>
      <c r="L71" s="16" t="n"/>
      <c r="M71" s="16" t="n"/>
      <c r="N71" s="17" t="n"/>
      <c r="O71" s="8">
        <f>IF($A71="","",IF($B71="","",MAX(0,IF($M71&lt;&gt;"",$M71-$B71,TODAY()-$B71))))</f>
        <v/>
      </c>
      <c r="P71" s="9">
        <f>IF($A71="","",IF($B71="","Set contact date",IF($J71="","Set status",IF(OR($J71="Resolved",$J71="No Follow-Up"),"Closed",IF($M71&lt;&gt;"","Update status",IF($L71="","Set due date",IF($L71&lt;TODAY(),"Overdue",IF($L71&lt;=TODAY()+Assumptions!$B$4,"Due soon","Scheduled"))))))))</f>
        <v/>
      </c>
    </row>
    <row r="72" ht="24" customHeight="1">
      <c r="A72" s="15" t="n"/>
      <c r="B72" s="16" t="n"/>
      <c r="C72" s="15" t="n"/>
      <c r="D72" s="15" t="n"/>
      <c r="E72" s="17" t="n"/>
      <c r="F72" s="17" t="n"/>
      <c r="G72" s="15" t="n"/>
      <c r="H72" s="18" t="n"/>
      <c r="I72" s="18" t="n"/>
      <c r="J72" s="17" t="n"/>
      <c r="K72" s="17" t="n"/>
      <c r="L72" s="16" t="n"/>
      <c r="M72" s="16" t="n"/>
      <c r="N72" s="17" t="n"/>
      <c r="O72" s="11">
        <f>IF($A72="","",IF($B72="","",MAX(0,IF($M72&lt;&gt;"",$M72-$B72,TODAY()-$B72))))</f>
        <v/>
      </c>
      <c r="P72" s="12">
        <f>IF($A72="","",IF($B72="","Set contact date",IF($J72="","Set status",IF(OR($J72="Resolved",$J72="No Follow-Up"),"Closed",IF($M72&lt;&gt;"","Update status",IF($L72="","Set due date",IF($L72&lt;TODAY(),"Overdue",IF($L72&lt;=TODAY()+Assumptions!$B$4,"Due soon","Scheduled"))))))))</f>
        <v/>
      </c>
    </row>
    <row r="73" ht="24" customHeight="1">
      <c r="A73" s="15" t="n"/>
      <c r="B73" s="16" t="n"/>
      <c r="C73" s="15" t="n"/>
      <c r="D73" s="15" t="n"/>
      <c r="E73" s="17" t="n"/>
      <c r="F73" s="17" t="n"/>
      <c r="G73" s="15" t="n"/>
      <c r="H73" s="18" t="n"/>
      <c r="I73" s="18" t="n"/>
      <c r="J73" s="17" t="n"/>
      <c r="K73" s="17" t="n"/>
      <c r="L73" s="16" t="n"/>
      <c r="M73" s="16" t="n"/>
      <c r="N73" s="17" t="n"/>
      <c r="O73" s="8">
        <f>IF($A73="","",IF($B73="","",MAX(0,IF($M73&lt;&gt;"",$M73-$B73,TODAY()-$B73))))</f>
        <v/>
      </c>
      <c r="P73" s="9">
        <f>IF($A73="","",IF($B73="","Set contact date",IF($J73="","Set status",IF(OR($J73="Resolved",$J73="No Follow-Up"),"Closed",IF($M73&lt;&gt;"","Update status",IF($L73="","Set due date",IF($L73&lt;TODAY(),"Overdue",IF($L73&lt;=TODAY()+Assumptions!$B$4,"Due soon","Scheduled"))))))))</f>
        <v/>
      </c>
    </row>
    <row r="74" ht="24" customHeight="1">
      <c r="A74" s="15" t="n"/>
      <c r="B74" s="16" t="n"/>
      <c r="C74" s="15" t="n"/>
      <c r="D74" s="15" t="n"/>
      <c r="E74" s="17" t="n"/>
      <c r="F74" s="17" t="n"/>
      <c r="G74" s="15" t="n"/>
      <c r="H74" s="18" t="n"/>
      <c r="I74" s="18" t="n"/>
      <c r="J74" s="17" t="n"/>
      <c r="K74" s="17" t="n"/>
      <c r="L74" s="16" t="n"/>
      <c r="M74" s="16" t="n"/>
      <c r="N74" s="17" t="n"/>
      <c r="O74" s="11">
        <f>IF($A74="","",IF($B74="","",MAX(0,IF($M74&lt;&gt;"",$M74-$B74,TODAY()-$B74))))</f>
        <v/>
      </c>
      <c r="P74" s="12">
        <f>IF($A74="","",IF($B74="","Set contact date",IF($J74="","Set status",IF(OR($J74="Resolved",$J74="No Follow-Up"),"Closed",IF($M74&lt;&gt;"","Update status",IF($L74="","Set due date",IF($L74&lt;TODAY(),"Overdue",IF($L74&lt;=TODAY()+Assumptions!$B$4,"Due soon","Scheduled"))))))))</f>
        <v/>
      </c>
    </row>
    <row r="75" ht="24" customHeight="1">
      <c r="A75" s="15" t="n"/>
      <c r="B75" s="16" t="n"/>
      <c r="C75" s="15" t="n"/>
      <c r="D75" s="15" t="n"/>
      <c r="E75" s="17" t="n"/>
      <c r="F75" s="17" t="n"/>
      <c r="G75" s="15" t="n"/>
      <c r="H75" s="18" t="n"/>
      <c r="I75" s="18" t="n"/>
      <c r="J75" s="17" t="n"/>
      <c r="K75" s="17" t="n"/>
      <c r="L75" s="16" t="n"/>
      <c r="M75" s="16" t="n"/>
      <c r="N75" s="17" t="n"/>
      <c r="O75" s="8">
        <f>IF($A75="","",IF($B75="","",MAX(0,IF($M75&lt;&gt;"",$M75-$B75,TODAY()-$B75))))</f>
        <v/>
      </c>
      <c r="P75" s="9">
        <f>IF($A75="","",IF($B75="","Set contact date",IF($J75="","Set status",IF(OR($J75="Resolved",$J75="No Follow-Up"),"Closed",IF($M75&lt;&gt;"","Update status",IF($L75="","Set due date",IF($L75&lt;TODAY(),"Overdue",IF($L75&lt;=TODAY()+Assumptions!$B$4,"Due soon","Scheduled"))))))))</f>
        <v/>
      </c>
    </row>
    <row r="76" ht="24" customHeight="1">
      <c r="A76" s="15" t="n"/>
      <c r="B76" s="16" t="n"/>
      <c r="C76" s="15" t="n"/>
      <c r="D76" s="15" t="n"/>
      <c r="E76" s="17" t="n"/>
      <c r="F76" s="17" t="n"/>
      <c r="G76" s="15" t="n"/>
      <c r="H76" s="18" t="n"/>
      <c r="I76" s="18" t="n"/>
      <c r="J76" s="17" t="n"/>
      <c r="K76" s="17" t="n"/>
      <c r="L76" s="16" t="n"/>
      <c r="M76" s="16" t="n"/>
      <c r="N76" s="17" t="n"/>
      <c r="O76" s="11">
        <f>IF($A76="","",IF($B76="","",MAX(0,IF($M76&lt;&gt;"",$M76-$B76,TODAY()-$B76))))</f>
        <v/>
      </c>
      <c r="P76" s="12">
        <f>IF($A76="","",IF($B76="","Set contact date",IF($J76="","Set status",IF(OR($J76="Resolved",$J76="No Follow-Up"),"Closed",IF($M76&lt;&gt;"","Update status",IF($L76="","Set due date",IF($L76&lt;TODAY(),"Overdue",IF($L76&lt;=TODAY()+Assumptions!$B$4,"Due soon","Scheduled"))))))))</f>
        <v/>
      </c>
    </row>
    <row r="77" ht="24" customHeight="1">
      <c r="A77" s="15" t="n"/>
      <c r="B77" s="16" t="n"/>
      <c r="C77" s="15" t="n"/>
      <c r="D77" s="15" t="n"/>
      <c r="E77" s="17" t="n"/>
      <c r="F77" s="17" t="n"/>
      <c r="G77" s="15" t="n"/>
      <c r="H77" s="18" t="n"/>
      <c r="I77" s="18" t="n"/>
      <c r="J77" s="17" t="n"/>
      <c r="K77" s="17" t="n"/>
      <c r="L77" s="16" t="n"/>
      <c r="M77" s="16" t="n"/>
      <c r="N77" s="17" t="n"/>
      <c r="O77" s="8">
        <f>IF($A77="","",IF($B77="","",MAX(0,IF($M77&lt;&gt;"",$M77-$B77,TODAY()-$B77))))</f>
        <v/>
      </c>
      <c r="P77" s="9">
        <f>IF($A77="","",IF($B77="","Set contact date",IF($J77="","Set status",IF(OR($J77="Resolved",$J77="No Follow-Up"),"Closed",IF($M77&lt;&gt;"","Update status",IF($L77="","Set due date",IF($L77&lt;TODAY(),"Overdue",IF($L77&lt;=TODAY()+Assumptions!$B$4,"Due soon","Scheduled"))))))))</f>
        <v/>
      </c>
    </row>
    <row r="78" ht="24" customHeight="1">
      <c r="A78" s="15" t="n"/>
      <c r="B78" s="16" t="n"/>
      <c r="C78" s="15" t="n"/>
      <c r="D78" s="15" t="n"/>
      <c r="E78" s="17" t="n"/>
      <c r="F78" s="17" t="n"/>
      <c r="G78" s="15" t="n"/>
      <c r="H78" s="18" t="n"/>
      <c r="I78" s="18" t="n"/>
      <c r="J78" s="17" t="n"/>
      <c r="K78" s="17" t="n"/>
      <c r="L78" s="16" t="n"/>
      <c r="M78" s="16" t="n"/>
      <c r="N78" s="17" t="n"/>
      <c r="O78" s="11">
        <f>IF($A78="","",IF($B78="","",MAX(0,IF($M78&lt;&gt;"",$M78-$B78,TODAY()-$B78))))</f>
        <v/>
      </c>
      <c r="P78" s="12">
        <f>IF($A78="","",IF($B78="","Set contact date",IF($J78="","Set status",IF(OR($J78="Resolved",$J78="No Follow-Up"),"Closed",IF($M78&lt;&gt;"","Update status",IF($L78="","Set due date",IF($L78&lt;TODAY(),"Overdue",IF($L78&lt;=TODAY()+Assumptions!$B$4,"Due soon","Scheduled"))))))))</f>
        <v/>
      </c>
    </row>
    <row r="79" ht="24" customHeight="1">
      <c r="A79" s="15" t="n"/>
      <c r="B79" s="16" t="n"/>
      <c r="C79" s="15" t="n"/>
      <c r="D79" s="15" t="n"/>
      <c r="E79" s="17" t="n"/>
      <c r="F79" s="17" t="n"/>
      <c r="G79" s="15" t="n"/>
      <c r="H79" s="18" t="n"/>
      <c r="I79" s="18" t="n"/>
      <c r="J79" s="17" t="n"/>
      <c r="K79" s="17" t="n"/>
      <c r="L79" s="16" t="n"/>
      <c r="M79" s="16" t="n"/>
      <c r="N79" s="17" t="n"/>
      <c r="O79" s="8">
        <f>IF($A79="","",IF($B79="","",MAX(0,IF($M79&lt;&gt;"",$M79-$B79,TODAY()-$B79))))</f>
        <v/>
      </c>
      <c r="P79" s="9">
        <f>IF($A79="","",IF($B79="","Set contact date",IF($J79="","Set status",IF(OR($J79="Resolved",$J79="No Follow-Up"),"Closed",IF($M79&lt;&gt;"","Update status",IF($L79="","Set due date",IF($L79&lt;TODAY(),"Overdue",IF($L79&lt;=TODAY()+Assumptions!$B$4,"Due soon","Scheduled"))))))))</f>
        <v/>
      </c>
    </row>
    <row r="80" ht="24" customHeight="1">
      <c r="A80" s="15" t="n"/>
      <c r="B80" s="16" t="n"/>
      <c r="C80" s="15" t="n"/>
      <c r="D80" s="15" t="n"/>
      <c r="E80" s="17" t="n"/>
      <c r="F80" s="17" t="n"/>
      <c r="G80" s="15" t="n"/>
      <c r="H80" s="18" t="n"/>
      <c r="I80" s="18" t="n"/>
      <c r="J80" s="17" t="n"/>
      <c r="K80" s="17" t="n"/>
      <c r="L80" s="16" t="n"/>
      <c r="M80" s="16" t="n"/>
      <c r="N80" s="17" t="n"/>
      <c r="O80" s="11">
        <f>IF($A80="","",IF($B80="","",MAX(0,IF($M80&lt;&gt;"",$M80-$B80,TODAY()-$B80))))</f>
        <v/>
      </c>
      <c r="P80" s="12">
        <f>IF($A80="","",IF($B80="","Set contact date",IF($J80="","Set status",IF(OR($J80="Resolved",$J80="No Follow-Up"),"Closed",IF($M80&lt;&gt;"","Update status",IF($L80="","Set due date",IF($L80&lt;TODAY(),"Overdue",IF($L80&lt;=TODAY()+Assumptions!$B$4,"Due soon","Scheduled"))))))))</f>
        <v/>
      </c>
    </row>
    <row r="81" ht="24" customHeight="1">
      <c r="A81" s="15" t="n"/>
      <c r="B81" s="16" t="n"/>
      <c r="C81" s="15" t="n"/>
      <c r="D81" s="15" t="n"/>
      <c r="E81" s="17" t="n"/>
      <c r="F81" s="17" t="n"/>
      <c r="G81" s="15" t="n"/>
      <c r="H81" s="18" t="n"/>
      <c r="I81" s="18" t="n"/>
      <c r="J81" s="17" t="n"/>
      <c r="K81" s="17" t="n"/>
      <c r="L81" s="16" t="n"/>
      <c r="M81" s="16" t="n"/>
      <c r="N81" s="17" t="n"/>
      <c r="O81" s="8">
        <f>IF($A81="","",IF($B81="","",MAX(0,IF($M81&lt;&gt;"",$M81-$B81,TODAY()-$B81))))</f>
        <v/>
      </c>
      <c r="P81" s="9">
        <f>IF($A81="","",IF($B81="","Set contact date",IF($J81="","Set status",IF(OR($J81="Resolved",$J81="No Follow-Up"),"Closed",IF($M81&lt;&gt;"","Update status",IF($L81="","Set due date",IF($L81&lt;TODAY(),"Overdue",IF($L81&lt;=TODAY()+Assumptions!$B$4,"Due soon","Scheduled"))))))))</f>
        <v/>
      </c>
    </row>
    <row r="82" ht="24" customHeight="1">
      <c r="A82" s="15" t="n"/>
      <c r="B82" s="16" t="n"/>
      <c r="C82" s="15" t="n"/>
      <c r="D82" s="15" t="n"/>
      <c r="E82" s="17" t="n"/>
      <c r="F82" s="17" t="n"/>
      <c r="G82" s="15" t="n"/>
      <c r="H82" s="18" t="n"/>
      <c r="I82" s="18" t="n"/>
      <c r="J82" s="17" t="n"/>
      <c r="K82" s="17" t="n"/>
      <c r="L82" s="16" t="n"/>
      <c r="M82" s="16" t="n"/>
      <c r="N82" s="17" t="n"/>
      <c r="O82" s="11">
        <f>IF($A82="","",IF($B82="","",MAX(0,IF($M82&lt;&gt;"",$M82-$B82,TODAY()-$B82))))</f>
        <v/>
      </c>
      <c r="P82" s="12">
        <f>IF($A82="","",IF($B82="","Set contact date",IF($J82="","Set status",IF(OR($J82="Resolved",$J82="No Follow-Up"),"Closed",IF($M82&lt;&gt;"","Update status",IF($L82="","Set due date",IF($L82&lt;TODAY(),"Overdue",IF($L82&lt;=TODAY()+Assumptions!$B$4,"Due soon","Scheduled"))))))))</f>
        <v/>
      </c>
    </row>
    <row r="83" ht="24" customHeight="1">
      <c r="A83" s="15" t="n"/>
      <c r="B83" s="16" t="n"/>
      <c r="C83" s="15" t="n"/>
      <c r="D83" s="15" t="n"/>
      <c r="E83" s="17" t="n"/>
      <c r="F83" s="17" t="n"/>
      <c r="G83" s="15" t="n"/>
      <c r="H83" s="18" t="n"/>
      <c r="I83" s="18" t="n"/>
      <c r="J83" s="17" t="n"/>
      <c r="K83" s="17" t="n"/>
      <c r="L83" s="16" t="n"/>
      <c r="M83" s="16" t="n"/>
      <c r="N83" s="17" t="n"/>
      <c r="O83" s="8">
        <f>IF($A83="","",IF($B83="","",MAX(0,IF($M83&lt;&gt;"",$M83-$B83,TODAY()-$B83))))</f>
        <v/>
      </c>
      <c r="P83" s="9">
        <f>IF($A83="","",IF($B83="","Set contact date",IF($J83="","Set status",IF(OR($J83="Resolved",$J83="No Follow-Up"),"Closed",IF($M83&lt;&gt;"","Update status",IF($L83="","Set due date",IF($L83&lt;TODAY(),"Overdue",IF($L83&lt;=TODAY()+Assumptions!$B$4,"Due soon","Scheduled"))))))))</f>
        <v/>
      </c>
    </row>
    <row r="84" ht="24" customHeight="1">
      <c r="A84" s="15" t="n"/>
      <c r="B84" s="16" t="n"/>
      <c r="C84" s="15" t="n"/>
      <c r="D84" s="15" t="n"/>
      <c r="E84" s="17" t="n"/>
      <c r="F84" s="17" t="n"/>
      <c r="G84" s="15" t="n"/>
      <c r="H84" s="18" t="n"/>
      <c r="I84" s="18" t="n"/>
      <c r="J84" s="17" t="n"/>
      <c r="K84" s="17" t="n"/>
      <c r="L84" s="16" t="n"/>
      <c r="M84" s="16" t="n"/>
      <c r="N84" s="17" t="n"/>
      <c r="O84" s="11">
        <f>IF($A84="","",IF($B84="","",MAX(0,IF($M84&lt;&gt;"",$M84-$B84,TODAY()-$B84))))</f>
        <v/>
      </c>
      <c r="P84" s="12">
        <f>IF($A84="","",IF($B84="","Set contact date",IF($J84="","Set status",IF(OR($J84="Resolved",$J84="No Follow-Up"),"Closed",IF($M84&lt;&gt;"","Update status",IF($L84="","Set due date",IF($L84&lt;TODAY(),"Overdue",IF($L84&lt;=TODAY()+Assumptions!$B$4,"Due soon","Scheduled"))))))))</f>
        <v/>
      </c>
    </row>
    <row r="85" ht="24" customHeight="1">
      <c r="A85" s="15" t="n"/>
      <c r="B85" s="16" t="n"/>
      <c r="C85" s="15" t="n"/>
      <c r="D85" s="15" t="n"/>
      <c r="E85" s="17" t="n"/>
      <c r="F85" s="17" t="n"/>
      <c r="G85" s="15" t="n"/>
      <c r="H85" s="18" t="n"/>
      <c r="I85" s="18" t="n"/>
      <c r="J85" s="17" t="n"/>
      <c r="K85" s="17" t="n"/>
      <c r="L85" s="16" t="n"/>
      <c r="M85" s="16" t="n"/>
      <c r="N85" s="17" t="n"/>
      <c r="O85" s="8">
        <f>IF($A85="","",IF($B85="","",MAX(0,IF($M85&lt;&gt;"",$M85-$B85,TODAY()-$B85))))</f>
        <v/>
      </c>
      <c r="P85" s="9">
        <f>IF($A85="","",IF($B85="","Set contact date",IF($J85="","Set status",IF(OR($J85="Resolved",$J85="No Follow-Up"),"Closed",IF($M85&lt;&gt;"","Update status",IF($L85="","Set due date",IF($L85&lt;TODAY(),"Overdue",IF($L85&lt;=TODAY()+Assumptions!$B$4,"Due soon","Scheduled"))))))))</f>
        <v/>
      </c>
    </row>
    <row r="86" ht="24" customHeight="1">
      <c r="A86" s="15" t="n"/>
      <c r="B86" s="16" t="n"/>
      <c r="C86" s="15" t="n"/>
      <c r="D86" s="15" t="n"/>
      <c r="E86" s="17" t="n"/>
      <c r="F86" s="17" t="n"/>
      <c r="G86" s="15" t="n"/>
      <c r="H86" s="18" t="n"/>
      <c r="I86" s="18" t="n"/>
      <c r="J86" s="17" t="n"/>
      <c r="K86" s="17" t="n"/>
      <c r="L86" s="16" t="n"/>
      <c r="M86" s="16" t="n"/>
      <c r="N86" s="17" t="n"/>
      <c r="O86" s="11">
        <f>IF($A86="","",IF($B86="","",MAX(0,IF($M86&lt;&gt;"",$M86-$B86,TODAY()-$B86))))</f>
        <v/>
      </c>
      <c r="P86" s="12">
        <f>IF($A86="","",IF($B86="","Set contact date",IF($J86="","Set status",IF(OR($J86="Resolved",$J86="No Follow-Up"),"Closed",IF($M86&lt;&gt;"","Update status",IF($L86="","Set due date",IF($L86&lt;TODAY(),"Overdue",IF($L86&lt;=TODAY()+Assumptions!$B$4,"Due soon","Scheduled"))))))))</f>
        <v/>
      </c>
    </row>
    <row r="87" ht="24" customHeight="1">
      <c r="A87" s="15" t="n"/>
      <c r="B87" s="16" t="n"/>
      <c r="C87" s="15" t="n"/>
      <c r="D87" s="15" t="n"/>
      <c r="E87" s="17" t="n"/>
      <c r="F87" s="17" t="n"/>
      <c r="G87" s="15" t="n"/>
      <c r="H87" s="18" t="n"/>
      <c r="I87" s="18" t="n"/>
      <c r="J87" s="17" t="n"/>
      <c r="K87" s="17" t="n"/>
      <c r="L87" s="16" t="n"/>
      <c r="M87" s="16" t="n"/>
      <c r="N87" s="17" t="n"/>
      <c r="O87" s="8">
        <f>IF($A87="","",IF($B87="","",MAX(0,IF($M87&lt;&gt;"",$M87-$B87,TODAY()-$B87))))</f>
        <v/>
      </c>
      <c r="P87" s="9">
        <f>IF($A87="","",IF($B87="","Set contact date",IF($J87="","Set status",IF(OR($J87="Resolved",$J87="No Follow-Up"),"Closed",IF($M87&lt;&gt;"","Update status",IF($L87="","Set due date",IF($L87&lt;TODAY(),"Overdue",IF($L87&lt;=TODAY()+Assumptions!$B$4,"Due soon","Scheduled"))))))))</f>
        <v/>
      </c>
    </row>
    <row r="88" ht="24" customHeight="1">
      <c r="A88" s="15" t="n"/>
      <c r="B88" s="16" t="n"/>
      <c r="C88" s="15" t="n"/>
      <c r="D88" s="15" t="n"/>
      <c r="E88" s="17" t="n"/>
      <c r="F88" s="17" t="n"/>
      <c r="G88" s="15" t="n"/>
      <c r="H88" s="18" t="n"/>
      <c r="I88" s="18" t="n"/>
      <c r="J88" s="17" t="n"/>
      <c r="K88" s="17" t="n"/>
      <c r="L88" s="16" t="n"/>
      <c r="M88" s="16" t="n"/>
      <c r="N88" s="17" t="n"/>
      <c r="O88" s="11">
        <f>IF($A88="","",IF($B88="","",MAX(0,IF($M88&lt;&gt;"",$M88-$B88,TODAY()-$B88))))</f>
        <v/>
      </c>
      <c r="P88" s="12">
        <f>IF($A88="","",IF($B88="","Set contact date",IF($J88="","Set status",IF(OR($J88="Resolved",$J88="No Follow-Up"),"Closed",IF($M88&lt;&gt;"","Update status",IF($L88="","Set due date",IF($L88&lt;TODAY(),"Overdue",IF($L88&lt;=TODAY()+Assumptions!$B$4,"Due soon","Scheduled"))))))))</f>
        <v/>
      </c>
    </row>
    <row r="89" ht="24" customHeight="1">
      <c r="A89" s="15" t="n"/>
      <c r="B89" s="16" t="n"/>
      <c r="C89" s="15" t="n"/>
      <c r="D89" s="15" t="n"/>
      <c r="E89" s="17" t="n"/>
      <c r="F89" s="17" t="n"/>
      <c r="G89" s="15" t="n"/>
      <c r="H89" s="18" t="n"/>
      <c r="I89" s="18" t="n"/>
      <c r="J89" s="17" t="n"/>
      <c r="K89" s="17" t="n"/>
      <c r="L89" s="16" t="n"/>
      <c r="M89" s="16" t="n"/>
      <c r="N89" s="17" t="n"/>
      <c r="O89" s="8">
        <f>IF($A89="","",IF($B89="","",MAX(0,IF($M89&lt;&gt;"",$M89-$B89,TODAY()-$B89))))</f>
        <v/>
      </c>
      <c r="P89" s="9">
        <f>IF($A89="","",IF($B89="","Set contact date",IF($J89="","Set status",IF(OR($J89="Resolved",$J89="No Follow-Up"),"Closed",IF($M89&lt;&gt;"","Update status",IF($L89="","Set due date",IF($L89&lt;TODAY(),"Overdue",IF($L89&lt;=TODAY()+Assumptions!$B$4,"Due soon","Scheduled"))))))))</f>
        <v/>
      </c>
    </row>
    <row r="90" ht="24" customHeight="1">
      <c r="A90" s="15" t="n"/>
      <c r="B90" s="16" t="n"/>
      <c r="C90" s="15" t="n"/>
      <c r="D90" s="15" t="n"/>
      <c r="E90" s="17" t="n"/>
      <c r="F90" s="17" t="n"/>
      <c r="G90" s="15" t="n"/>
      <c r="H90" s="18" t="n"/>
      <c r="I90" s="18" t="n"/>
      <c r="J90" s="17" t="n"/>
      <c r="K90" s="17" t="n"/>
      <c r="L90" s="16" t="n"/>
      <c r="M90" s="16" t="n"/>
      <c r="N90" s="17" t="n"/>
      <c r="O90" s="11">
        <f>IF($A90="","",IF($B90="","",MAX(0,IF($M90&lt;&gt;"",$M90-$B90,TODAY()-$B90))))</f>
        <v/>
      </c>
      <c r="P90" s="12">
        <f>IF($A90="","",IF($B90="","Set contact date",IF($J90="","Set status",IF(OR($J90="Resolved",$J90="No Follow-Up"),"Closed",IF($M90&lt;&gt;"","Update status",IF($L90="","Set due date",IF($L90&lt;TODAY(),"Overdue",IF($L90&lt;=TODAY()+Assumptions!$B$4,"Due soon","Scheduled"))))))))</f>
        <v/>
      </c>
    </row>
    <row r="91" ht="24" customHeight="1">
      <c r="A91" s="15" t="n"/>
      <c r="B91" s="16" t="n"/>
      <c r="C91" s="15" t="n"/>
      <c r="D91" s="15" t="n"/>
      <c r="E91" s="17" t="n"/>
      <c r="F91" s="17" t="n"/>
      <c r="G91" s="15" t="n"/>
      <c r="H91" s="18" t="n"/>
      <c r="I91" s="18" t="n"/>
      <c r="J91" s="17" t="n"/>
      <c r="K91" s="17" t="n"/>
      <c r="L91" s="16" t="n"/>
      <c r="M91" s="16" t="n"/>
      <c r="N91" s="17" t="n"/>
      <c r="O91" s="8">
        <f>IF($A91="","",IF($B91="","",MAX(0,IF($M91&lt;&gt;"",$M91-$B91,TODAY()-$B91))))</f>
        <v/>
      </c>
      <c r="P91" s="9">
        <f>IF($A91="","",IF($B91="","Set contact date",IF($J91="","Set status",IF(OR($J91="Resolved",$J91="No Follow-Up"),"Closed",IF($M91&lt;&gt;"","Update status",IF($L91="","Set due date",IF($L91&lt;TODAY(),"Overdue",IF($L91&lt;=TODAY()+Assumptions!$B$4,"Due soon","Scheduled"))))))))</f>
        <v/>
      </c>
    </row>
    <row r="92" ht="24" customHeight="1">
      <c r="A92" s="15" t="n"/>
      <c r="B92" s="16" t="n"/>
      <c r="C92" s="15" t="n"/>
      <c r="D92" s="15" t="n"/>
      <c r="E92" s="17" t="n"/>
      <c r="F92" s="17" t="n"/>
      <c r="G92" s="15" t="n"/>
      <c r="H92" s="18" t="n"/>
      <c r="I92" s="18" t="n"/>
      <c r="J92" s="17" t="n"/>
      <c r="K92" s="17" t="n"/>
      <c r="L92" s="16" t="n"/>
      <c r="M92" s="16" t="n"/>
      <c r="N92" s="17" t="n"/>
      <c r="O92" s="11">
        <f>IF($A92="","",IF($B92="","",MAX(0,IF($M92&lt;&gt;"",$M92-$B92,TODAY()-$B92))))</f>
        <v/>
      </c>
      <c r="P92" s="12">
        <f>IF($A92="","",IF($B92="","Set contact date",IF($J92="","Set status",IF(OR($J92="Resolved",$J92="No Follow-Up"),"Closed",IF($M92&lt;&gt;"","Update status",IF($L92="","Set due date",IF($L92&lt;TODAY(),"Overdue",IF($L92&lt;=TODAY()+Assumptions!$B$4,"Due soon","Scheduled"))))))))</f>
        <v/>
      </c>
    </row>
    <row r="93" ht="24" customHeight="1">
      <c r="A93" s="15" t="n"/>
      <c r="B93" s="16" t="n"/>
      <c r="C93" s="15" t="n"/>
      <c r="D93" s="15" t="n"/>
      <c r="E93" s="17" t="n"/>
      <c r="F93" s="17" t="n"/>
      <c r="G93" s="15" t="n"/>
      <c r="H93" s="18" t="n"/>
      <c r="I93" s="18" t="n"/>
      <c r="J93" s="17" t="n"/>
      <c r="K93" s="17" t="n"/>
      <c r="L93" s="16" t="n"/>
      <c r="M93" s="16" t="n"/>
      <c r="N93" s="17" t="n"/>
      <c r="O93" s="8">
        <f>IF($A93="","",IF($B93="","",MAX(0,IF($M93&lt;&gt;"",$M93-$B93,TODAY()-$B93))))</f>
        <v/>
      </c>
      <c r="P93" s="9">
        <f>IF($A93="","",IF($B93="","Set contact date",IF($J93="","Set status",IF(OR($J93="Resolved",$J93="No Follow-Up"),"Closed",IF($M93&lt;&gt;"","Update status",IF($L93="","Set due date",IF($L93&lt;TODAY(),"Overdue",IF($L93&lt;=TODAY()+Assumptions!$B$4,"Due soon","Scheduled"))))))))</f>
        <v/>
      </c>
    </row>
    <row r="94" ht="24" customHeight="1">
      <c r="A94" s="15" t="n"/>
      <c r="B94" s="16" t="n"/>
      <c r="C94" s="15" t="n"/>
      <c r="D94" s="15" t="n"/>
      <c r="E94" s="17" t="n"/>
      <c r="F94" s="17" t="n"/>
      <c r="G94" s="15" t="n"/>
      <c r="H94" s="18" t="n"/>
      <c r="I94" s="18" t="n"/>
      <c r="J94" s="17" t="n"/>
      <c r="K94" s="17" t="n"/>
      <c r="L94" s="16" t="n"/>
      <c r="M94" s="16" t="n"/>
      <c r="N94" s="17" t="n"/>
      <c r="O94" s="11">
        <f>IF($A94="","",IF($B94="","",MAX(0,IF($M94&lt;&gt;"",$M94-$B94,TODAY()-$B94))))</f>
        <v/>
      </c>
      <c r="P94" s="12">
        <f>IF($A94="","",IF($B94="","Set contact date",IF($J94="","Set status",IF(OR($J94="Resolved",$J94="No Follow-Up"),"Closed",IF($M94&lt;&gt;"","Update status",IF($L94="","Set due date",IF($L94&lt;TODAY(),"Overdue",IF($L94&lt;=TODAY()+Assumptions!$B$4,"Due soon","Scheduled"))))))))</f>
        <v/>
      </c>
    </row>
    <row r="95" ht="24" customHeight="1">
      <c r="A95" s="15" t="n"/>
      <c r="B95" s="16" t="n"/>
      <c r="C95" s="15" t="n"/>
      <c r="D95" s="15" t="n"/>
      <c r="E95" s="17" t="n"/>
      <c r="F95" s="17" t="n"/>
      <c r="G95" s="15" t="n"/>
      <c r="H95" s="18" t="n"/>
      <c r="I95" s="18" t="n"/>
      <c r="J95" s="17" t="n"/>
      <c r="K95" s="17" t="n"/>
      <c r="L95" s="16" t="n"/>
      <c r="M95" s="16" t="n"/>
      <c r="N95" s="17" t="n"/>
      <c r="O95" s="8">
        <f>IF($A95="","",IF($B95="","",MAX(0,IF($M95&lt;&gt;"",$M95-$B95,TODAY()-$B95))))</f>
        <v/>
      </c>
      <c r="P95" s="9">
        <f>IF($A95="","",IF($B95="","Set contact date",IF($J95="","Set status",IF(OR($J95="Resolved",$J95="No Follow-Up"),"Closed",IF($M95&lt;&gt;"","Update status",IF($L95="","Set due date",IF($L95&lt;TODAY(),"Overdue",IF($L95&lt;=TODAY()+Assumptions!$B$4,"Due soon","Scheduled"))))))))</f>
        <v/>
      </c>
    </row>
    <row r="96" ht="24" customHeight="1">
      <c r="A96" s="15" t="n"/>
      <c r="B96" s="16" t="n"/>
      <c r="C96" s="15" t="n"/>
      <c r="D96" s="15" t="n"/>
      <c r="E96" s="17" t="n"/>
      <c r="F96" s="17" t="n"/>
      <c r="G96" s="15" t="n"/>
      <c r="H96" s="18" t="n"/>
      <c r="I96" s="18" t="n"/>
      <c r="J96" s="17" t="n"/>
      <c r="K96" s="17" t="n"/>
      <c r="L96" s="16" t="n"/>
      <c r="M96" s="16" t="n"/>
      <c r="N96" s="17" t="n"/>
      <c r="O96" s="11">
        <f>IF($A96="","",IF($B96="","",MAX(0,IF($M96&lt;&gt;"",$M96-$B96,TODAY()-$B96))))</f>
        <v/>
      </c>
      <c r="P96" s="12">
        <f>IF($A96="","",IF($B96="","Set contact date",IF($J96="","Set status",IF(OR($J96="Resolved",$J96="No Follow-Up"),"Closed",IF($M96&lt;&gt;"","Update status",IF($L96="","Set due date",IF($L96&lt;TODAY(),"Overdue",IF($L96&lt;=TODAY()+Assumptions!$B$4,"Due soon","Scheduled"))))))))</f>
        <v/>
      </c>
    </row>
    <row r="97" ht="24" customHeight="1">
      <c r="A97" s="15" t="n"/>
      <c r="B97" s="16" t="n"/>
      <c r="C97" s="15" t="n"/>
      <c r="D97" s="15" t="n"/>
      <c r="E97" s="17" t="n"/>
      <c r="F97" s="17" t="n"/>
      <c r="G97" s="15" t="n"/>
      <c r="H97" s="18" t="n"/>
      <c r="I97" s="18" t="n"/>
      <c r="J97" s="17" t="n"/>
      <c r="K97" s="17" t="n"/>
      <c r="L97" s="16" t="n"/>
      <c r="M97" s="16" t="n"/>
      <c r="N97" s="17" t="n"/>
      <c r="O97" s="8">
        <f>IF($A97="","",IF($B97="","",MAX(0,IF($M97&lt;&gt;"",$M97-$B97,TODAY()-$B97))))</f>
        <v/>
      </c>
      <c r="P97" s="9">
        <f>IF($A97="","",IF($B97="","Set contact date",IF($J97="","Set status",IF(OR($J97="Resolved",$J97="No Follow-Up"),"Closed",IF($M97&lt;&gt;"","Update status",IF($L97="","Set due date",IF($L97&lt;TODAY(),"Overdue",IF($L97&lt;=TODAY()+Assumptions!$B$4,"Due soon","Scheduled"))))))))</f>
        <v/>
      </c>
    </row>
    <row r="98" ht="24" customHeight="1">
      <c r="A98" s="15" t="n"/>
      <c r="B98" s="16" t="n"/>
      <c r="C98" s="15" t="n"/>
      <c r="D98" s="15" t="n"/>
      <c r="E98" s="17" t="n"/>
      <c r="F98" s="17" t="n"/>
      <c r="G98" s="15" t="n"/>
      <c r="H98" s="18" t="n"/>
      <c r="I98" s="18" t="n"/>
      <c r="J98" s="17" t="n"/>
      <c r="K98" s="17" t="n"/>
      <c r="L98" s="16" t="n"/>
      <c r="M98" s="16" t="n"/>
      <c r="N98" s="17" t="n"/>
      <c r="O98" s="11">
        <f>IF($A98="","",IF($B98="","",MAX(0,IF($M98&lt;&gt;"",$M98-$B98,TODAY()-$B98))))</f>
        <v/>
      </c>
      <c r="P98" s="12">
        <f>IF($A98="","",IF($B98="","Set contact date",IF($J98="","Set status",IF(OR($J98="Resolved",$J98="No Follow-Up"),"Closed",IF($M98&lt;&gt;"","Update status",IF($L98="","Set due date",IF($L98&lt;TODAY(),"Overdue",IF($L98&lt;=TODAY()+Assumptions!$B$4,"Due soon","Scheduled"))))))))</f>
        <v/>
      </c>
    </row>
    <row r="99" ht="24" customHeight="1">
      <c r="A99" s="15" t="n"/>
      <c r="B99" s="16" t="n"/>
      <c r="C99" s="15" t="n"/>
      <c r="D99" s="15" t="n"/>
      <c r="E99" s="17" t="n"/>
      <c r="F99" s="17" t="n"/>
      <c r="G99" s="15" t="n"/>
      <c r="H99" s="18" t="n"/>
      <c r="I99" s="18" t="n"/>
      <c r="J99" s="17" t="n"/>
      <c r="K99" s="17" t="n"/>
      <c r="L99" s="16" t="n"/>
      <c r="M99" s="16" t="n"/>
      <c r="N99" s="17" t="n"/>
      <c r="O99" s="8">
        <f>IF($A99="","",IF($B99="","",MAX(0,IF($M99&lt;&gt;"",$M99-$B99,TODAY()-$B99))))</f>
        <v/>
      </c>
      <c r="P99" s="9">
        <f>IF($A99="","",IF($B99="","Set contact date",IF($J99="","Set status",IF(OR($J99="Resolved",$J99="No Follow-Up"),"Closed",IF($M99&lt;&gt;"","Update status",IF($L99="","Set due date",IF($L99&lt;TODAY(),"Overdue",IF($L99&lt;=TODAY()+Assumptions!$B$4,"Due soon","Scheduled"))))))))</f>
        <v/>
      </c>
    </row>
    <row r="100" ht="24" customHeight="1">
      <c r="A100" s="15" t="n"/>
      <c r="B100" s="16" t="n"/>
      <c r="C100" s="15" t="n"/>
      <c r="D100" s="15" t="n"/>
      <c r="E100" s="17" t="n"/>
      <c r="F100" s="17" t="n"/>
      <c r="G100" s="15" t="n"/>
      <c r="H100" s="18" t="n"/>
      <c r="I100" s="18" t="n"/>
      <c r="J100" s="17" t="n"/>
      <c r="K100" s="17" t="n"/>
      <c r="L100" s="16" t="n"/>
      <c r="M100" s="16" t="n"/>
      <c r="N100" s="17" t="n"/>
      <c r="O100" s="11">
        <f>IF($A100="","",IF($B100="","",MAX(0,IF($M100&lt;&gt;"",$M100-$B100,TODAY()-$B100))))</f>
        <v/>
      </c>
      <c r="P100" s="12">
        <f>IF($A100="","",IF($B100="","Set contact date",IF($J100="","Set status",IF(OR($J100="Resolved",$J100="No Follow-Up"),"Closed",IF($M100&lt;&gt;"","Update status",IF($L100="","Set due date",IF($L100&lt;TODAY(),"Overdue",IF($L100&lt;=TODAY()+Assumptions!$B$4,"Due soon","Scheduled"))))))))</f>
        <v/>
      </c>
    </row>
    <row r="101" ht="24" customHeight="1">
      <c r="A101" s="15" t="n"/>
      <c r="B101" s="16" t="n"/>
      <c r="C101" s="15" t="n"/>
      <c r="D101" s="15" t="n"/>
      <c r="E101" s="17" t="n"/>
      <c r="F101" s="17" t="n"/>
      <c r="G101" s="15" t="n"/>
      <c r="H101" s="18" t="n"/>
      <c r="I101" s="18" t="n"/>
      <c r="J101" s="17" t="n"/>
      <c r="K101" s="17" t="n"/>
      <c r="L101" s="16" t="n"/>
      <c r="M101" s="16" t="n"/>
      <c r="N101" s="17" t="n"/>
      <c r="O101" s="8">
        <f>IF($A101="","",IF($B101="","",MAX(0,IF($M101&lt;&gt;"",$M101-$B101,TODAY()-$B101))))</f>
        <v/>
      </c>
      <c r="P101" s="9">
        <f>IF($A101="","",IF($B101="","Set contact date",IF($J101="","Set status",IF(OR($J101="Resolved",$J101="No Follow-Up"),"Closed",IF($M101&lt;&gt;"","Update status",IF($L101="","Set due date",IF($L101&lt;TODAY(),"Overdue",IF($L101&lt;=TODAY()+Assumptions!$B$4,"Due soon","Scheduled"))))))))</f>
        <v/>
      </c>
    </row>
    <row r="102" ht="24" customHeight="1">
      <c r="A102" s="15" t="n"/>
      <c r="B102" s="16" t="n"/>
      <c r="C102" s="15" t="n"/>
      <c r="D102" s="15" t="n"/>
      <c r="E102" s="17" t="n"/>
      <c r="F102" s="17" t="n"/>
      <c r="G102" s="15" t="n"/>
      <c r="H102" s="18" t="n"/>
      <c r="I102" s="18" t="n"/>
      <c r="J102" s="17" t="n"/>
      <c r="K102" s="17" t="n"/>
      <c r="L102" s="16" t="n"/>
      <c r="M102" s="16" t="n"/>
      <c r="N102" s="17" t="n"/>
      <c r="O102" s="11">
        <f>IF($A102="","",IF($B102="","",MAX(0,IF($M102&lt;&gt;"",$M102-$B102,TODAY()-$B102))))</f>
        <v/>
      </c>
      <c r="P102" s="12">
        <f>IF($A102="","",IF($B102="","Set contact date",IF($J102="","Set status",IF(OR($J102="Resolved",$J102="No Follow-Up"),"Closed",IF($M102&lt;&gt;"","Update status",IF($L102="","Set due date",IF($L102&lt;TODAY(),"Overdue",IF($L102&lt;=TODAY()+Assumptions!$B$4,"Due soon","Scheduled"))))))))</f>
        <v/>
      </c>
    </row>
    <row r="103" ht="24" customHeight="1">
      <c r="A103" s="15" t="n"/>
      <c r="B103" s="16" t="n"/>
      <c r="C103" s="15" t="n"/>
      <c r="D103" s="15" t="n"/>
      <c r="E103" s="17" t="n"/>
      <c r="F103" s="17" t="n"/>
      <c r="G103" s="15" t="n"/>
      <c r="H103" s="18" t="n"/>
      <c r="I103" s="18" t="n"/>
      <c r="J103" s="17" t="n"/>
      <c r="K103" s="17" t="n"/>
      <c r="L103" s="16" t="n"/>
      <c r="M103" s="16" t="n"/>
      <c r="N103" s="17" t="n"/>
      <c r="O103" s="8">
        <f>IF($A103="","",IF($B103="","",MAX(0,IF($M103&lt;&gt;"",$M103-$B103,TODAY()-$B103))))</f>
        <v/>
      </c>
      <c r="P103" s="9">
        <f>IF($A103="","",IF($B103="","Set contact date",IF($J103="","Set status",IF(OR($J103="Resolved",$J103="No Follow-Up"),"Closed",IF($M103&lt;&gt;"","Update status",IF($L103="","Set due date",IF($L103&lt;TODAY(),"Overdue",IF($L103&lt;=TODAY()+Assumptions!$B$4,"Due soon","Scheduled"))))))))</f>
        <v/>
      </c>
    </row>
    <row r="104" ht="24" customHeight="1">
      <c r="A104" s="15" t="n"/>
      <c r="B104" s="16" t="n"/>
      <c r="C104" s="15" t="n"/>
      <c r="D104" s="15" t="n"/>
      <c r="E104" s="17" t="n"/>
      <c r="F104" s="17" t="n"/>
      <c r="G104" s="15" t="n"/>
      <c r="H104" s="18" t="n"/>
      <c r="I104" s="18" t="n"/>
      <c r="J104" s="17" t="n"/>
      <c r="K104" s="17" t="n"/>
      <c r="L104" s="16" t="n"/>
      <c r="M104" s="16" t="n"/>
      <c r="N104" s="17" t="n"/>
      <c r="O104" s="11">
        <f>IF($A104="","",IF($B104="","",MAX(0,IF($M104&lt;&gt;"",$M104-$B104,TODAY()-$B104))))</f>
        <v/>
      </c>
      <c r="P104" s="12">
        <f>IF($A104="","",IF($B104="","Set contact date",IF($J104="","Set status",IF(OR($J104="Resolved",$J104="No Follow-Up"),"Closed",IF($M104&lt;&gt;"","Update status",IF($L104="","Set due date",IF($L104&lt;TODAY(),"Overdue",IF($L104&lt;=TODAY()+Assumptions!$B$4,"Due soon","Scheduled"))))))))</f>
        <v/>
      </c>
    </row>
  </sheetData>
  <autoFilter ref="A4:P104"/>
  <mergeCells count="1">
    <mergeCell ref="A1:P1"/>
  </mergeCells>
  <conditionalFormatting sqref="A5:A104">
    <cfRule type="expression" priority="1" dxfId="0">
      <formula>AND($A5&lt;&gt;"",COUNTIF($A$5:$A$104,$A5)&gt;1)</formula>
    </cfRule>
  </conditionalFormatting>
  <conditionalFormatting sqref="L5:L104">
    <cfRule type="expression" priority="2" dxfId="0">
      <formula>AND($L5&lt;&gt;"",$B5&lt;&gt;"",$L5&lt;$B5)</formula>
    </cfRule>
  </conditionalFormatting>
  <conditionalFormatting sqref="M5:M104">
    <cfRule type="expression" priority="3" dxfId="0">
      <formula>AND($M5&lt;&gt;"",$B5&lt;&gt;"",$M5&lt;$B5)</formula>
    </cfRule>
  </conditionalFormatting>
  <conditionalFormatting sqref="N5:N104">
    <cfRule type="expression" priority="4" dxfId="0">
      <formula>$N5="High"</formula>
    </cfRule>
  </conditionalFormatting>
  <conditionalFormatting sqref="P5:P104">
    <cfRule type="expression" priority="5" dxfId="0">
      <formula>OR($P5="Overdue",$P5="Set due date",$P5="Set status",$P5="Set contact date",$P5="Update status")</formula>
    </cfRule>
    <cfRule type="expression" priority="6" dxfId="0">
      <formula>$P5="Due soon"</formula>
    </cfRule>
    <cfRule type="expression" priority="7" dxfId="1">
      <formula>$P5="Scheduled"</formula>
    </cfRule>
    <cfRule type="expression" priority="8" dxfId="1">
      <formula>$P5="Closed"</formula>
    </cfRule>
  </conditionalFormatting>
  <dataValidations count="8">
    <dataValidation sqref="E5:E104" showDropDown="0" showInputMessage="1" showErrorMessage="1" allowBlank="0" errorTitle="Check channel" error="Choose a channel from the editable Assumptions list." promptTitle="Channel" prompt="Select the communication channel." type="list">
      <formula1>=INDIRECT("Assumptions!$D$4:$D$8")</formula1>
    </dataValidation>
    <dataValidation sqref="F5:F104" showDropDown="0" showInputMessage="0" showErrorMessage="1" allowBlank="0" errorTitle="Check direction" error="Choose Inbound or Outbound from the Assumptions list." type="list">
      <formula1>=INDIRECT("Assumptions!$E$4:$E$5")</formula1>
    </dataValidation>
    <dataValidation sqref="J5:J104" showDropDown="0" showInputMessage="0" showErrorMessage="1" allowBlank="0" errorTitle="Check status" error="Choose a response status from the Assumptions list." type="list">
      <formula1>=INDIRECT("Assumptions!$F$4:$F$7")</formula1>
    </dataValidation>
    <dataValidation sqref="K5:K104" showDropDown="0" showInputMessage="0" showErrorMessage="1" allowBlank="0" errorTitle="Check assignment" error="Choose a follow-up owner from the Assumptions list." type="list">
      <formula1>=INDIRECT("Assumptions!$H$4:$H$8")</formula1>
    </dataValidation>
    <dataValidation sqref="N5:N104" showDropDown="0" showInputMessage="0" showErrorMessage="1" allowBlank="0" errorTitle="Check priority" error="Choose a priority from the Assumptions list." type="list">
      <formula1>=INDIRECT("Assumptions!$G$4:$G$6")</formula1>
    </dataValidation>
    <dataValidation sqref="B5:B104" showDropDown="0" showInputMessage="0" showErrorMessage="1" allowBlank="0" errorTitle="Check contact date" error="Enter a contact date from 01/01/2020 through today." type="date" operator="between">
      <formula1>DATE(2020,1,1)</formula1>
      <formula2>TODAY()</formula2>
    </dataValidation>
    <dataValidation sqref="L5:L104" showDropDown="0" showInputMessage="0" showErrorMessage="1" allowBlank="0" errorTitle="Check follow-up date" error="Enter a valid follow-up date." type="date" operator="between">
      <formula1>DATE(2020,1,1)</formula1>
      <formula2>TODAY()+3650</formula2>
    </dataValidation>
    <dataValidation sqref="M5:M104" showDropDown="0" showInputMessage="0" showErrorMessage="1" allowBlank="0" errorTitle="Check completed date" error="Enter a completed date from 01/01/2020 through today." type="date" operator="between">
      <formula1>DATE(2020,1,1)</formula1>
      <formula2>TODAY()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45" customWidth="1" min="3" max="3"/>
    <col width="17" customWidth="1" min="4" max="4"/>
    <col width="14" customWidth="1" min="5" max="5"/>
    <col width="21" customWidth="1" min="6" max="6"/>
    <col width="14" customWidth="1" min="7" max="7"/>
    <col width="20" customWidth="1" min="8" max="8"/>
  </cols>
  <sheetData>
    <row r="1" ht="30" customHeight="1">
      <c r="A1" s="1" t="inlineStr">
        <is>
          <t>Communication Log Assumptions</t>
        </is>
      </c>
      <c r="B1" s="22" t="n"/>
      <c r="C1" s="22" t="n"/>
      <c r="D1" s="22" t="n"/>
      <c r="E1" s="22" t="n"/>
      <c r="F1" s="22" t="n"/>
      <c r="G1" s="22" t="n"/>
      <c r="H1" s="23" t="n"/>
    </row>
    <row r="2" ht="28" customHeight="1">
      <c r="A2" s="2" t="inlineStr">
        <is>
          <t>Yellow cells are editable. Lists drive Communication Log drop-downs; avoid blank gaps between active choices.</t>
        </is>
      </c>
    </row>
    <row r="3" ht="32" customHeight="1">
      <c r="A3" s="5" t="inlineStr">
        <is>
          <t>Review Setting</t>
        </is>
      </c>
      <c r="B3" s="5" t="inlineStr">
        <is>
          <t>Value</t>
        </is>
      </c>
      <c r="C3" s="5" t="inlineStr">
        <is>
          <t>How It Is Used</t>
        </is>
      </c>
      <c r="D3" s="6" t="inlineStr">
        <is>
          <t>Channel</t>
        </is>
      </c>
      <c r="E3" s="6" t="inlineStr">
        <is>
          <t>Direction</t>
        </is>
      </c>
      <c r="F3" s="6" t="inlineStr">
        <is>
          <t>Response Status</t>
        </is>
      </c>
      <c r="G3" s="6" t="inlineStr">
        <is>
          <t>Priority</t>
        </is>
      </c>
      <c r="H3" s="6" t="inlineStr">
        <is>
          <t>Follow-Up Owner</t>
        </is>
      </c>
    </row>
    <row r="4" ht="32" customHeight="1">
      <c r="A4" s="19" t="inlineStr">
        <is>
          <t>Due-soon window (days)</t>
        </is>
      </c>
      <c r="B4" s="20" t="n">
        <v>3</v>
      </c>
      <c r="C4" s="19" t="inlineStr">
        <is>
          <t>Controls when a scheduled follow-up changes to Due soon.</t>
        </is>
      </c>
      <c r="D4" s="17" t="inlineStr">
        <is>
          <t>Phone</t>
        </is>
      </c>
      <c r="E4" s="17" t="inlineStr">
        <is>
          <t>Inbound</t>
        </is>
      </c>
      <c r="F4" s="17" t="inlineStr">
        <is>
          <t>Awaiting Owner</t>
        </is>
      </c>
      <c r="G4" s="17" t="inlineStr">
        <is>
          <t>Low</t>
        </is>
      </c>
      <c r="H4" s="17" t="inlineStr">
        <is>
          <t>Sample Staff A</t>
        </is>
      </c>
    </row>
    <row r="5" ht="32" customHeight="1">
      <c r="A5" s="21" t="inlineStr">
        <is>
          <t>Aging review threshold (days)</t>
        </is>
      </c>
      <c r="B5" s="20" t="n">
        <v>14</v>
      </c>
      <c r="C5" s="21" t="inlineStr">
        <is>
          <t>Used by the Summary to count older open items.</t>
        </is>
      </c>
      <c r="D5" s="17" t="inlineStr">
        <is>
          <t>SMS</t>
        </is>
      </c>
      <c r="E5" s="17" t="inlineStr">
        <is>
          <t>Outbound</t>
        </is>
      </c>
      <c r="F5" s="17" t="inlineStr">
        <is>
          <t>Follow-Up Needed</t>
        </is>
      </c>
      <c r="G5" s="17" t="inlineStr">
        <is>
          <t>Normal</t>
        </is>
      </c>
      <c r="H5" s="17" t="inlineStr">
        <is>
          <t>Sample Staff B</t>
        </is>
      </c>
    </row>
    <row r="6" ht="24" customHeight="1">
      <c r="A6" s="19" t="n"/>
      <c r="B6" s="9" t="n"/>
      <c r="C6" s="19" t="n"/>
      <c r="D6" s="17" t="inlineStr">
        <is>
          <t>Email</t>
        </is>
      </c>
      <c r="E6" s="17" t="n"/>
      <c r="F6" s="17" t="inlineStr">
        <is>
          <t>Resolved</t>
        </is>
      </c>
      <c r="G6" s="17" t="inlineStr">
        <is>
          <t>High</t>
        </is>
      </c>
      <c r="H6" s="17" t="inlineStr">
        <is>
          <t>Sample Staff C</t>
        </is>
      </c>
    </row>
    <row r="7" ht="24" customHeight="1">
      <c r="A7" s="21" t="n"/>
      <c r="B7" s="12" t="n"/>
      <c r="C7" s="21" t="n"/>
      <c r="D7" s="17" t="inlineStr">
        <is>
          <t>In Person</t>
        </is>
      </c>
      <c r="E7" s="17" t="n"/>
      <c r="F7" s="17" t="inlineStr">
        <is>
          <t>No Follow-Up</t>
        </is>
      </c>
      <c r="G7" s="17" t="n"/>
      <c r="H7" s="17" t="n"/>
    </row>
    <row r="8" ht="24" customHeight="1">
      <c r="A8" s="19" t="n"/>
      <c r="B8" s="9" t="n"/>
      <c r="C8" s="19" t="n"/>
      <c r="D8" s="17" t="inlineStr">
        <is>
          <t>Voicemail</t>
        </is>
      </c>
      <c r="E8" s="17" t="n"/>
      <c r="F8" s="17" t="n"/>
      <c r="G8" s="17" t="n"/>
      <c r="H8" s="17" t="n"/>
    </row>
  </sheetData>
  <autoFilter ref="D3:H8"/>
  <mergeCells count="1">
    <mergeCell ref="A1:H1"/>
  </mergeCells>
  <dataValidations count="1">
    <dataValidation sqref="B4:B5" showDropDown="0" showInputMessage="1" showErrorMessage="1" allowBlank="0" errorTitle="Check review limit" error="Enter a whole number from 0 through 365." promptTitle="Review limit" prompt="Enter a whole number of days." type="whole" operator="between">
      <formula1>0</formula1>
      <formula2>365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Cedar Kite Pet Care — fictional sample</dc:creator>
  <dc:title xmlns:dc="http://purl.org/dc/elements/1.1/">Pet Owner Communication Log</dc:title>
  <dc:subject xmlns:dc="http://purl.org/dc/elements/1.1/">Chronological pet owner communication and follow-up record</dc:subject>
  <dcterms:created xmlns:dcterms="http://purl.org/dc/terms/" xmlns:xsi="http://www.w3.org/2001/XMLSchema-instance" xsi:type="dcterms:W3CDTF">2026-09-09T09:42:07Z</dcterms:created>
  <dcterms:modified xmlns:dcterms="http://purl.org/dc/terms/" xmlns:xsi="http://www.w3.org/2001/XMLSchema-instance" xsi:type="dcterms:W3CDTF">2026-09-09T09:42:08+00:00Z</dcterms:modified>
</cp:coreProperties>
</file>