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ferr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'Summary'!$A$10:$F$19</definedName>
    <definedName name="_xlnm._FilterDatabase" localSheetId="1" hidden="1">'Referrals'!$A$5:$N$105</definedName>
    <definedName name="_xlnm._FilterDatabase" localSheetId="2" hidden="1">'Assumptions'!$A$9:$D$17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%"/>
    <numFmt numFmtId="165" formatCode="$#,##0.00"/>
    <numFmt numFmtId="166" formatCode="0.0 &quot;days&quot;"/>
    <numFmt numFmtId="167" formatCode="mm/dd/yyyy"/>
    <numFmt numFmtId="168" formatCode="0 &quot;days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b val="1"/>
      <color rgb="00FFFFFF"/>
      <sz val="10"/>
    </font>
    <font>
      <name val="Arial"/>
      <color rgb="00243333"/>
      <sz val="10"/>
    </font>
    <font>
      <name val="Arial"/>
      <color rgb="005D6B67"/>
      <sz val="9"/>
    </font>
    <font>
      <name val="Arial"/>
      <i val="1"/>
      <color rgb="005D6B67"/>
      <sz val="9"/>
    </font>
    <font>
      <name val="Arial"/>
      <b val="1"/>
      <color rgb="00243333"/>
      <sz val="10"/>
    </font>
    <font>
      <name val="Arial"/>
      <b val="1"/>
      <color rgb="00142B2B"/>
      <sz val="16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164" fontId="7" fillId="4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2" fillId="2" borderId="1" applyAlignment="1" pivotButton="0" quotePrefix="0" xfId="0">
      <alignment horizontal="center" vertical="center"/>
    </xf>
    <xf numFmtId="165" fontId="2" fillId="2" borderId="1" applyAlignment="1" pivotButton="0" quotePrefix="0" xfId="0">
      <alignment horizontal="center" vertical="center"/>
    </xf>
    <xf numFmtId="166" fontId="2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167" fontId="3" fillId="5" borderId="1" applyAlignment="1" pivotButton="0" quotePrefix="0" xfId="0">
      <alignment horizontal="left" vertical="top" wrapText="1"/>
    </xf>
    <xf numFmtId="165" fontId="3" fillId="5" borderId="1" applyAlignment="1" pivotButton="0" quotePrefix="0" xfId="0">
      <alignment horizontal="left" vertical="top" wrapText="1"/>
    </xf>
    <xf numFmtId="168" fontId="3" fillId="6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7" fillId="4" borderId="1" applyAlignment="1" pivotButton="0" quotePrefix="0" xfId="0">
      <alignment horizontal="center" vertical="center"/>
    </xf>
    <xf numFmtId="165" fontId="7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2" fillId="2" borderId="1" applyAlignment="1" pivotButton="0" quotePrefix="0" xfId="0">
      <alignment horizontal="center" vertical="center"/>
    </xf>
    <xf numFmtId="165" fontId="2" fillId="2" borderId="1" applyAlignment="1" pivotButton="0" quotePrefix="0" xfId="0">
      <alignment horizontal="center" vertical="center"/>
    </xf>
    <xf numFmtId="166" fontId="2" fillId="2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left" vertical="top" wrapText="1"/>
    </xf>
    <xf numFmtId="165" fontId="3" fillId="5" borderId="1" applyAlignment="1" pivotButton="0" quotePrefix="0" xfId="0">
      <alignment horizontal="left" vertical="top" wrapText="1"/>
    </xf>
    <xf numFmtId="168" fontId="3" fillId="6" borderId="1" applyAlignment="1" pivotButton="0" quotePrefix="0" xfId="0">
      <alignment horizontal="center" vertical="center"/>
    </xf>
    <xf numFmtId="168" fontId="3" fillId="4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Arial"/>
        <b val="1"/>
        <color rgb="00FFFFFF"/>
        <sz val="10"/>
      </font>
      <fill>
        <patternFill patternType="solid">
          <fgColor rgb="00246B63"/>
        </patternFill>
      </fill>
    </dxf>
    <dxf>
      <font>
        <name val="Arial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Referrals by Source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'Summary'!B10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'Summary'!$A$11:$A$18</f>
            </numRef>
          </cat>
          <val>
            <numRef>
              <f>'Summary'!$B$11:$B$18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Source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Referrals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46B63"/>
    <outlinePr summaryBelow="1" summaryRight="1"/>
    <pageSetUpPr fitToPage="1"/>
  </sheetPr>
  <dimension ref="A1:N1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15" customWidth="1" min="3" max="3"/>
    <col width="17" customWidth="1" min="4" max="4"/>
    <col width="18" customWidth="1" min="5" max="5"/>
    <col width="19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30" customHeight="1">
      <c r="A1" s="1" t="inlineStr">
        <is>
          <t>Pet Referral Source Tracker — Summary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7" t="n"/>
    </row>
    <row r="2">
      <c r="A2" s="3" t="inlineStr">
        <is>
          <t>Metrics use entered referral records and the editable reporting dates on Assumptions.</t>
        </is>
      </c>
    </row>
    <row r="3">
      <c r="A3" s="4" t="inlineStr">
        <is>
          <t>Reporting Period</t>
        </is>
      </c>
      <c r="B3" s="5">
        <f>IF(OR(Assumptions!$B$3="",Assumptions!$B$4=""),"Set reporting dates in Assumptions",TEXT(Assumptions!$B$3,"mm/dd/yyyy")&amp;" to "&amp;TEXT(Assumptions!$B$4,"mm/dd/yyyy"))</f>
        <v/>
      </c>
    </row>
    <row r="4"/>
    <row r="5">
      <c r="A5" s="6" t="inlineStr">
        <is>
          <t>Total Referrals</t>
        </is>
      </c>
      <c r="B5" s="6" t="inlineStr">
        <is>
          <t>Booked</t>
        </is>
      </c>
      <c r="C5" s="6" t="inlineStr">
        <is>
          <t>Conversion</t>
        </is>
      </c>
      <c r="D5" s="6" t="inlineStr">
        <is>
          <t>Booking Value</t>
        </is>
      </c>
      <c r="E5" s="6" t="inlineStr">
        <is>
          <t>Avg. First Booking</t>
        </is>
      </c>
      <c r="F5" s="6" t="inlineStr">
        <is>
          <t>Follow-Ups Due</t>
        </is>
      </c>
    </row>
    <row r="6" ht="34" customHeight="1">
      <c r="A6" s="7">
        <f>IF(OR(Assumptions!$B$3="",Assumptions!$B$4=""),"",COUNTIFS(Referrals!$B$6:$B$105,"&gt;="&amp;Assumptions!$B$3,Referrals!$B$6:$B$105,"&lt;="&amp;Assumptions!$B$4))</f>
        <v/>
      </c>
      <c r="B6" s="7">
        <f>IF(OR(Assumptions!$B$3="",Assumptions!$B$4=""),"",COUNTIFS(Referrals!$B$6:$B$105,"&gt;="&amp;Assumptions!$B$3,Referrals!$B$6:$B$105,"&lt;="&amp;Assumptions!$B$4,Referrals!$I$6:$I$105,"Booked"))</f>
        <v/>
      </c>
      <c r="C6" s="38">
        <f>IFERROR(B6/A6,"")</f>
        <v/>
      </c>
      <c r="D6" s="39">
        <f>IF(B6=0,"",SUMIFS(Referrals!$K$6:$K$105,Referrals!$B$6:$B$105,"&gt;="&amp;Assumptions!$B$3,Referrals!$B$6:$B$105,"&lt;="&amp;Assumptions!$B$4,Referrals!$I$6:$I$105,"Booked"))</f>
        <v/>
      </c>
      <c r="E6" s="39">
        <f>IFERROR(D6/B6,"")</f>
        <v/>
      </c>
      <c r="F6" s="7">
        <f>IF(OR(Assumptions!$B$3="",Assumptions!$B$4=""),"",COUNTIFS(Referrals!$B$6:$B$105,"&gt;="&amp;Assumptions!$B$3,Referrals!$B$6:$B$105,"&lt;="&amp;Assumptions!$B$4,Referrals!$I$6:$I$105,"&lt;&gt;Booked",Referrals!$I$6:$I$105,"&lt;&gt;Not Converted",Referrals!$L$6:$L$105,"&gt;0",Referrals!$L$6:$L$105,"&lt;"&amp;TODAY()))</f>
        <v/>
      </c>
    </row>
    <row r="7"/>
    <row r="8">
      <c r="A8" s="10" t="inlineStr">
        <is>
          <t>Conversion equals Booked referrals divided by total referrals in the reporting period.</t>
        </is>
      </c>
    </row>
    <row r="9"/>
    <row r="10" ht="28" customHeight="1">
      <c r="A10" s="11" t="inlineStr">
        <is>
          <t>Referral Source</t>
        </is>
      </c>
      <c r="B10" s="11" t="inlineStr">
        <is>
          <t>Referrals</t>
        </is>
      </c>
      <c r="C10" s="11" t="inlineStr">
        <is>
          <t>Booked</t>
        </is>
      </c>
      <c r="D10" s="11" t="inlineStr">
        <is>
          <t>Conversion</t>
        </is>
      </c>
      <c r="E10" s="11" t="inlineStr">
        <is>
          <t>Booking Value</t>
        </is>
      </c>
      <c r="F10" s="11" t="inlineStr">
        <is>
          <t>Avg. Days to Book</t>
        </is>
      </c>
    </row>
    <row r="11" ht="24" customHeight="1">
      <c r="A11" s="12">
        <f>IF(Assumptions!A10="","",Assumptions!A10)</f>
        <v/>
      </c>
      <c r="B11" s="13">
        <f>IF($A11="","",COUNTIFS(Referrals!$E$6:$E$105,$A11,Referrals!$B$6:$B$105,"&gt;="&amp;Assumptions!$B$3,Referrals!$B$6:$B$105,"&lt;="&amp;Assumptions!$B$4))</f>
        <v/>
      </c>
      <c r="C11" s="13">
        <f>IF($A11="","",COUNTIFS(Referrals!$E$6:$E$105,$A11,Referrals!$B$6:$B$105,"&gt;="&amp;Assumptions!$B$3,Referrals!$B$6:$B$105,"&lt;="&amp;Assumptions!$B$4,Referrals!$I$6:$I$105,"Booked"))</f>
        <v/>
      </c>
      <c r="D11" s="40">
        <f>IF($A11="","",IFERROR(C11/B11,""))</f>
        <v/>
      </c>
      <c r="E11" s="41">
        <f>IF(OR($A11="",C11=0),"",SUMIFS(Referrals!$K$6:$K$105,Referrals!$E$6:$E$105,$A11,Referrals!$B$6:$B$105,"&gt;="&amp;Assumptions!$B$3,Referrals!$B$6:$B$105,"&lt;="&amp;Assumptions!$B$4,Referrals!$I$6:$I$105,"Booked"))</f>
        <v/>
      </c>
      <c r="F11" s="42">
        <f>IF($A11="","",IFERROR(AVERAGEIFS(Referrals!$M$6:$M$105,Referrals!$E$6:$E$105,$A11,Referrals!$B$6:$B$105,"&gt;="&amp;Assumptions!$B$3,Referrals!$B$6:$B$105,"&lt;="&amp;Assumptions!$B$4,Referrals!$I$6:$I$105,"Booked",Referrals!$M$6:$M$105,"&gt;=0"),""))</f>
        <v/>
      </c>
    </row>
    <row r="12" ht="24" customHeight="1">
      <c r="A12" s="17">
        <f>IF(Assumptions!A11="","",Assumptions!A11)</f>
        <v/>
      </c>
      <c r="B12" s="18">
        <f>IF($A12="","",COUNTIFS(Referrals!$E$6:$E$105,$A12,Referrals!$B$6:$B$105,"&gt;="&amp;Assumptions!$B$3,Referrals!$B$6:$B$105,"&lt;="&amp;Assumptions!$B$4))</f>
        <v/>
      </c>
      <c r="C12" s="18">
        <f>IF($A12="","",COUNTIFS(Referrals!$E$6:$E$105,$A12,Referrals!$B$6:$B$105,"&gt;="&amp;Assumptions!$B$3,Referrals!$B$6:$B$105,"&lt;="&amp;Assumptions!$B$4,Referrals!$I$6:$I$105,"Booked"))</f>
        <v/>
      </c>
      <c r="D12" s="43">
        <f>IF($A12="","",IFERROR(C12/B12,""))</f>
        <v/>
      </c>
      <c r="E12" s="44">
        <f>IF(OR($A12="",C12=0),"",SUMIFS(Referrals!$K$6:$K$105,Referrals!$E$6:$E$105,$A12,Referrals!$B$6:$B$105,"&gt;="&amp;Assumptions!$B$3,Referrals!$B$6:$B$105,"&lt;="&amp;Assumptions!$B$4,Referrals!$I$6:$I$105,"Booked"))</f>
        <v/>
      </c>
      <c r="F12" s="45">
        <f>IF($A12="","",IFERROR(AVERAGEIFS(Referrals!$M$6:$M$105,Referrals!$E$6:$E$105,$A12,Referrals!$B$6:$B$105,"&gt;="&amp;Assumptions!$B$3,Referrals!$B$6:$B$105,"&lt;="&amp;Assumptions!$B$4,Referrals!$I$6:$I$105,"Booked",Referrals!$M$6:$M$105,"&gt;=0"),""))</f>
        <v/>
      </c>
    </row>
    <row r="13" ht="24" customHeight="1">
      <c r="A13" s="12">
        <f>IF(Assumptions!A12="","",Assumptions!A12)</f>
        <v/>
      </c>
      <c r="B13" s="13">
        <f>IF($A13="","",COUNTIFS(Referrals!$E$6:$E$105,$A13,Referrals!$B$6:$B$105,"&gt;="&amp;Assumptions!$B$3,Referrals!$B$6:$B$105,"&lt;="&amp;Assumptions!$B$4))</f>
        <v/>
      </c>
      <c r="C13" s="13">
        <f>IF($A13="","",COUNTIFS(Referrals!$E$6:$E$105,$A13,Referrals!$B$6:$B$105,"&gt;="&amp;Assumptions!$B$3,Referrals!$B$6:$B$105,"&lt;="&amp;Assumptions!$B$4,Referrals!$I$6:$I$105,"Booked"))</f>
        <v/>
      </c>
      <c r="D13" s="40">
        <f>IF($A13="","",IFERROR(C13/B13,""))</f>
        <v/>
      </c>
      <c r="E13" s="41">
        <f>IF(OR($A13="",C13=0),"",SUMIFS(Referrals!$K$6:$K$105,Referrals!$E$6:$E$105,$A13,Referrals!$B$6:$B$105,"&gt;="&amp;Assumptions!$B$3,Referrals!$B$6:$B$105,"&lt;="&amp;Assumptions!$B$4,Referrals!$I$6:$I$105,"Booked"))</f>
        <v/>
      </c>
      <c r="F13" s="42">
        <f>IF($A13="","",IFERROR(AVERAGEIFS(Referrals!$M$6:$M$105,Referrals!$E$6:$E$105,$A13,Referrals!$B$6:$B$105,"&gt;="&amp;Assumptions!$B$3,Referrals!$B$6:$B$105,"&lt;="&amp;Assumptions!$B$4,Referrals!$I$6:$I$105,"Booked",Referrals!$M$6:$M$105,"&gt;=0"),""))</f>
        <v/>
      </c>
    </row>
    <row r="14" ht="24" customHeight="1">
      <c r="A14" s="17">
        <f>IF(Assumptions!A13="","",Assumptions!A13)</f>
        <v/>
      </c>
      <c r="B14" s="18">
        <f>IF($A14="","",COUNTIFS(Referrals!$E$6:$E$105,$A14,Referrals!$B$6:$B$105,"&gt;="&amp;Assumptions!$B$3,Referrals!$B$6:$B$105,"&lt;="&amp;Assumptions!$B$4))</f>
        <v/>
      </c>
      <c r="C14" s="18">
        <f>IF($A14="","",COUNTIFS(Referrals!$E$6:$E$105,$A14,Referrals!$B$6:$B$105,"&gt;="&amp;Assumptions!$B$3,Referrals!$B$6:$B$105,"&lt;="&amp;Assumptions!$B$4,Referrals!$I$6:$I$105,"Booked"))</f>
        <v/>
      </c>
      <c r="D14" s="43">
        <f>IF($A14="","",IFERROR(C14/B14,""))</f>
        <v/>
      </c>
      <c r="E14" s="44">
        <f>IF(OR($A14="",C14=0),"",SUMIFS(Referrals!$K$6:$K$105,Referrals!$E$6:$E$105,$A14,Referrals!$B$6:$B$105,"&gt;="&amp;Assumptions!$B$3,Referrals!$B$6:$B$105,"&lt;="&amp;Assumptions!$B$4,Referrals!$I$6:$I$105,"Booked"))</f>
        <v/>
      </c>
      <c r="F14" s="45">
        <f>IF($A14="","",IFERROR(AVERAGEIFS(Referrals!$M$6:$M$105,Referrals!$E$6:$E$105,$A14,Referrals!$B$6:$B$105,"&gt;="&amp;Assumptions!$B$3,Referrals!$B$6:$B$105,"&lt;="&amp;Assumptions!$B$4,Referrals!$I$6:$I$105,"Booked",Referrals!$M$6:$M$105,"&gt;=0"),""))</f>
        <v/>
      </c>
    </row>
    <row r="15" ht="24" customHeight="1">
      <c r="A15" s="12">
        <f>IF(Assumptions!A14="","",Assumptions!A14)</f>
        <v/>
      </c>
      <c r="B15" s="13">
        <f>IF($A15="","",COUNTIFS(Referrals!$E$6:$E$105,$A15,Referrals!$B$6:$B$105,"&gt;="&amp;Assumptions!$B$3,Referrals!$B$6:$B$105,"&lt;="&amp;Assumptions!$B$4))</f>
        <v/>
      </c>
      <c r="C15" s="13">
        <f>IF($A15="","",COUNTIFS(Referrals!$E$6:$E$105,$A15,Referrals!$B$6:$B$105,"&gt;="&amp;Assumptions!$B$3,Referrals!$B$6:$B$105,"&lt;="&amp;Assumptions!$B$4,Referrals!$I$6:$I$105,"Booked"))</f>
        <v/>
      </c>
      <c r="D15" s="40">
        <f>IF($A15="","",IFERROR(C15/B15,""))</f>
        <v/>
      </c>
      <c r="E15" s="41">
        <f>IF(OR($A15="",C15=0),"",SUMIFS(Referrals!$K$6:$K$105,Referrals!$E$6:$E$105,$A15,Referrals!$B$6:$B$105,"&gt;="&amp;Assumptions!$B$3,Referrals!$B$6:$B$105,"&lt;="&amp;Assumptions!$B$4,Referrals!$I$6:$I$105,"Booked"))</f>
        <v/>
      </c>
      <c r="F15" s="42">
        <f>IF($A15="","",IFERROR(AVERAGEIFS(Referrals!$M$6:$M$105,Referrals!$E$6:$E$105,$A15,Referrals!$B$6:$B$105,"&gt;="&amp;Assumptions!$B$3,Referrals!$B$6:$B$105,"&lt;="&amp;Assumptions!$B$4,Referrals!$I$6:$I$105,"Booked",Referrals!$M$6:$M$105,"&gt;=0"),""))</f>
        <v/>
      </c>
    </row>
    <row r="16" ht="24" customHeight="1">
      <c r="A16" s="17">
        <f>IF(Assumptions!A15="","",Assumptions!A15)</f>
        <v/>
      </c>
      <c r="B16" s="18">
        <f>IF($A16="","",COUNTIFS(Referrals!$E$6:$E$105,$A16,Referrals!$B$6:$B$105,"&gt;="&amp;Assumptions!$B$3,Referrals!$B$6:$B$105,"&lt;="&amp;Assumptions!$B$4))</f>
        <v/>
      </c>
      <c r="C16" s="18">
        <f>IF($A16="","",COUNTIFS(Referrals!$E$6:$E$105,$A16,Referrals!$B$6:$B$105,"&gt;="&amp;Assumptions!$B$3,Referrals!$B$6:$B$105,"&lt;="&amp;Assumptions!$B$4,Referrals!$I$6:$I$105,"Booked"))</f>
        <v/>
      </c>
      <c r="D16" s="43">
        <f>IF($A16="","",IFERROR(C16/B16,""))</f>
        <v/>
      </c>
      <c r="E16" s="44">
        <f>IF(OR($A16="",C16=0),"",SUMIFS(Referrals!$K$6:$K$105,Referrals!$E$6:$E$105,$A16,Referrals!$B$6:$B$105,"&gt;="&amp;Assumptions!$B$3,Referrals!$B$6:$B$105,"&lt;="&amp;Assumptions!$B$4,Referrals!$I$6:$I$105,"Booked"))</f>
        <v/>
      </c>
      <c r="F16" s="45">
        <f>IF($A16="","",IFERROR(AVERAGEIFS(Referrals!$M$6:$M$105,Referrals!$E$6:$E$105,$A16,Referrals!$B$6:$B$105,"&gt;="&amp;Assumptions!$B$3,Referrals!$B$6:$B$105,"&lt;="&amp;Assumptions!$B$4,Referrals!$I$6:$I$105,"Booked",Referrals!$M$6:$M$105,"&gt;=0"),""))</f>
        <v/>
      </c>
    </row>
    <row r="17" ht="24" customHeight="1">
      <c r="A17" s="12">
        <f>IF(Assumptions!A16="","",Assumptions!A16)</f>
        <v/>
      </c>
      <c r="B17" s="13">
        <f>IF($A17="","",COUNTIFS(Referrals!$E$6:$E$105,$A17,Referrals!$B$6:$B$105,"&gt;="&amp;Assumptions!$B$3,Referrals!$B$6:$B$105,"&lt;="&amp;Assumptions!$B$4))</f>
        <v/>
      </c>
      <c r="C17" s="13">
        <f>IF($A17="","",COUNTIFS(Referrals!$E$6:$E$105,$A17,Referrals!$B$6:$B$105,"&gt;="&amp;Assumptions!$B$3,Referrals!$B$6:$B$105,"&lt;="&amp;Assumptions!$B$4,Referrals!$I$6:$I$105,"Booked"))</f>
        <v/>
      </c>
      <c r="D17" s="40">
        <f>IF($A17="","",IFERROR(C17/B17,""))</f>
        <v/>
      </c>
      <c r="E17" s="41">
        <f>IF(OR($A17="",C17=0),"",SUMIFS(Referrals!$K$6:$K$105,Referrals!$E$6:$E$105,$A17,Referrals!$B$6:$B$105,"&gt;="&amp;Assumptions!$B$3,Referrals!$B$6:$B$105,"&lt;="&amp;Assumptions!$B$4,Referrals!$I$6:$I$105,"Booked"))</f>
        <v/>
      </c>
      <c r="F17" s="42">
        <f>IF($A17="","",IFERROR(AVERAGEIFS(Referrals!$M$6:$M$105,Referrals!$E$6:$E$105,$A17,Referrals!$B$6:$B$105,"&gt;="&amp;Assumptions!$B$3,Referrals!$B$6:$B$105,"&lt;="&amp;Assumptions!$B$4,Referrals!$I$6:$I$105,"Booked",Referrals!$M$6:$M$105,"&gt;=0"),""))</f>
        <v/>
      </c>
    </row>
    <row r="18" ht="24" customHeight="1">
      <c r="A18" s="17">
        <f>IF(Assumptions!A17="","",Assumptions!A17)</f>
        <v/>
      </c>
      <c r="B18" s="18">
        <f>IF($A18="","",COUNTIFS(Referrals!$E$6:$E$105,$A18,Referrals!$B$6:$B$105,"&gt;="&amp;Assumptions!$B$3,Referrals!$B$6:$B$105,"&lt;="&amp;Assumptions!$B$4))</f>
        <v/>
      </c>
      <c r="C18" s="18">
        <f>IF($A18="","",COUNTIFS(Referrals!$E$6:$E$105,$A18,Referrals!$B$6:$B$105,"&gt;="&amp;Assumptions!$B$3,Referrals!$B$6:$B$105,"&lt;="&amp;Assumptions!$B$4,Referrals!$I$6:$I$105,"Booked"))</f>
        <v/>
      </c>
      <c r="D18" s="43">
        <f>IF($A18="","",IFERROR(C18/B18,""))</f>
        <v/>
      </c>
      <c r="E18" s="44">
        <f>IF(OR($A18="",C18=0),"",SUMIFS(Referrals!$K$6:$K$105,Referrals!$E$6:$E$105,$A18,Referrals!$B$6:$B$105,"&gt;="&amp;Assumptions!$B$3,Referrals!$B$6:$B$105,"&lt;="&amp;Assumptions!$B$4,Referrals!$I$6:$I$105,"Booked"))</f>
        <v/>
      </c>
      <c r="F18" s="45">
        <f>IF($A18="","",IFERROR(AVERAGEIFS(Referrals!$M$6:$M$105,Referrals!$E$6:$E$105,$A18,Referrals!$B$6:$B$105,"&gt;="&amp;Assumptions!$B$3,Referrals!$B$6:$B$105,"&lt;="&amp;Assumptions!$B$4,Referrals!$I$6:$I$105,"Booked",Referrals!$M$6:$M$105,"&gt;=0"),""))</f>
        <v/>
      </c>
    </row>
    <row r="19">
      <c r="A19" s="6" t="inlineStr">
        <is>
          <t>Total</t>
        </is>
      </c>
      <c r="B19" s="6">
        <f>SUM(B11:B18)</f>
        <v/>
      </c>
      <c r="C19" s="6">
        <f>SUM(C11:C18)</f>
        <v/>
      </c>
      <c r="D19" s="46">
        <f>IFERROR(C19/B19,"")</f>
        <v/>
      </c>
      <c r="E19" s="47">
        <f>IF(C19=0,"",SUM(E11:E18))</f>
        <v/>
      </c>
      <c r="F19" s="48">
        <f>IFERROR(AVERAGEIFS(Referrals!$M$6:$M$105,Referrals!$B$6:$B$105,"&gt;="&amp;Assumptions!$B$3,Referrals!$B$6:$B$105,"&lt;="&amp;Assumptions!$B$4,Referrals!$I$6:$I$105,"Booked",Referrals!$M$6:$M$105,"&gt;=0"),"")</f>
        <v/>
      </c>
    </row>
  </sheetData>
  <autoFilter ref="A10:F19"/>
  <mergeCells count="1">
    <mergeCell ref="A1:N1"/>
  </mergeCells>
  <conditionalFormatting sqref="B6">
    <cfRule type="expression" priority="1" dxfId="0">
      <formula>B6&gt;0</formula>
    </cfRule>
  </conditionalFormatting>
  <conditionalFormatting sqref="C6:E6">
    <cfRule type="expression" priority="2" dxfId="0">
      <formula>C6&gt;0</formula>
    </cfRule>
  </conditionalFormatting>
  <conditionalFormatting sqref="F6">
    <cfRule type="expression" priority="3" dxfId="1">
      <formula>F6&gt;0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 fitToPage="1"/>
  </sheetPr>
  <dimension ref="A1:N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4" customWidth="1" min="3" max="3"/>
    <col width="22" customWidth="1" min="4" max="4"/>
    <col width="21" customWidth="1" min="5" max="5"/>
    <col width="29" customWidth="1" min="6" max="6"/>
    <col width="20" customWidth="1" min="7" max="7"/>
    <col width="26" customWidth="1" min="8" max="8"/>
    <col width="17" customWidth="1" min="9" max="9"/>
    <col width="17" customWidth="1" min="10" max="10"/>
    <col width="19" customWidth="1" min="11" max="11"/>
    <col width="16" customWidth="1" min="12" max="12"/>
    <col width="15" customWidth="1" min="13" max="13"/>
    <col width="37" customWidth="1" min="14" max="14"/>
  </cols>
  <sheetData>
    <row r="1" ht="30" customHeight="1">
      <c r="A1" s="1" t="inlineStr">
        <is>
          <t>Pet Referral Source Tracker — Referral Records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7" t="n"/>
    </row>
    <row r="2">
      <c r="A2" s="3" t="inlineStr">
        <is>
          <t>Yellow cells are editable inputs. All sample records are fictional.</t>
        </is>
      </c>
    </row>
    <row r="3">
      <c r="A3" s="3" t="inlineStr">
        <is>
          <t>Red cells require a human check; no alert is sent outside this workbook.</t>
        </is>
      </c>
    </row>
    <row r="4"/>
    <row r="5" ht="34" customHeight="1">
      <c r="A5" s="11" t="inlineStr">
        <is>
          <t>Referral ID</t>
        </is>
      </c>
      <c r="B5" s="11" t="inlineStr">
        <is>
          <t>Inquiry Date</t>
        </is>
      </c>
      <c r="C5" s="11" t="inlineStr">
        <is>
          <t>Client Alias</t>
        </is>
      </c>
      <c r="D5" s="11" t="inlineStr">
        <is>
          <t>Pet Alias</t>
        </is>
      </c>
      <c r="E5" s="11" t="inlineStr">
        <is>
          <t>Referral Source</t>
        </is>
      </c>
      <c r="F5" s="11" t="inlineStr">
        <is>
          <t>Source Detail</t>
        </is>
      </c>
      <c r="G5" s="11" t="inlineStr">
        <is>
          <t>Service Interest</t>
        </is>
      </c>
      <c r="H5" s="11" t="inlineStr">
        <is>
          <t>Assigned To</t>
        </is>
      </c>
      <c r="I5" s="11" t="inlineStr">
        <is>
          <t>Status</t>
        </is>
      </c>
      <c r="J5" s="11" t="inlineStr">
        <is>
          <t>First Booking Date</t>
        </is>
      </c>
      <c r="K5" s="11" t="inlineStr">
        <is>
          <t>First Booking Amount</t>
        </is>
      </c>
      <c r="L5" s="11" t="inlineStr">
        <is>
          <t>Follow-Up Date</t>
        </is>
      </c>
      <c r="M5" s="11" t="inlineStr">
        <is>
          <t>Days to Book</t>
        </is>
      </c>
      <c r="N5" s="11" t="inlineStr">
        <is>
          <t>Notes</t>
        </is>
      </c>
    </row>
    <row r="6" ht="31" customHeight="1">
      <c r="A6" s="25" t="inlineStr">
        <is>
          <t>FIC-26001</t>
        </is>
      </c>
      <c r="B6" s="49" t="n">
        <v>46184</v>
      </c>
      <c r="C6" s="25" t="inlineStr">
        <is>
          <t>Fictional Client Cedar-01</t>
        </is>
      </c>
      <c r="D6" s="25" t="inlineStr">
        <is>
          <t>Juniper (Fictional Pet)</t>
        </is>
      </c>
      <c r="E6" s="25" t="inlineStr">
        <is>
          <t>Client Referral</t>
        </is>
      </c>
      <c r="F6" s="25" t="inlineStr">
        <is>
          <t>Fictional client word-of-mouth</t>
        </is>
      </c>
      <c r="G6" s="25" t="inlineStr">
        <is>
          <t>Full Groom</t>
        </is>
      </c>
      <c r="H6" s="25" t="inlineStr">
        <is>
          <t>Avery Reed (Fictional)</t>
        </is>
      </c>
      <c r="I6" s="25" t="inlineStr">
        <is>
          <t>Booked</t>
        </is>
      </c>
      <c r="J6" s="49" t="n">
        <v>46187</v>
      </c>
      <c r="K6" s="50" t="n">
        <v>95</v>
      </c>
      <c r="L6" s="49" t="n"/>
      <c r="M6" s="51">
        <f>IF(OR($B6="",$J6=""),"",IFERROR($J6-$B6,""))</f>
        <v/>
      </c>
      <c r="N6" s="25" t="inlineStr">
        <is>
          <t>Asked about a Saturday opening.</t>
        </is>
      </c>
    </row>
    <row r="7" ht="31" customHeight="1">
      <c r="A7" s="25" t="inlineStr">
        <is>
          <t>FIC-26002</t>
        </is>
      </c>
      <c r="B7" s="49" t="n">
        <v>46199</v>
      </c>
      <c r="C7" s="25" t="inlineStr">
        <is>
          <t>Fictional Client Birch-02</t>
        </is>
      </c>
      <c r="D7" s="25" t="inlineStr">
        <is>
          <t>Mochi (Fictional Pet)</t>
        </is>
      </c>
      <c r="E7" s="25" t="inlineStr">
        <is>
          <t>Website Search</t>
        </is>
      </c>
      <c r="F7" s="25" t="inlineStr">
        <is>
          <t>Fictional local grooming search</t>
        </is>
      </c>
      <c r="G7" s="25" t="inlineStr">
        <is>
          <t>Nail Trim</t>
        </is>
      </c>
      <c r="H7" s="25" t="inlineStr">
        <is>
          <t>Jordan Pike (Fictional)</t>
        </is>
      </c>
      <c r="I7" s="25" t="inlineStr">
        <is>
          <t>Booked</t>
        </is>
      </c>
      <c r="J7" s="49" t="n">
        <v>46204</v>
      </c>
      <c r="K7" s="50" t="n">
        <v>28</v>
      </c>
      <c r="L7" s="49" t="n"/>
      <c r="M7" s="52">
        <f>IF(OR($B7="",$J7=""),"",IFERROR($J7-$B7,""))</f>
        <v/>
      </c>
      <c r="N7" s="25" t="inlineStr">
        <is>
          <t>Requested a morning appointment.</t>
        </is>
      </c>
    </row>
    <row r="8" ht="31" customHeight="1">
      <c r="A8" s="25" t="inlineStr">
        <is>
          <t>FIC-26003</t>
        </is>
      </c>
      <c r="B8" s="49" t="n">
        <v>46214</v>
      </c>
      <c r="C8" s="25" t="inlineStr">
        <is>
          <t>Fictional Client Maple-03</t>
        </is>
      </c>
      <c r="D8" s="25" t="inlineStr">
        <is>
          <t>Pepper (Fictional Pet)</t>
        </is>
      </c>
      <c r="E8" s="25" t="inlineStr">
        <is>
          <t>Social Media</t>
        </is>
      </c>
      <c r="F8" s="25" t="inlineStr">
        <is>
          <t>Fictional social post</t>
        </is>
      </c>
      <c r="G8" s="25" t="inlineStr">
        <is>
          <t>Dog Daycare</t>
        </is>
      </c>
      <c r="H8" s="25" t="inlineStr">
        <is>
          <t>Morgan Vale (Fictional)</t>
        </is>
      </c>
      <c r="I8" s="25" t="inlineStr">
        <is>
          <t>Contacted</t>
        </is>
      </c>
      <c r="J8" s="49" t="n"/>
      <c r="K8" s="50" t="n"/>
      <c r="L8" s="49" t="n">
        <v>46273</v>
      </c>
      <c r="M8" s="51">
        <f>IF(OR($B8="",$J8=""),"",IFERROR($J8-$B8,""))</f>
        <v/>
      </c>
      <c r="N8" s="25" t="inlineStr">
        <is>
          <t>Waiting for a return call.</t>
        </is>
      </c>
    </row>
    <row r="9" ht="31" customHeight="1">
      <c r="A9" s="25" t="inlineStr">
        <is>
          <t>FIC-26004</t>
        </is>
      </c>
      <c r="B9" s="49" t="n">
        <v>46222</v>
      </c>
      <c r="C9" s="25" t="inlineStr">
        <is>
          <t>Fictional Client Willow-04</t>
        </is>
      </c>
      <c r="D9" s="25" t="inlineStr">
        <is>
          <t>Biscuit (Fictional Pet)</t>
        </is>
      </c>
      <c r="E9" s="25" t="inlineStr">
        <is>
          <t>Local Partner</t>
        </is>
      </c>
      <c r="F9" s="25" t="inlineStr">
        <is>
          <t>Maple &amp; Main Pet Shop (Fictional)</t>
        </is>
      </c>
      <c r="G9" s="25" t="inlineStr">
        <is>
          <t>Overnight Boarding</t>
        </is>
      </c>
      <c r="H9" s="25" t="inlineStr">
        <is>
          <t>Casey Brook (Fictional)</t>
        </is>
      </c>
      <c r="I9" s="25" t="inlineStr">
        <is>
          <t>Booked</t>
        </is>
      </c>
      <c r="J9" s="49" t="n">
        <v>46225</v>
      </c>
      <c r="K9" s="50" t="n">
        <v>210</v>
      </c>
      <c r="L9" s="49" t="n"/>
      <c r="M9" s="52">
        <f>IF(OR($B9="",$J9=""),"",IFERROR($J9-$B9,""))</f>
        <v/>
      </c>
      <c r="N9" s="25" t="inlineStr">
        <is>
          <t>First stay was reserved for two nights.</t>
        </is>
      </c>
    </row>
    <row r="10" ht="31" customHeight="1">
      <c r="A10" s="25" t="inlineStr">
        <is>
          <t>FIC-26005</t>
        </is>
      </c>
      <c r="B10" s="49" t="n">
        <v>46229</v>
      </c>
      <c r="C10" s="25" t="inlineStr">
        <is>
          <t>Fictional Client Aspen-05</t>
        </is>
      </c>
      <c r="D10" s="25" t="inlineStr">
        <is>
          <t>Sunny (Fictional Pet)</t>
        </is>
      </c>
      <c r="E10" s="25" t="inlineStr">
        <is>
          <t>Community Event</t>
        </is>
      </c>
      <c r="F10" s="25" t="inlineStr">
        <is>
          <t>Riverbend Pet Fair (Fictional)</t>
        </is>
      </c>
      <c r="G10" s="25" t="inlineStr">
        <is>
          <t>Bath &amp; Brush</t>
        </is>
      </c>
      <c r="H10" s="25" t="inlineStr">
        <is>
          <t>Avery Reed (Fictional)</t>
        </is>
      </c>
      <c r="I10" s="25" t="inlineStr">
        <is>
          <t>Not Converted</t>
        </is>
      </c>
      <c r="J10" s="49" t="n"/>
      <c r="K10" s="50" t="n"/>
      <c r="L10" s="49" t="n"/>
      <c r="M10" s="51">
        <f>IF(OR($B10="",$J10=""),"",IFERROR($J10-$B10,""))</f>
        <v/>
      </c>
      <c r="N10" s="25" t="inlineStr">
        <is>
          <t>Chose not to schedule after the estimate.</t>
        </is>
      </c>
    </row>
    <row r="11" ht="31" customHeight="1">
      <c r="A11" s="25" t="inlineStr">
        <is>
          <t>FIC-26006</t>
        </is>
      </c>
      <c r="B11" s="49" t="n">
        <v>46244</v>
      </c>
      <c r="C11" s="25" t="inlineStr">
        <is>
          <t>Fictional Client Spruce-06</t>
        </is>
      </c>
      <c r="D11" s="25" t="inlineStr">
        <is>
          <t>Scout (Fictional Pet)</t>
        </is>
      </c>
      <c r="E11" s="25" t="inlineStr">
        <is>
          <t>Walk-In / Signage</t>
        </is>
      </c>
      <c r="F11" s="25" t="inlineStr">
        <is>
          <t>Fictional storefront sign</t>
        </is>
      </c>
      <c r="G11" s="25" t="inlineStr">
        <is>
          <t>Bath &amp; Brush</t>
        </is>
      </c>
      <c r="H11" s="25" t="inlineStr">
        <is>
          <t>Jordan Pike (Fictional)</t>
        </is>
      </c>
      <c r="I11" s="25" t="inlineStr">
        <is>
          <t>Booked</t>
        </is>
      </c>
      <c r="J11" s="49" t="n">
        <v>46244</v>
      </c>
      <c r="K11" s="50" t="n">
        <v>48</v>
      </c>
      <c r="L11" s="49" t="n"/>
      <c r="M11" s="52">
        <f>IF(OR($B11="",$J11=""),"",IFERROR($J11-$B11,""))</f>
        <v/>
      </c>
      <c r="N11" s="25" t="inlineStr">
        <is>
          <t>Same-day first booking.</t>
        </is>
      </c>
    </row>
    <row r="12" ht="31" customHeight="1">
      <c r="A12" s="25" t="inlineStr">
        <is>
          <t>FIC-26007</t>
        </is>
      </c>
      <c r="B12" s="49" t="n">
        <v>46254</v>
      </c>
      <c r="C12" s="25" t="inlineStr">
        <is>
          <t>Fictional Client Elm-07</t>
        </is>
      </c>
      <c r="D12" s="25" t="inlineStr">
        <is>
          <t>Clover (Fictional Pet)</t>
        </is>
      </c>
      <c r="E12" s="25" t="inlineStr">
        <is>
          <t>Printed Material</t>
        </is>
      </c>
      <c r="F12" s="25" t="inlineStr">
        <is>
          <t>Fictional neighborhood flyer</t>
        </is>
      </c>
      <c r="G12" s="25" t="inlineStr">
        <is>
          <t>Pet Sitting</t>
        </is>
      </c>
      <c r="H12" s="25" t="inlineStr">
        <is>
          <t>Morgan Vale (Fictional)</t>
        </is>
      </c>
      <c r="I12" s="25" t="inlineStr">
        <is>
          <t>On Hold</t>
        </is>
      </c>
      <c r="J12" s="49" t="n"/>
      <c r="K12" s="50" t="n"/>
      <c r="L12" s="49" t="n">
        <v>46277</v>
      </c>
      <c r="M12" s="51">
        <f>IF(OR($B12="",$J12=""),"",IFERROR($J12-$B12,""))</f>
        <v/>
      </c>
      <c r="N12" s="25" t="inlineStr">
        <is>
          <t>Requested a follow-up after reviewing dates.</t>
        </is>
      </c>
    </row>
    <row r="13" ht="31" customHeight="1">
      <c r="A13" s="25" t="inlineStr">
        <is>
          <t>FIC-26008</t>
        </is>
      </c>
      <c r="B13" s="49" t="n">
        <v>46262</v>
      </c>
      <c r="C13" s="25" t="inlineStr">
        <is>
          <t>Fictional Client Pine-08</t>
        </is>
      </c>
      <c r="D13" s="25" t="inlineStr">
        <is>
          <t>Waffles (Fictional Pet)</t>
        </is>
      </c>
      <c r="E13" s="25" t="inlineStr">
        <is>
          <t>Other</t>
        </is>
      </c>
      <c r="F13" s="25" t="inlineStr">
        <is>
          <t>Fictional community bulletin</t>
        </is>
      </c>
      <c r="G13" s="25" t="inlineStr">
        <is>
          <t>Dog Daycare</t>
        </is>
      </c>
      <c r="H13" s="25" t="inlineStr">
        <is>
          <t>Unassigned</t>
        </is>
      </c>
      <c r="I13" s="25" t="inlineStr">
        <is>
          <t>New</t>
        </is>
      </c>
      <c r="J13" s="49" t="n"/>
      <c r="K13" s="50" t="n"/>
      <c r="L13" s="49" t="n">
        <v>46272</v>
      </c>
      <c r="M13" s="52">
        <f>IF(OR($B13="",$J13=""),"",IFERROR($J13-$B13,""))</f>
        <v/>
      </c>
      <c r="N13" s="25" t="inlineStr">
        <is>
          <t>Assignment and follow-up need review.</t>
        </is>
      </c>
    </row>
    <row r="14" ht="31" customHeight="1">
      <c r="A14" s="25" t="inlineStr">
        <is>
          <t>FIC-26009</t>
        </is>
      </c>
      <c r="B14" s="49" t="n">
        <v>46267</v>
      </c>
      <c r="C14" s="25" t="inlineStr">
        <is>
          <t>Fictional Client Rowan-09</t>
        </is>
      </c>
      <c r="D14" s="25" t="inlineStr">
        <is>
          <t>Nori (Fictional Pet)</t>
        </is>
      </c>
      <c r="E14" s="25" t="inlineStr">
        <is>
          <t>Client Referral</t>
        </is>
      </c>
      <c r="F14" s="25" t="inlineStr">
        <is>
          <t>Fictional client referral card</t>
        </is>
      </c>
      <c r="G14" s="25" t="inlineStr">
        <is>
          <t>Full Groom</t>
        </is>
      </c>
      <c r="H14" s="25" t="inlineStr">
        <is>
          <t>Casey Brook (Fictional)</t>
        </is>
      </c>
      <c r="I14" s="25" t="inlineStr">
        <is>
          <t>Booked</t>
        </is>
      </c>
      <c r="J14" s="49" t="n">
        <v>46270</v>
      </c>
      <c r="K14" s="50" t="n">
        <v>132</v>
      </c>
      <c r="L14" s="49" t="n"/>
      <c r="M14" s="51">
        <f>IF(OR($B14="",$J14=""),"",IFERROR($J14-$B14,""))</f>
        <v/>
      </c>
      <c r="N14" s="25" t="inlineStr">
        <is>
          <t>Added a coat-conditioning service.</t>
        </is>
      </c>
    </row>
    <row r="15" ht="31" customHeight="1">
      <c r="A15" s="25" t="inlineStr">
        <is>
          <t>FIC-26010</t>
        </is>
      </c>
      <c r="B15" s="49" t="n">
        <v>46272</v>
      </c>
      <c r="C15" s="25" t="inlineStr">
        <is>
          <t>Fictional Client Oak-10</t>
        </is>
      </c>
      <c r="D15" s="25" t="inlineStr">
        <is>
          <t>Poppy (Fictional Pet)</t>
        </is>
      </c>
      <c r="E15" s="25" t="inlineStr">
        <is>
          <t>Website Search</t>
        </is>
      </c>
      <c r="F15" s="25" t="inlineStr">
        <is>
          <t>Fictional service-page visit</t>
        </is>
      </c>
      <c r="G15" s="25" t="inlineStr">
        <is>
          <t>Overnight Boarding</t>
        </is>
      </c>
      <c r="H15" s="25" t="inlineStr">
        <is>
          <t>Avery Reed (Fictional)</t>
        </is>
      </c>
      <c r="I15" s="25" t="inlineStr">
        <is>
          <t>Contacted</t>
        </is>
      </c>
      <c r="J15" s="49" t="n"/>
      <c r="K15" s="50" t="n"/>
      <c r="L15" s="49" t="n">
        <v>46276</v>
      </c>
      <c r="M15" s="52">
        <f>IF(OR($B15="",$J15=""),"",IFERROR($J15-$B15,""))</f>
        <v/>
      </c>
      <c r="N15" s="25" t="inlineStr">
        <is>
          <t>Requested a callback about available dates.</t>
        </is>
      </c>
    </row>
    <row r="16" ht="31" customHeight="1">
      <c r="A16" s="25" t="n"/>
      <c r="B16" s="49" t="n"/>
      <c r="C16" s="25" t="n"/>
      <c r="D16" s="25" t="n"/>
      <c r="E16" s="25" t="n"/>
      <c r="F16" s="25" t="n"/>
      <c r="G16" s="25" t="n"/>
      <c r="H16" s="25" t="n"/>
      <c r="I16" s="25" t="n"/>
      <c r="J16" s="49" t="n"/>
      <c r="K16" s="50" t="n"/>
      <c r="L16" s="49" t="n"/>
      <c r="M16" s="51">
        <f>IF(OR($B16="",$J16=""),"",IFERROR($J16-$B16,""))</f>
        <v/>
      </c>
      <c r="N16" s="25" t="n"/>
    </row>
    <row r="17" ht="31" customHeight="1">
      <c r="A17" s="25" t="n"/>
      <c r="B17" s="49" t="n"/>
      <c r="C17" s="25" t="n"/>
      <c r="D17" s="25" t="n"/>
      <c r="E17" s="25" t="n"/>
      <c r="F17" s="25" t="n"/>
      <c r="G17" s="25" t="n"/>
      <c r="H17" s="25" t="n"/>
      <c r="I17" s="25" t="n"/>
      <c r="J17" s="49" t="n"/>
      <c r="K17" s="50" t="n"/>
      <c r="L17" s="49" t="n"/>
      <c r="M17" s="52">
        <f>IF(OR($B17="",$J17=""),"",IFERROR($J17-$B17,""))</f>
        <v/>
      </c>
      <c r="N17" s="25" t="n"/>
    </row>
    <row r="18" ht="31" customHeight="1">
      <c r="A18" s="25" t="n"/>
      <c r="B18" s="49" t="n"/>
      <c r="C18" s="25" t="n"/>
      <c r="D18" s="25" t="n"/>
      <c r="E18" s="25" t="n"/>
      <c r="F18" s="25" t="n"/>
      <c r="G18" s="25" t="n"/>
      <c r="H18" s="25" t="n"/>
      <c r="I18" s="25" t="n"/>
      <c r="J18" s="49" t="n"/>
      <c r="K18" s="50" t="n"/>
      <c r="L18" s="49" t="n"/>
      <c r="M18" s="51">
        <f>IF(OR($B18="",$J18=""),"",IFERROR($J18-$B18,""))</f>
        <v/>
      </c>
      <c r="N18" s="25" t="n"/>
    </row>
    <row r="19" ht="31" customHeight="1">
      <c r="A19" s="25" t="n"/>
      <c r="B19" s="49" t="n"/>
      <c r="C19" s="25" t="n"/>
      <c r="D19" s="25" t="n"/>
      <c r="E19" s="25" t="n"/>
      <c r="F19" s="25" t="n"/>
      <c r="G19" s="25" t="n"/>
      <c r="H19" s="25" t="n"/>
      <c r="I19" s="25" t="n"/>
      <c r="J19" s="49" t="n"/>
      <c r="K19" s="50" t="n"/>
      <c r="L19" s="49" t="n"/>
      <c r="M19" s="52">
        <f>IF(OR($B19="",$J19=""),"",IFERROR($J19-$B19,""))</f>
        <v/>
      </c>
      <c r="N19" s="25" t="n"/>
    </row>
    <row r="20" ht="31" customHeight="1">
      <c r="A20" s="25" t="n"/>
      <c r="B20" s="49" t="n"/>
      <c r="C20" s="25" t="n"/>
      <c r="D20" s="25" t="n"/>
      <c r="E20" s="25" t="n"/>
      <c r="F20" s="25" t="n"/>
      <c r="G20" s="25" t="n"/>
      <c r="H20" s="25" t="n"/>
      <c r="I20" s="25" t="n"/>
      <c r="J20" s="49" t="n"/>
      <c r="K20" s="50" t="n"/>
      <c r="L20" s="49" t="n"/>
      <c r="M20" s="51">
        <f>IF(OR($B20="",$J20=""),"",IFERROR($J20-$B20,""))</f>
        <v/>
      </c>
      <c r="N20" s="25" t="n"/>
    </row>
    <row r="21" ht="31" customHeight="1">
      <c r="A21" s="25" t="n"/>
      <c r="B21" s="49" t="n"/>
      <c r="C21" s="25" t="n"/>
      <c r="D21" s="25" t="n"/>
      <c r="E21" s="25" t="n"/>
      <c r="F21" s="25" t="n"/>
      <c r="G21" s="25" t="n"/>
      <c r="H21" s="25" t="n"/>
      <c r="I21" s="25" t="n"/>
      <c r="J21" s="49" t="n"/>
      <c r="K21" s="50" t="n"/>
      <c r="L21" s="49" t="n"/>
      <c r="M21" s="52">
        <f>IF(OR($B21="",$J21=""),"",IFERROR($J21-$B21,""))</f>
        <v/>
      </c>
      <c r="N21" s="25" t="n"/>
    </row>
    <row r="22" ht="31" customHeight="1">
      <c r="A22" s="25" t="n"/>
      <c r="B22" s="49" t="n"/>
      <c r="C22" s="25" t="n"/>
      <c r="D22" s="25" t="n"/>
      <c r="E22" s="25" t="n"/>
      <c r="F22" s="25" t="n"/>
      <c r="G22" s="25" t="n"/>
      <c r="H22" s="25" t="n"/>
      <c r="I22" s="25" t="n"/>
      <c r="J22" s="49" t="n"/>
      <c r="K22" s="50" t="n"/>
      <c r="L22" s="49" t="n"/>
      <c r="M22" s="51">
        <f>IF(OR($B22="",$J22=""),"",IFERROR($J22-$B22,""))</f>
        <v/>
      </c>
      <c r="N22" s="25" t="n"/>
    </row>
    <row r="23" ht="31" customHeight="1">
      <c r="A23" s="25" t="n"/>
      <c r="B23" s="49" t="n"/>
      <c r="C23" s="25" t="n"/>
      <c r="D23" s="25" t="n"/>
      <c r="E23" s="25" t="n"/>
      <c r="F23" s="25" t="n"/>
      <c r="G23" s="25" t="n"/>
      <c r="H23" s="25" t="n"/>
      <c r="I23" s="25" t="n"/>
      <c r="J23" s="49" t="n"/>
      <c r="K23" s="50" t="n"/>
      <c r="L23" s="49" t="n"/>
      <c r="M23" s="52">
        <f>IF(OR($B23="",$J23=""),"",IFERROR($J23-$B23,""))</f>
        <v/>
      </c>
      <c r="N23" s="25" t="n"/>
    </row>
    <row r="24" ht="31" customHeight="1">
      <c r="A24" s="25" t="n"/>
      <c r="B24" s="49" t="n"/>
      <c r="C24" s="25" t="n"/>
      <c r="D24" s="25" t="n"/>
      <c r="E24" s="25" t="n"/>
      <c r="F24" s="25" t="n"/>
      <c r="G24" s="25" t="n"/>
      <c r="H24" s="25" t="n"/>
      <c r="I24" s="25" t="n"/>
      <c r="J24" s="49" t="n"/>
      <c r="K24" s="50" t="n"/>
      <c r="L24" s="49" t="n"/>
      <c r="M24" s="51">
        <f>IF(OR($B24="",$J24=""),"",IFERROR($J24-$B24,""))</f>
        <v/>
      </c>
      <c r="N24" s="25" t="n"/>
    </row>
    <row r="25" ht="31" customHeight="1">
      <c r="A25" s="25" t="n"/>
      <c r="B25" s="49" t="n"/>
      <c r="C25" s="25" t="n"/>
      <c r="D25" s="25" t="n"/>
      <c r="E25" s="25" t="n"/>
      <c r="F25" s="25" t="n"/>
      <c r="G25" s="25" t="n"/>
      <c r="H25" s="25" t="n"/>
      <c r="I25" s="25" t="n"/>
      <c r="J25" s="49" t="n"/>
      <c r="K25" s="50" t="n"/>
      <c r="L25" s="49" t="n"/>
      <c r="M25" s="52">
        <f>IF(OR($B25="",$J25=""),"",IFERROR($J25-$B25,""))</f>
        <v/>
      </c>
      <c r="N25" s="25" t="n"/>
    </row>
    <row r="26" ht="31" customHeight="1">
      <c r="A26" s="25" t="n"/>
      <c r="B26" s="49" t="n"/>
      <c r="C26" s="25" t="n"/>
      <c r="D26" s="25" t="n"/>
      <c r="E26" s="25" t="n"/>
      <c r="F26" s="25" t="n"/>
      <c r="G26" s="25" t="n"/>
      <c r="H26" s="25" t="n"/>
      <c r="I26" s="25" t="n"/>
      <c r="J26" s="49" t="n"/>
      <c r="K26" s="50" t="n"/>
      <c r="L26" s="49" t="n"/>
      <c r="M26" s="51">
        <f>IF(OR($B26="",$J26=""),"",IFERROR($J26-$B26,""))</f>
        <v/>
      </c>
      <c r="N26" s="25" t="n"/>
    </row>
    <row r="27" ht="31" customHeight="1">
      <c r="A27" s="25" t="n"/>
      <c r="B27" s="49" t="n"/>
      <c r="C27" s="25" t="n"/>
      <c r="D27" s="25" t="n"/>
      <c r="E27" s="25" t="n"/>
      <c r="F27" s="25" t="n"/>
      <c r="G27" s="25" t="n"/>
      <c r="H27" s="25" t="n"/>
      <c r="I27" s="25" t="n"/>
      <c r="J27" s="49" t="n"/>
      <c r="K27" s="50" t="n"/>
      <c r="L27" s="49" t="n"/>
      <c r="M27" s="52">
        <f>IF(OR($B27="",$J27=""),"",IFERROR($J27-$B27,""))</f>
        <v/>
      </c>
      <c r="N27" s="25" t="n"/>
    </row>
    <row r="28" ht="31" customHeight="1">
      <c r="A28" s="25" t="n"/>
      <c r="B28" s="49" t="n"/>
      <c r="C28" s="25" t="n"/>
      <c r="D28" s="25" t="n"/>
      <c r="E28" s="25" t="n"/>
      <c r="F28" s="25" t="n"/>
      <c r="G28" s="25" t="n"/>
      <c r="H28" s="25" t="n"/>
      <c r="I28" s="25" t="n"/>
      <c r="J28" s="49" t="n"/>
      <c r="K28" s="50" t="n"/>
      <c r="L28" s="49" t="n"/>
      <c r="M28" s="51">
        <f>IF(OR($B28="",$J28=""),"",IFERROR($J28-$B28,""))</f>
        <v/>
      </c>
      <c r="N28" s="25" t="n"/>
    </row>
    <row r="29" ht="31" customHeight="1">
      <c r="A29" s="25" t="n"/>
      <c r="B29" s="49" t="n"/>
      <c r="C29" s="25" t="n"/>
      <c r="D29" s="25" t="n"/>
      <c r="E29" s="25" t="n"/>
      <c r="F29" s="25" t="n"/>
      <c r="G29" s="25" t="n"/>
      <c r="H29" s="25" t="n"/>
      <c r="I29" s="25" t="n"/>
      <c r="J29" s="49" t="n"/>
      <c r="K29" s="50" t="n"/>
      <c r="L29" s="49" t="n"/>
      <c r="M29" s="52">
        <f>IF(OR($B29="",$J29=""),"",IFERROR($J29-$B29,""))</f>
        <v/>
      </c>
      <c r="N29" s="25" t="n"/>
    </row>
    <row r="30" ht="31" customHeight="1">
      <c r="A30" s="25" t="n"/>
      <c r="B30" s="49" t="n"/>
      <c r="C30" s="25" t="n"/>
      <c r="D30" s="25" t="n"/>
      <c r="E30" s="25" t="n"/>
      <c r="F30" s="25" t="n"/>
      <c r="G30" s="25" t="n"/>
      <c r="H30" s="25" t="n"/>
      <c r="I30" s="25" t="n"/>
      <c r="J30" s="49" t="n"/>
      <c r="K30" s="50" t="n"/>
      <c r="L30" s="49" t="n"/>
      <c r="M30" s="51">
        <f>IF(OR($B30="",$J30=""),"",IFERROR($J30-$B30,""))</f>
        <v/>
      </c>
      <c r="N30" s="25" t="n"/>
    </row>
    <row r="31" ht="31" customHeight="1">
      <c r="A31" s="25" t="n"/>
      <c r="B31" s="49" t="n"/>
      <c r="C31" s="25" t="n"/>
      <c r="D31" s="25" t="n"/>
      <c r="E31" s="25" t="n"/>
      <c r="F31" s="25" t="n"/>
      <c r="G31" s="25" t="n"/>
      <c r="H31" s="25" t="n"/>
      <c r="I31" s="25" t="n"/>
      <c r="J31" s="49" t="n"/>
      <c r="K31" s="50" t="n"/>
      <c r="L31" s="49" t="n"/>
      <c r="M31" s="52">
        <f>IF(OR($B31="",$J31=""),"",IFERROR($J31-$B31,""))</f>
        <v/>
      </c>
      <c r="N31" s="25" t="n"/>
    </row>
    <row r="32" ht="31" customHeight="1">
      <c r="A32" s="25" t="n"/>
      <c r="B32" s="49" t="n"/>
      <c r="C32" s="25" t="n"/>
      <c r="D32" s="25" t="n"/>
      <c r="E32" s="25" t="n"/>
      <c r="F32" s="25" t="n"/>
      <c r="G32" s="25" t="n"/>
      <c r="H32" s="25" t="n"/>
      <c r="I32" s="25" t="n"/>
      <c r="J32" s="49" t="n"/>
      <c r="K32" s="50" t="n"/>
      <c r="L32" s="49" t="n"/>
      <c r="M32" s="51">
        <f>IF(OR($B32="",$J32=""),"",IFERROR($J32-$B32,""))</f>
        <v/>
      </c>
      <c r="N32" s="25" t="n"/>
    </row>
    <row r="33" ht="31" customHeight="1">
      <c r="A33" s="25" t="n"/>
      <c r="B33" s="49" t="n"/>
      <c r="C33" s="25" t="n"/>
      <c r="D33" s="25" t="n"/>
      <c r="E33" s="25" t="n"/>
      <c r="F33" s="25" t="n"/>
      <c r="G33" s="25" t="n"/>
      <c r="H33" s="25" t="n"/>
      <c r="I33" s="25" t="n"/>
      <c r="J33" s="49" t="n"/>
      <c r="K33" s="50" t="n"/>
      <c r="L33" s="49" t="n"/>
      <c r="M33" s="52">
        <f>IF(OR($B33="",$J33=""),"",IFERROR($J33-$B33,""))</f>
        <v/>
      </c>
      <c r="N33" s="25" t="n"/>
    </row>
    <row r="34" ht="31" customHeight="1">
      <c r="A34" s="25" t="n"/>
      <c r="B34" s="49" t="n"/>
      <c r="C34" s="25" t="n"/>
      <c r="D34" s="25" t="n"/>
      <c r="E34" s="25" t="n"/>
      <c r="F34" s="25" t="n"/>
      <c r="G34" s="25" t="n"/>
      <c r="H34" s="25" t="n"/>
      <c r="I34" s="25" t="n"/>
      <c r="J34" s="49" t="n"/>
      <c r="K34" s="50" t="n"/>
      <c r="L34" s="49" t="n"/>
      <c r="M34" s="51">
        <f>IF(OR($B34="",$J34=""),"",IFERROR($J34-$B34,""))</f>
        <v/>
      </c>
      <c r="N34" s="25" t="n"/>
    </row>
    <row r="35" ht="31" customHeight="1">
      <c r="A35" s="25" t="n"/>
      <c r="B35" s="49" t="n"/>
      <c r="C35" s="25" t="n"/>
      <c r="D35" s="25" t="n"/>
      <c r="E35" s="25" t="n"/>
      <c r="F35" s="25" t="n"/>
      <c r="G35" s="25" t="n"/>
      <c r="H35" s="25" t="n"/>
      <c r="I35" s="25" t="n"/>
      <c r="J35" s="49" t="n"/>
      <c r="K35" s="50" t="n"/>
      <c r="L35" s="49" t="n"/>
      <c r="M35" s="52">
        <f>IF(OR($B35="",$J35=""),"",IFERROR($J35-$B35,""))</f>
        <v/>
      </c>
      <c r="N35" s="25" t="n"/>
    </row>
    <row r="36" ht="31" customHeight="1">
      <c r="A36" s="25" t="n"/>
      <c r="B36" s="49" t="n"/>
      <c r="C36" s="25" t="n"/>
      <c r="D36" s="25" t="n"/>
      <c r="E36" s="25" t="n"/>
      <c r="F36" s="25" t="n"/>
      <c r="G36" s="25" t="n"/>
      <c r="H36" s="25" t="n"/>
      <c r="I36" s="25" t="n"/>
      <c r="J36" s="49" t="n"/>
      <c r="K36" s="50" t="n"/>
      <c r="L36" s="49" t="n"/>
      <c r="M36" s="51">
        <f>IF(OR($B36="",$J36=""),"",IFERROR($J36-$B36,""))</f>
        <v/>
      </c>
      <c r="N36" s="25" t="n"/>
    </row>
    <row r="37" ht="31" customHeight="1">
      <c r="A37" s="25" t="n"/>
      <c r="B37" s="49" t="n"/>
      <c r="C37" s="25" t="n"/>
      <c r="D37" s="25" t="n"/>
      <c r="E37" s="25" t="n"/>
      <c r="F37" s="25" t="n"/>
      <c r="G37" s="25" t="n"/>
      <c r="H37" s="25" t="n"/>
      <c r="I37" s="25" t="n"/>
      <c r="J37" s="49" t="n"/>
      <c r="K37" s="50" t="n"/>
      <c r="L37" s="49" t="n"/>
      <c r="M37" s="52">
        <f>IF(OR($B37="",$J37=""),"",IFERROR($J37-$B37,""))</f>
        <v/>
      </c>
      <c r="N37" s="25" t="n"/>
    </row>
    <row r="38" ht="31" customHeight="1">
      <c r="A38" s="25" t="n"/>
      <c r="B38" s="49" t="n"/>
      <c r="C38" s="25" t="n"/>
      <c r="D38" s="25" t="n"/>
      <c r="E38" s="25" t="n"/>
      <c r="F38" s="25" t="n"/>
      <c r="G38" s="25" t="n"/>
      <c r="H38" s="25" t="n"/>
      <c r="I38" s="25" t="n"/>
      <c r="J38" s="49" t="n"/>
      <c r="K38" s="50" t="n"/>
      <c r="L38" s="49" t="n"/>
      <c r="M38" s="51">
        <f>IF(OR($B38="",$J38=""),"",IFERROR($J38-$B38,""))</f>
        <v/>
      </c>
      <c r="N38" s="25" t="n"/>
    </row>
    <row r="39" ht="31" customHeight="1">
      <c r="A39" s="25" t="n"/>
      <c r="B39" s="49" t="n"/>
      <c r="C39" s="25" t="n"/>
      <c r="D39" s="25" t="n"/>
      <c r="E39" s="25" t="n"/>
      <c r="F39" s="25" t="n"/>
      <c r="G39" s="25" t="n"/>
      <c r="H39" s="25" t="n"/>
      <c r="I39" s="25" t="n"/>
      <c r="J39" s="49" t="n"/>
      <c r="K39" s="50" t="n"/>
      <c r="L39" s="49" t="n"/>
      <c r="M39" s="52">
        <f>IF(OR($B39="",$J39=""),"",IFERROR($J39-$B39,""))</f>
        <v/>
      </c>
      <c r="N39" s="25" t="n"/>
    </row>
    <row r="40" ht="31" customHeight="1">
      <c r="A40" s="25" t="n"/>
      <c r="B40" s="49" t="n"/>
      <c r="C40" s="25" t="n"/>
      <c r="D40" s="25" t="n"/>
      <c r="E40" s="25" t="n"/>
      <c r="F40" s="25" t="n"/>
      <c r="G40" s="25" t="n"/>
      <c r="H40" s="25" t="n"/>
      <c r="I40" s="25" t="n"/>
      <c r="J40" s="49" t="n"/>
      <c r="K40" s="50" t="n"/>
      <c r="L40" s="49" t="n"/>
      <c r="M40" s="51">
        <f>IF(OR($B40="",$J40=""),"",IFERROR($J40-$B40,""))</f>
        <v/>
      </c>
      <c r="N40" s="25" t="n"/>
    </row>
    <row r="41" ht="31" customHeight="1">
      <c r="A41" s="25" t="n"/>
      <c r="B41" s="49" t="n"/>
      <c r="C41" s="25" t="n"/>
      <c r="D41" s="25" t="n"/>
      <c r="E41" s="25" t="n"/>
      <c r="F41" s="25" t="n"/>
      <c r="G41" s="25" t="n"/>
      <c r="H41" s="25" t="n"/>
      <c r="I41" s="25" t="n"/>
      <c r="J41" s="49" t="n"/>
      <c r="K41" s="50" t="n"/>
      <c r="L41" s="49" t="n"/>
      <c r="M41" s="52">
        <f>IF(OR($B41="",$J41=""),"",IFERROR($J41-$B41,""))</f>
        <v/>
      </c>
      <c r="N41" s="25" t="n"/>
    </row>
    <row r="42" ht="31" customHeight="1">
      <c r="A42" s="25" t="n"/>
      <c r="B42" s="49" t="n"/>
      <c r="C42" s="25" t="n"/>
      <c r="D42" s="25" t="n"/>
      <c r="E42" s="25" t="n"/>
      <c r="F42" s="25" t="n"/>
      <c r="G42" s="25" t="n"/>
      <c r="H42" s="25" t="n"/>
      <c r="I42" s="25" t="n"/>
      <c r="J42" s="49" t="n"/>
      <c r="K42" s="50" t="n"/>
      <c r="L42" s="49" t="n"/>
      <c r="M42" s="51">
        <f>IF(OR($B42="",$J42=""),"",IFERROR($J42-$B42,""))</f>
        <v/>
      </c>
      <c r="N42" s="25" t="n"/>
    </row>
    <row r="43" ht="31" customHeight="1">
      <c r="A43" s="25" t="n"/>
      <c r="B43" s="49" t="n"/>
      <c r="C43" s="25" t="n"/>
      <c r="D43" s="25" t="n"/>
      <c r="E43" s="25" t="n"/>
      <c r="F43" s="25" t="n"/>
      <c r="G43" s="25" t="n"/>
      <c r="H43" s="25" t="n"/>
      <c r="I43" s="25" t="n"/>
      <c r="J43" s="49" t="n"/>
      <c r="K43" s="50" t="n"/>
      <c r="L43" s="49" t="n"/>
      <c r="M43" s="52">
        <f>IF(OR($B43="",$J43=""),"",IFERROR($J43-$B43,""))</f>
        <v/>
      </c>
      <c r="N43" s="25" t="n"/>
    </row>
    <row r="44" ht="31" customHeight="1">
      <c r="A44" s="25" t="n"/>
      <c r="B44" s="49" t="n"/>
      <c r="C44" s="25" t="n"/>
      <c r="D44" s="25" t="n"/>
      <c r="E44" s="25" t="n"/>
      <c r="F44" s="25" t="n"/>
      <c r="G44" s="25" t="n"/>
      <c r="H44" s="25" t="n"/>
      <c r="I44" s="25" t="n"/>
      <c r="J44" s="49" t="n"/>
      <c r="K44" s="50" t="n"/>
      <c r="L44" s="49" t="n"/>
      <c r="M44" s="51">
        <f>IF(OR($B44="",$J44=""),"",IFERROR($J44-$B44,""))</f>
        <v/>
      </c>
      <c r="N44" s="25" t="n"/>
    </row>
    <row r="45" ht="31" customHeight="1">
      <c r="A45" s="25" t="n"/>
      <c r="B45" s="49" t="n"/>
      <c r="C45" s="25" t="n"/>
      <c r="D45" s="25" t="n"/>
      <c r="E45" s="25" t="n"/>
      <c r="F45" s="25" t="n"/>
      <c r="G45" s="25" t="n"/>
      <c r="H45" s="25" t="n"/>
      <c r="I45" s="25" t="n"/>
      <c r="J45" s="49" t="n"/>
      <c r="K45" s="50" t="n"/>
      <c r="L45" s="49" t="n"/>
      <c r="M45" s="52">
        <f>IF(OR($B45="",$J45=""),"",IFERROR($J45-$B45,""))</f>
        <v/>
      </c>
      <c r="N45" s="25" t="n"/>
    </row>
    <row r="46" ht="31" customHeight="1">
      <c r="A46" s="25" t="n"/>
      <c r="B46" s="49" t="n"/>
      <c r="C46" s="25" t="n"/>
      <c r="D46" s="25" t="n"/>
      <c r="E46" s="25" t="n"/>
      <c r="F46" s="25" t="n"/>
      <c r="G46" s="25" t="n"/>
      <c r="H46" s="25" t="n"/>
      <c r="I46" s="25" t="n"/>
      <c r="J46" s="49" t="n"/>
      <c r="K46" s="50" t="n"/>
      <c r="L46" s="49" t="n"/>
      <c r="M46" s="51">
        <f>IF(OR($B46="",$J46=""),"",IFERROR($J46-$B46,""))</f>
        <v/>
      </c>
      <c r="N46" s="25" t="n"/>
    </row>
    <row r="47" ht="31" customHeight="1">
      <c r="A47" s="25" t="n"/>
      <c r="B47" s="49" t="n"/>
      <c r="C47" s="25" t="n"/>
      <c r="D47" s="25" t="n"/>
      <c r="E47" s="25" t="n"/>
      <c r="F47" s="25" t="n"/>
      <c r="G47" s="25" t="n"/>
      <c r="H47" s="25" t="n"/>
      <c r="I47" s="25" t="n"/>
      <c r="J47" s="49" t="n"/>
      <c r="K47" s="50" t="n"/>
      <c r="L47" s="49" t="n"/>
      <c r="M47" s="52">
        <f>IF(OR($B47="",$J47=""),"",IFERROR($J47-$B47,""))</f>
        <v/>
      </c>
      <c r="N47" s="25" t="n"/>
    </row>
    <row r="48" ht="31" customHeight="1">
      <c r="A48" s="25" t="n"/>
      <c r="B48" s="49" t="n"/>
      <c r="C48" s="25" t="n"/>
      <c r="D48" s="25" t="n"/>
      <c r="E48" s="25" t="n"/>
      <c r="F48" s="25" t="n"/>
      <c r="G48" s="25" t="n"/>
      <c r="H48" s="25" t="n"/>
      <c r="I48" s="25" t="n"/>
      <c r="J48" s="49" t="n"/>
      <c r="K48" s="50" t="n"/>
      <c r="L48" s="49" t="n"/>
      <c r="M48" s="51">
        <f>IF(OR($B48="",$J48=""),"",IFERROR($J48-$B48,""))</f>
        <v/>
      </c>
      <c r="N48" s="25" t="n"/>
    </row>
    <row r="49" ht="31" customHeight="1">
      <c r="A49" s="25" t="n"/>
      <c r="B49" s="49" t="n"/>
      <c r="C49" s="25" t="n"/>
      <c r="D49" s="25" t="n"/>
      <c r="E49" s="25" t="n"/>
      <c r="F49" s="25" t="n"/>
      <c r="G49" s="25" t="n"/>
      <c r="H49" s="25" t="n"/>
      <c r="I49" s="25" t="n"/>
      <c r="J49" s="49" t="n"/>
      <c r="K49" s="50" t="n"/>
      <c r="L49" s="49" t="n"/>
      <c r="M49" s="52">
        <f>IF(OR($B49="",$J49=""),"",IFERROR($J49-$B49,""))</f>
        <v/>
      </c>
      <c r="N49" s="25" t="n"/>
    </row>
    <row r="50" ht="31" customHeight="1">
      <c r="A50" s="25" t="n"/>
      <c r="B50" s="49" t="n"/>
      <c r="C50" s="25" t="n"/>
      <c r="D50" s="25" t="n"/>
      <c r="E50" s="25" t="n"/>
      <c r="F50" s="25" t="n"/>
      <c r="G50" s="25" t="n"/>
      <c r="H50" s="25" t="n"/>
      <c r="I50" s="25" t="n"/>
      <c r="J50" s="49" t="n"/>
      <c r="K50" s="50" t="n"/>
      <c r="L50" s="49" t="n"/>
      <c r="M50" s="51">
        <f>IF(OR($B50="",$J50=""),"",IFERROR($J50-$B50,""))</f>
        <v/>
      </c>
      <c r="N50" s="25" t="n"/>
    </row>
    <row r="51" ht="31" customHeight="1">
      <c r="A51" s="25" t="n"/>
      <c r="B51" s="49" t="n"/>
      <c r="C51" s="25" t="n"/>
      <c r="D51" s="25" t="n"/>
      <c r="E51" s="25" t="n"/>
      <c r="F51" s="25" t="n"/>
      <c r="G51" s="25" t="n"/>
      <c r="H51" s="25" t="n"/>
      <c r="I51" s="25" t="n"/>
      <c r="J51" s="49" t="n"/>
      <c r="K51" s="50" t="n"/>
      <c r="L51" s="49" t="n"/>
      <c r="M51" s="52">
        <f>IF(OR($B51="",$J51=""),"",IFERROR($J51-$B51,""))</f>
        <v/>
      </c>
      <c r="N51" s="25" t="n"/>
    </row>
    <row r="52" ht="31" customHeight="1">
      <c r="A52" s="25" t="n"/>
      <c r="B52" s="49" t="n"/>
      <c r="C52" s="25" t="n"/>
      <c r="D52" s="25" t="n"/>
      <c r="E52" s="25" t="n"/>
      <c r="F52" s="25" t="n"/>
      <c r="G52" s="25" t="n"/>
      <c r="H52" s="25" t="n"/>
      <c r="I52" s="25" t="n"/>
      <c r="J52" s="49" t="n"/>
      <c r="K52" s="50" t="n"/>
      <c r="L52" s="49" t="n"/>
      <c r="M52" s="51">
        <f>IF(OR($B52="",$J52=""),"",IFERROR($J52-$B52,""))</f>
        <v/>
      </c>
      <c r="N52" s="25" t="n"/>
    </row>
    <row r="53" ht="31" customHeight="1">
      <c r="A53" s="25" t="n"/>
      <c r="B53" s="49" t="n"/>
      <c r="C53" s="25" t="n"/>
      <c r="D53" s="25" t="n"/>
      <c r="E53" s="25" t="n"/>
      <c r="F53" s="25" t="n"/>
      <c r="G53" s="25" t="n"/>
      <c r="H53" s="25" t="n"/>
      <c r="I53" s="25" t="n"/>
      <c r="J53" s="49" t="n"/>
      <c r="K53" s="50" t="n"/>
      <c r="L53" s="49" t="n"/>
      <c r="M53" s="52">
        <f>IF(OR($B53="",$J53=""),"",IFERROR($J53-$B53,""))</f>
        <v/>
      </c>
      <c r="N53" s="25" t="n"/>
    </row>
    <row r="54" ht="31" customHeight="1">
      <c r="A54" s="25" t="n"/>
      <c r="B54" s="49" t="n"/>
      <c r="C54" s="25" t="n"/>
      <c r="D54" s="25" t="n"/>
      <c r="E54" s="25" t="n"/>
      <c r="F54" s="25" t="n"/>
      <c r="G54" s="25" t="n"/>
      <c r="H54" s="25" t="n"/>
      <c r="I54" s="25" t="n"/>
      <c r="J54" s="49" t="n"/>
      <c r="K54" s="50" t="n"/>
      <c r="L54" s="49" t="n"/>
      <c r="M54" s="51">
        <f>IF(OR($B54="",$J54=""),"",IFERROR($J54-$B54,""))</f>
        <v/>
      </c>
      <c r="N54" s="25" t="n"/>
    </row>
    <row r="55" ht="31" customHeight="1">
      <c r="A55" s="25" t="n"/>
      <c r="B55" s="49" t="n"/>
      <c r="C55" s="25" t="n"/>
      <c r="D55" s="25" t="n"/>
      <c r="E55" s="25" t="n"/>
      <c r="F55" s="25" t="n"/>
      <c r="G55" s="25" t="n"/>
      <c r="H55" s="25" t="n"/>
      <c r="I55" s="25" t="n"/>
      <c r="J55" s="49" t="n"/>
      <c r="K55" s="50" t="n"/>
      <c r="L55" s="49" t="n"/>
      <c r="M55" s="52">
        <f>IF(OR($B55="",$J55=""),"",IFERROR($J55-$B55,""))</f>
        <v/>
      </c>
      <c r="N55" s="25" t="n"/>
    </row>
    <row r="56" ht="31" customHeight="1">
      <c r="A56" s="25" t="n"/>
      <c r="B56" s="49" t="n"/>
      <c r="C56" s="25" t="n"/>
      <c r="D56" s="25" t="n"/>
      <c r="E56" s="25" t="n"/>
      <c r="F56" s="25" t="n"/>
      <c r="G56" s="25" t="n"/>
      <c r="H56" s="25" t="n"/>
      <c r="I56" s="25" t="n"/>
      <c r="J56" s="49" t="n"/>
      <c r="K56" s="50" t="n"/>
      <c r="L56" s="49" t="n"/>
      <c r="M56" s="51">
        <f>IF(OR($B56="",$J56=""),"",IFERROR($J56-$B56,""))</f>
        <v/>
      </c>
      <c r="N56" s="25" t="n"/>
    </row>
    <row r="57" ht="31" customHeight="1">
      <c r="A57" s="25" t="n"/>
      <c r="B57" s="49" t="n"/>
      <c r="C57" s="25" t="n"/>
      <c r="D57" s="25" t="n"/>
      <c r="E57" s="25" t="n"/>
      <c r="F57" s="25" t="n"/>
      <c r="G57" s="25" t="n"/>
      <c r="H57" s="25" t="n"/>
      <c r="I57" s="25" t="n"/>
      <c r="J57" s="49" t="n"/>
      <c r="K57" s="50" t="n"/>
      <c r="L57" s="49" t="n"/>
      <c r="M57" s="52">
        <f>IF(OR($B57="",$J57=""),"",IFERROR($J57-$B57,""))</f>
        <v/>
      </c>
      <c r="N57" s="25" t="n"/>
    </row>
    <row r="58" ht="31" customHeight="1">
      <c r="A58" s="25" t="n"/>
      <c r="B58" s="49" t="n"/>
      <c r="C58" s="25" t="n"/>
      <c r="D58" s="25" t="n"/>
      <c r="E58" s="25" t="n"/>
      <c r="F58" s="25" t="n"/>
      <c r="G58" s="25" t="n"/>
      <c r="H58" s="25" t="n"/>
      <c r="I58" s="25" t="n"/>
      <c r="J58" s="49" t="n"/>
      <c r="K58" s="50" t="n"/>
      <c r="L58" s="49" t="n"/>
      <c r="M58" s="51">
        <f>IF(OR($B58="",$J58=""),"",IFERROR($J58-$B58,""))</f>
        <v/>
      </c>
      <c r="N58" s="25" t="n"/>
    </row>
    <row r="59" ht="31" customHeight="1">
      <c r="A59" s="25" t="n"/>
      <c r="B59" s="49" t="n"/>
      <c r="C59" s="25" t="n"/>
      <c r="D59" s="25" t="n"/>
      <c r="E59" s="25" t="n"/>
      <c r="F59" s="25" t="n"/>
      <c r="G59" s="25" t="n"/>
      <c r="H59" s="25" t="n"/>
      <c r="I59" s="25" t="n"/>
      <c r="J59" s="49" t="n"/>
      <c r="K59" s="50" t="n"/>
      <c r="L59" s="49" t="n"/>
      <c r="M59" s="52">
        <f>IF(OR($B59="",$J59=""),"",IFERROR($J59-$B59,""))</f>
        <v/>
      </c>
      <c r="N59" s="25" t="n"/>
    </row>
    <row r="60" ht="31" customHeight="1">
      <c r="A60" s="25" t="n"/>
      <c r="B60" s="49" t="n"/>
      <c r="C60" s="25" t="n"/>
      <c r="D60" s="25" t="n"/>
      <c r="E60" s="25" t="n"/>
      <c r="F60" s="25" t="n"/>
      <c r="G60" s="25" t="n"/>
      <c r="H60" s="25" t="n"/>
      <c r="I60" s="25" t="n"/>
      <c r="J60" s="49" t="n"/>
      <c r="K60" s="50" t="n"/>
      <c r="L60" s="49" t="n"/>
      <c r="M60" s="51">
        <f>IF(OR($B60="",$J60=""),"",IFERROR($J60-$B60,""))</f>
        <v/>
      </c>
      <c r="N60" s="25" t="n"/>
    </row>
    <row r="61" ht="31" customHeight="1">
      <c r="A61" s="25" t="n"/>
      <c r="B61" s="49" t="n"/>
      <c r="C61" s="25" t="n"/>
      <c r="D61" s="25" t="n"/>
      <c r="E61" s="25" t="n"/>
      <c r="F61" s="25" t="n"/>
      <c r="G61" s="25" t="n"/>
      <c r="H61" s="25" t="n"/>
      <c r="I61" s="25" t="n"/>
      <c r="J61" s="49" t="n"/>
      <c r="K61" s="50" t="n"/>
      <c r="L61" s="49" t="n"/>
      <c r="M61" s="52">
        <f>IF(OR($B61="",$J61=""),"",IFERROR($J61-$B61,""))</f>
        <v/>
      </c>
      <c r="N61" s="25" t="n"/>
    </row>
    <row r="62" ht="31" customHeight="1">
      <c r="A62" s="25" t="n"/>
      <c r="B62" s="49" t="n"/>
      <c r="C62" s="25" t="n"/>
      <c r="D62" s="25" t="n"/>
      <c r="E62" s="25" t="n"/>
      <c r="F62" s="25" t="n"/>
      <c r="G62" s="25" t="n"/>
      <c r="H62" s="25" t="n"/>
      <c r="I62" s="25" t="n"/>
      <c r="J62" s="49" t="n"/>
      <c r="K62" s="50" t="n"/>
      <c r="L62" s="49" t="n"/>
      <c r="M62" s="51">
        <f>IF(OR($B62="",$J62=""),"",IFERROR($J62-$B62,""))</f>
        <v/>
      </c>
      <c r="N62" s="25" t="n"/>
    </row>
    <row r="63" ht="31" customHeight="1">
      <c r="A63" s="25" t="n"/>
      <c r="B63" s="49" t="n"/>
      <c r="C63" s="25" t="n"/>
      <c r="D63" s="25" t="n"/>
      <c r="E63" s="25" t="n"/>
      <c r="F63" s="25" t="n"/>
      <c r="G63" s="25" t="n"/>
      <c r="H63" s="25" t="n"/>
      <c r="I63" s="25" t="n"/>
      <c r="J63" s="49" t="n"/>
      <c r="K63" s="50" t="n"/>
      <c r="L63" s="49" t="n"/>
      <c r="M63" s="52">
        <f>IF(OR($B63="",$J63=""),"",IFERROR($J63-$B63,""))</f>
        <v/>
      </c>
      <c r="N63" s="25" t="n"/>
    </row>
    <row r="64" ht="31" customHeight="1">
      <c r="A64" s="25" t="n"/>
      <c r="B64" s="49" t="n"/>
      <c r="C64" s="25" t="n"/>
      <c r="D64" s="25" t="n"/>
      <c r="E64" s="25" t="n"/>
      <c r="F64" s="25" t="n"/>
      <c r="G64" s="25" t="n"/>
      <c r="H64" s="25" t="n"/>
      <c r="I64" s="25" t="n"/>
      <c r="J64" s="49" t="n"/>
      <c r="K64" s="50" t="n"/>
      <c r="L64" s="49" t="n"/>
      <c r="M64" s="51">
        <f>IF(OR($B64="",$J64=""),"",IFERROR($J64-$B64,""))</f>
        <v/>
      </c>
      <c r="N64" s="25" t="n"/>
    </row>
    <row r="65" ht="31" customHeight="1">
      <c r="A65" s="25" t="n"/>
      <c r="B65" s="49" t="n"/>
      <c r="C65" s="25" t="n"/>
      <c r="D65" s="25" t="n"/>
      <c r="E65" s="25" t="n"/>
      <c r="F65" s="25" t="n"/>
      <c r="G65" s="25" t="n"/>
      <c r="H65" s="25" t="n"/>
      <c r="I65" s="25" t="n"/>
      <c r="J65" s="49" t="n"/>
      <c r="K65" s="50" t="n"/>
      <c r="L65" s="49" t="n"/>
      <c r="M65" s="52">
        <f>IF(OR($B65="",$J65=""),"",IFERROR($J65-$B65,""))</f>
        <v/>
      </c>
      <c r="N65" s="25" t="n"/>
    </row>
    <row r="66" ht="31" customHeight="1">
      <c r="A66" s="25" t="n"/>
      <c r="B66" s="49" t="n"/>
      <c r="C66" s="25" t="n"/>
      <c r="D66" s="25" t="n"/>
      <c r="E66" s="25" t="n"/>
      <c r="F66" s="25" t="n"/>
      <c r="G66" s="25" t="n"/>
      <c r="H66" s="25" t="n"/>
      <c r="I66" s="25" t="n"/>
      <c r="J66" s="49" t="n"/>
      <c r="K66" s="50" t="n"/>
      <c r="L66" s="49" t="n"/>
      <c r="M66" s="51">
        <f>IF(OR($B66="",$J66=""),"",IFERROR($J66-$B66,""))</f>
        <v/>
      </c>
      <c r="N66" s="25" t="n"/>
    </row>
    <row r="67" ht="31" customHeight="1">
      <c r="A67" s="25" t="n"/>
      <c r="B67" s="49" t="n"/>
      <c r="C67" s="25" t="n"/>
      <c r="D67" s="25" t="n"/>
      <c r="E67" s="25" t="n"/>
      <c r="F67" s="25" t="n"/>
      <c r="G67" s="25" t="n"/>
      <c r="H67" s="25" t="n"/>
      <c r="I67" s="25" t="n"/>
      <c r="J67" s="49" t="n"/>
      <c r="K67" s="50" t="n"/>
      <c r="L67" s="49" t="n"/>
      <c r="M67" s="52">
        <f>IF(OR($B67="",$J67=""),"",IFERROR($J67-$B67,""))</f>
        <v/>
      </c>
      <c r="N67" s="25" t="n"/>
    </row>
    <row r="68" ht="31" customHeight="1">
      <c r="A68" s="25" t="n"/>
      <c r="B68" s="49" t="n"/>
      <c r="C68" s="25" t="n"/>
      <c r="D68" s="25" t="n"/>
      <c r="E68" s="25" t="n"/>
      <c r="F68" s="25" t="n"/>
      <c r="G68" s="25" t="n"/>
      <c r="H68" s="25" t="n"/>
      <c r="I68" s="25" t="n"/>
      <c r="J68" s="49" t="n"/>
      <c r="K68" s="50" t="n"/>
      <c r="L68" s="49" t="n"/>
      <c r="M68" s="51">
        <f>IF(OR($B68="",$J68=""),"",IFERROR($J68-$B68,""))</f>
        <v/>
      </c>
      <c r="N68" s="25" t="n"/>
    </row>
    <row r="69" ht="31" customHeight="1">
      <c r="A69" s="25" t="n"/>
      <c r="B69" s="49" t="n"/>
      <c r="C69" s="25" t="n"/>
      <c r="D69" s="25" t="n"/>
      <c r="E69" s="25" t="n"/>
      <c r="F69" s="25" t="n"/>
      <c r="G69" s="25" t="n"/>
      <c r="H69" s="25" t="n"/>
      <c r="I69" s="25" t="n"/>
      <c r="J69" s="49" t="n"/>
      <c r="K69" s="50" t="n"/>
      <c r="L69" s="49" t="n"/>
      <c r="M69" s="52">
        <f>IF(OR($B69="",$J69=""),"",IFERROR($J69-$B69,""))</f>
        <v/>
      </c>
      <c r="N69" s="25" t="n"/>
    </row>
    <row r="70" ht="31" customHeight="1">
      <c r="A70" s="25" t="n"/>
      <c r="B70" s="49" t="n"/>
      <c r="C70" s="25" t="n"/>
      <c r="D70" s="25" t="n"/>
      <c r="E70" s="25" t="n"/>
      <c r="F70" s="25" t="n"/>
      <c r="G70" s="25" t="n"/>
      <c r="H70" s="25" t="n"/>
      <c r="I70" s="25" t="n"/>
      <c r="J70" s="49" t="n"/>
      <c r="K70" s="50" t="n"/>
      <c r="L70" s="49" t="n"/>
      <c r="M70" s="51">
        <f>IF(OR($B70="",$J70=""),"",IFERROR($J70-$B70,""))</f>
        <v/>
      </c>
      <c r="N70" s="25" t="n"/>
    </row>
    <row r="71" ht="31" customHeight="1">
      <c r="A71" s="25" t="n"/>
      <c r="B71" s="49" t="n"/>
      <c r="C71" s="25" t="n"/>
      <c r="D71" s="25" t="n"/>
      <c r="E71" s="25" t="n"/>
      <c r="F71" s="25" t="n"/>
      <c r="G71" s="25" t="n"/>
      <c r="H71" s="25" t="n"/>
      <c r="I71" s="25" t="n"/>
      <c r="J71" s="49" t="n"/>
      <c r="K71" s="50" t="n"/>
      <c r="L71" s="49" t="n"/>
      <c r="M71" s="52">
        <f>IF(OR($B71="",$J71=""),"",IFERROR($J71-$B71,""))</f>
        <v/>
      </c>
      <c r="N71" s="25" t="n"/>
    </row>
    <row r="72" ht="31" customHeight="1">
      <c r="A72" s="25" t="n"/>
      <c r="B72" s="49" t="n"/>
      <c r="C72" s="25" t="n"/>
      <c r="D72" s="25" t="n"/>
      <c r="E72" s="25" t="n"/>
      <c r="F72" s="25" t="n"/>
      <c r="G72" s="25" t="n"/>
      <c r="H72" s="25" t="n"/>
      <c r="I72" s="25" t="n"/>
      <c r="J72" s="49" t="n"/>
      <c r="K72" s="50" t="n"/>
      <c r="L72" s="49" t="n"/>
      <c r="M72" s="51">
        <f>IF(OR($B72="",$J72=""),"",IFERROR($J72-$B72,""))</f>
        <v/>
      </c>
      <c r="N72" s="25" t="n"/>
    </row>
    <row r="73" ht="31" customHeight="1">
      <c r="A73" s="25" t="n"/>
      <c r="B73" s="49" t="n"/>
      <c r="C73" s="25" t="n"/>
      <c r="D73" s="25" t="n"/>
      <c r="E73" s="25" t="n"/>
      <c r="F73" s="25" t="n"/>
      <c r="G73" s="25" t="n"/>
      <c r="H73" s="25" t="n"/>
      <c r="I73" s="25" t="n"/>
      <c r="J73" s="49" t="n"/>
      <c r="K73" s="50" t="n"/>
      <c r="L73" s="49" t="n"/>
      <c r="M73" s="52">
        <f>IF(OR($B73="",$J73=""),"",IFERROR($J73-$B73,""))</f>
        <v/>
      </c>
      <c r="N73" s="25" t="n"/>
    </row>
    <row r="74" ht="31" customHeight="1">
      <c r="A74" s="25" t="n"/>
      <c r="B74" s="49" t="n"/>
      <c r="C74" s="25" t="n"/>
      <c r="D74" s="25" t="n"/>
      <c r="E74" s="25" t="n"/>
      <c r="F74" s="25" t="n"/>
      <c r="G74" s="25" t="n"/>
      <c r="H74" s="25" t="n"/>
      <c r="I74" s="25" t="n"/>
      <c r="J74" s="49" t="n"/>
      <c r="K74" s="50" t="n"/>
      <c r="L74" s="49" t="n"/>
      <c r="M74" s="51">
        <f>IF(OR($B74="",$J74=""),"",IFERROR($J74-$B74,""))</f>
        <v/>
      </c>
      <c r="N74" s="25" t="n"/>
    </row>
    <row r="75" ht="31" customHeight="1">
      <c r="A75" s="25" t="n"/>
      <c r="B75" s="49" t="n"/>
      <c r="C75" s="25" t="n"/>
      <c r="D75" s="25" t="n"/>
      <c r="E75" s="25" t="n"/>
      <c r="F75" s="25" t="n"/>
      <c r="G75" s="25" t="n"/>
      <c r="H75" s="25" t="n"/>
      <c r="I75" s="25" t="n"/>
      <c r="J75" s="49" t="n"/>
      <c r="K75" s="50" t="n"/>
      <c r="L75" s="49" t="n"/>
      <c r="M75" s="52">
        <f>IF(OR($B75="",$J75=""),"",IFERROR($J75-$B75,""))</f>
        <v/>
      </c>
      <c r="N75" s="25" t="n"/>
    </row>
    <row r="76" ht="31" customHeight="1">
      <c r="A76" s="25" t="n"/>
      <c r="B76" s="49" t="n"/>
      <c r="C76" s="25" t="n"/>
      <c r="D76" s="25" t="n"/>
      <c r="E76" s="25" t="n"/>
      <c r="F76" s="25" t="n"/>
      <c r="G76" s="25" t="n"/>
      <c r="H76" s="25" t="n"/>
      <c r="I76" s="25" t="n"/>
      <c r="J76" s="49" t="n"/>
      <c r="K76" s="50" t="n"/>
      <c r="L76" s="49" t="n"/>
      <c r="M76" s="51">
        <f>IF(OR($B76="",$J76=""),"",IFERROR($J76-$B76,""))</f>
        <v/>
      </c>
      <c r="N76" s="25" t="n"/>
    </row>
    <row r="77" ht="31" customHeight="1">
      <c r="A77" s="25" t="n"/>
      <c r="B77" s="49" t="n"/>
      <c r="C77" s="25" t="n"/>
      <c r="D77" s="25" t="n"/>
      <c r="E77" s="25" t="n"/>
      <c r="F77" s="25" t="n"/>
      <c r="G77" s="25" t="n"/>
      <c r="H77" s="25" t="n"/>
      <c r="I77" s="25" t="n"/>
      <c r="J77" s="49" t="n"/>
      <c r="K77" s="50" t="n"/>
      <c r="L77" s="49" t="n"/>
      <c r="M77" s="52">
        <f>IF(OR($B77="",$J77=""),"",IFERROR($J77-$B77,""))</f>
        <v/>
      </c>
      <c r="N77" s="25" t="n"/>
    </row>
    <row r="78" ht="31" customHeight="1">
      <c r="A78" s="25" t="n"/>
      <c r="B78" s="49" t="n"/>
      <c r="C78" s="25" t="n"/>
      <c r="D78" s="25" t="n"/>
      <c r="E78" s="25" t="n"/>
      <c r="F78" s="25" t="n"/>
      <c r="G78" s="25" t="n"/>
      <c r="H78" s="25" t="n"/>
      <c r="I78" s="25" t="n"/>
      <c r="J78" s="49" t="n"/>
      <c r="K78" s="50" t="n"/>
      <c r="L78" s="49" t="n"/>
      <c r="M78" s="51">
        <f>IF(OR($B78="",$J78=""),"",IFERROR($J78-$B78,""))</f>
        <v/>
      </c>
      <c r="N78" s="25" t="n"/>
    </row>
    <row r="79" ht="31" customHeight="1">
      <c r="A79" s="25" t="n"/>
      <c r="B79" s="49" t="n"/>
      <c r="C79" s="25" t="n"/>
      <c r="D79" s="25" t="n"/>
      <c r="E79" s="25" t="n"/>
      <c r="F79" s="25" t="n"/>
      <c r="G79" s="25" t="n"/>
      <c r="H79" s="25" t="n"/>
      <c r="I79" s="25" t="n"/>
      <c r="J79" s="49" t="n"/>
      <c r="K79" s="50" t="n"/>
      <c r="L79" s="49" t="n"/>
      <c r="M79" s="52">
        <f>IF(OR($B79="",$J79=""),"",IFERROR($J79-$B79,""))</f>
        <v/>
      </c>
      <c r="N79" s="25" t="n"/>
    </row>
    <row r="80" ht="31" customHeight="1">
      <c r="A80" s="25" t="n"/>
      <c r="B80" s="49" t="n"/>
      <c r="C80" s="25" t="n"/>
      <c r="D80" s="25" t="n"/>
      <c r="E80" s="25" t="n"/>
      <c r="F80" s="25" t="n"/>
      <c r="G80" s="25" t="n"/>
      <c r="H80" s="25" t="n"/>
      <c r="I80" s="25" t="n"/>
      <c r="J80" s="49" t="n"/>
      <c r="K80" s="50" t="n"/>
      <c r="L80" s="49" t="n"/>
      <c r="M80" s="51">
        <f>IF(OR($B80="",$J80=""),"",IFERROR($J80-$B80,""))</f>
        <v/>
      </c>
      <c r="N80" s="25" t="n"/>
    </row>
    <row r="81" ht="31" customHeight="1">
      <c r="A81" s="25" t="n"/>
      <c r="B81" s="49" t="n"/>
      <c r="C81" s="25" t="n"/>
      <c r="D81" s="25" t="n"/>
      <c r="E81" s="25" t="n"/>
      <c r="F81" s="25" t="n"/>
      <c r="G81" s="25" t="n"/>
      <c r="H81" s="25" t="n"/>
      <c r="I81" s="25" t="n"/>
      <c r="J81" s="49" t="n"/>
      <c r="K81" s="50" t="n"/>
      <c r="L81" s="49" t="n"/>
      <c r="M81" s="52">
        <f>IF(OR($B81="",$J81=""),"",IFERROR($J81-$B81,""))</f>
        <v/>
      </c>
      <c r="N81" s="25" t="n"/>
    </row>
    <row r="82" ht="31" customHeight="1">
      <c r="A82" s="25" t="n"/>
      <c r="B82" s="49" t="n"/>
      <c r="C82" s="25" t="n"/>
      <c r="D82" s="25" t="n"/>
      <c r="E82" s="25" t="n"/>
      <c r="F82" s="25" t="n"/>
      <c r="G82" s="25" t="n"/>
      <c r="H82" s="25" t="n"/>
      <c r="I82" s="25" t="n"/>
      <c r="J82" s="49" t="n"/>
      <c r="K82" s="50" t="n"/>
      <c r="L82" s="49" t="n"/>
      <c r="M82" s="51">
        <f>IF(OR($B82="",$J82=""),"",IFERROR($J82-$B82,""))</f>
        <v/>
      </c>
      <c r="N82" s="25" t="n"/>
    </row>
    <row r="83" ht="31" customHeight="1">
      <c r="A83" s="25" t="n"/>
      <c r="B83" s="49" t="n"/>
      <c r="C83" s="25" t="n"/>
      <c r="D83" s="25" t="n"/>
      <c r="E83" s="25" t="n"/>
      <c r="F83" s="25" t="n"/>
      <c r="G83" s="25" t="n"/>
      <c r="H83" s="25" t="n"/>
      <c r="I83" s="25" t="n"/>
      <c r="J83" s="49" t="n"/>
      <c r="K83" s="50" t="n"/>
      <c r="L83" s="49" t="n"/>
      <c r="M83" s="52">
        <f>IF(OR($B83="",$J83=""),"",IFERROR($J83-$B83,""))</f>
        <v/>
      </c>
      <c r="N83" s="25" t="n"/>
    </row>
    <row r="84" ht="31" customHeight="1">
      <c r="A84" s="25" t="n"/>
      <c r="B84" s="49" t="n"/>
      <c r="C84" s="25" t="n"/>
      <c r="D84" s="25" t="n"/>
      <c r="E84" s="25" t="n"/>
      <c r="F84" s="25" t="n"/>
      <c r="G84" s="25" t="n"/>
      <c r="H84" s="25" t="n"/>
      <c r="I84" s="25" t="n"/>
      <c r="J84" s="49" t="n"/>
      <c r="K84" s="50" t="n"/>
      <c r="L84" s="49" t="n"/>
      <c r="M84" s="51">
        <f>IF(OR($B84="",$J84=""),"",IFERROR($J84-$B84,""))</f>
        <v/>
      </c>
      <c r="N84" s="25" t="n"/>
    </row>
    <row r="85" ht="31" customHeight="1">
      <c r="A85" s="25" t="n"/>
      <c r="B85" s="49" t="n"/>
      <c r="C85" s="25" t="n"/>
      <c r="D85" s="25" t="n"/>
      <c r="E85" s="25" t="n"/>
      <c r="F85" s="25" t="n"/>
      <c r="G85" s="25" t="n"/>
      <c r="H85" s="25" t="n"/>
      <c r="I85" s="25" t="n"/>
      <c r="J85" s="49" t="n"/>
      <c r="K85" s="50" t="n"/>
      <c r="L85" s="49" t="n"/>
      <c r="M85" s="52">
        <f>IF(OR($B85="",$J85=""),"",IFERROR($J85-$B85,""))</f>
        <v/>
      </c>
      <c r="N85" s="25" t="n"/>
    </row>
    <row r="86" ht="31" customHeight="1">
      <c r="A86" s="25" t="n"/>
      <c r="B86" s="49" t="n"/>
      <c r="C86" s="25" t="n"/>
      <c r="D86" s="25" t="n"/>
      <c r="E86" s="25" t="n"/>
      <c r="F86" s="25" t="n"/>
      <c r="G86" s="25" t="n"/>
      <c r="H86" s="25" t="n"/>
      <c r="I86" s="25" t="n"/>
      <c r="J86" s="49" t="n"/>
      <c r="K86" s="50" t="n"/>
      <c r="L86" s="49" t="n"/>
      <c r="M86" s="51">
        <f>IF(OR($B86="",$J86=""),"",IFERROR($J86-$B86,""))</f>
        <v/>
      </c>
      <c r="N86" s="25" t="n"/>
    </row>
    <row r="87" ht="31" customHeight="1">
      <c r="A87" s="25" t="n"/>
      <c r="B87" s="49" t="n"/>
      <c r="C87" s="25" t="n"/>
      <c r="D87" s="25" t="n"/>
      <c r="E87" s="25" t="n"/>
      <c r="F87" s="25" t="n"/>
      <c r="G87" s="25" t="n"/>
      <c r="H87" s="25" t="n"/>
      <c r="I87" s="25" t="n"/>
      <c r="J87" s="49" t="n"/>
      <c r="K87" s="50" t="n"/>
      <c r="L87" s="49" t="n"/>
      <c r="M87" s="52">
        <f>IF(OR($B87="",$J87=""),"",IFERROR($J87-$B87,""))</f>
        <v/>
      </c>
      <c r="N87" s="25" t="n"/>
    </row>
    <row r="88" ht="31" customHeight="1">
      <c r="A88" s="25" t="n"/>
      <c r="B88" s="49" t="n"/>
      <c r="C88" s="25" t="n"/>
      <c r="D88" s="25" t="n"/>
      <c r="E88" s="25" t="n"/>
      <c r="F88" s="25" t="n"/>
      <c r="G88" s="25" t="n"/>
      <c r="H88" s="25" t="n"/>
      <c r="I88" s="25" t="n"/>
      <c r="J88" s="49" t="n"/>
      <c r="K88" s="50" t="n"/>
      <c r="L88" s="49" t="n"/>
      <c r="M88" s="51">
        <f>IF(OR($B88="",$J88=""),"",IFERROR($J88-$B88,""))</f>
        <v/>
      </c>
      <c r="N88" s="25" t="n"/>
    </row>
    <row r="89" ht="31" customHeight="1">
      <c r="A89" s="25" t="n"/>
      <c r="B89" s="49" t="n"/>
      <c r="C89" s="25" t="n"/>
      <c r="D89" s="25" t="n"/>
      <c r="E89" s="25" t="n"/>
      <c r="F89" s="25" t="n"/>
      <c r="G89" s="25" t="n"/>
      <c r="H89" s="25" t="n"/>
      <c r="I89" s="25" t="n"/>
      <c r="J89" s="49" t="n"/>
      <c r="K89" s="50" t="n"/>
      <c r="L89" s="49" t="n"/>
      <c r="M89" s="52">
        <f>IF(OR($B89="",$J89=""),"",IFERROR($J89-$B89,""))</f>
        <v/>
      </c>
      <c r="N89" s="25" t="n"/>
    </row>
    <row r="90" ht="31" customHeight="1">
      <c r="A90" s="25" t="n"/>
      <c r="B90" s="49" t="n"/>
      <c r="C90" s="25" t="n"/>
      <c r="D90" s="25" t="n"/>
      <c r="E90" s="25" t="n"/>
      <c r="F90" s="25" t="n"/>
      <c r="G90" s="25" t="n"/>
      <c r="H90" s="25" t="n"/>
      <c r="I90" s="25" t="n"/>
      <c r="J90" s="49" t="n"/>
      <c r="K90" s="50" t="n"/>
      <c r="L90" s="49" t="n"/>
      <c r="M90" s="51">
        <f>IF(OR($B90="",$J90=""),"",IFERROR($J90-$B90,""))</f>
        <v/>
      </c>
      <c r="N90" s="25" t="n"/>
    </row>
    <row r="91" ht="31" customHeight="1">
      <c r="A91" s="25" t="n"/>
      <c r="B91" s="49" t="n"/>
      <c r="C91" s="25" t="n"/>
      <c r="D91" s="25" t="n"/>
      <c r="E91" s="25" t="n"/>
      <c r="F91" s="25" t="n"/>
      <c r="G91" s="25" t="n"/>
      <c r="H91" s="25" t="n"/>
      <c r="I91" s="25" t="n"/>
      <c r="J91" s="49" t="n"/>
      <c r="K91" s="50" t="n"/>
      <c r="L91" s="49" t="n"/>
      <c r="M91" s="52">
        <f>IF(OR($B91="",$J91=""),"",IFERROR($J91-$B91,""))</f>
        <v/>
      </c>
      <c r="N91" s="25" t="n"/>
    </row>
    <row r="92" ht="31" customHeight="1">
      <c r="A92" s="25" t="n"/>
      <c r="B92" s="49" t="n"/>
      <c r="C92" s="25" t="n"/>
      <c r="D92" s="25" t="n"/>
      <c r="E92" s="25" t="n"/>
      <c r="F92" s="25" t="n"/>
      <c r="G92" s="25" t="n"/>
      <c r="H92" s="25" t="n"/>
      <c r="I92" s="25" t="n"/>
      <c r="J92" s="49" t="n"/>
      <c r="K92" s="50" t="n"/>
      <c r="L92" s="49" t="n"/>
      <c r="M92" s="51">
        <f>IF(OR($B92="",$J92=""),"",IFERROR($J92-$B92,""))</f>
        <v/>
      </c>
      <c r="N92" s="25" t="n"/>
    </row>
    <row r="93" ht="31" customHeight="1">
      <c r="A93" s="25" t="n"/>
      <c r="B93" s="49" t="n"/>
      <c r="C93" s="25" t="n"/>
      <c r="D93" s="25" t="n"/>
      <c r="E93" s="25" t="n"/>
      <c r="F93" s="25" t="n"/>
      <c r="G93" s="25" t="n"/>
      <c r="H93" s="25" t="n"/>
      <c r="I93" s="25" t="n"/>
      <c r="J93" s="49" t="n"/>
      <c r="K93" s="50" t="n"/>
      <c r="L93" s="49" t="n"/>
      <c r="M93" s="52">
        <f>IF(OR($B93="",$J93=""),"",IFERROR($J93-$B93,""))</f>
        <v/>
      </c>
      <c r="N93" s="25" t="n"/>
    </row>
    <row r="94" ht="31" customHeight="1">
      <c r="A94" s="25" t="n"/>
      <c r="B94" s="49" t="n"/>
      <c r="C94" s="25" t="n"/>
      <c r="D94" s="25" t="n"/>
      <c r="E94" s="25" t="n"/>
      <c r="F94" s="25" t="n"/>
      <c r="G94" s="25" t="n"/>
      <c r="H94" s="25" t="n"/>
      <c r="I94" s="25" t="n"/>
      <c r="J94" s="49" t="n"/>
      <c r="K94" s="50" t="n"/>
      <c r="L94" s="49" t="n"/>
      <c r="M94" s="51">
        <f>IF(OR($B94="",$J94=""),"",IFERROR($J94-$B94,""))</f>
        <v/>
      </c>
      <c r="N94" s="25" t="n"/>
    </row>
    <row r="95" ht="31" customHeight="1">
      <c r="A95" s="25" t="n"/>
      <c r="B95" s="49" t="n"/>
      <c r="C95" s="25" t="n"/>
      <c r="D95" s="25" t="n"/>
      <c r="E95" s="25" t="n"/>
      <c r="F95" s="25" t="n"/>
      <c r="G95" s="25" t="n"/>
      <c r="H95" s="25" t="n"/>
      <c r="I95" s="25" t="n"/>
      <c r="J95" s="49" t="n"/>
      <c r="K95" s="50" t="n"/>
      <c r="L95" s="49" t="n"/>
      <c r="M95" s="52">
        <f>IF(OR($B95="",$J95=""),"",IFERROR($J95-$B95,""))</f>
        <v/>
      </c>
      <c r="N95" s="25" t="n"/>
    </row>
    <row r="96" ht="31" customHeight="1">
      <c r="A96" s="25" t="n"/>
      <c r="B96" s="49" t="n"/>
      <c r="C96" s="25" t="n"/>
      <c r="D96" s="25" t="n"/>
      <c r="E96" s="25" t="n"/>
      <c r="F96" s="25" t="n"/>
      <c r="G96" s="25" t="n"/>
      <c r="H96" s="25" t="n"/>
      <c r="I96" s="25" t="n"/>
      <c r="J96" s="49" t="n"/>
      <c r="K96" s="50" t="n"/>
      <c r="L96" s="49" t="n"/>
      <c r="M96" s="51">
        <f>IF(OR($B96="",$J96=""),"",IFERROR($J96-$B96,""))</f>
        <v/>
      </c>
      <c r="N96" s="25" t="n"/>
    </row>
    <row r="97" ht="31" customHeight="1">
      <c r="A97" s="25" t="n"/>
      <c r="B97" s="49" t="n"/>
      <c r="C97" s="25" t="n"/>
      <c r="D97" s="25" t="n"/>
      <c r="E97" s="25" t="n"/>
      <c r="F97" s="25" t="n"/>
      <c r="G97" s="25" t="n"/>
      <c r="H97" s="25" t="n"/>
      <c r="I97" s="25" t="n"/>
      <c r="J97" s="49" t="n"/>
      <c r="K97" s="50" t="n"/>
      <c r="L97" s="49" t="n"/>
      <c r="M97" s="52">
        <f>IF(OR($B97="",$J97=""),"",IFERROR($J97-$B97,""))</f>
        <v/>
      </c>
      <c r="N97" s="25" t="n"/>
    </row>
    <row r="98" ht="31" customHeight="1">
      <c r="A98" s="25" t="n"/>
      <c r="B98" s="49" t="n"/>
      <c r="C98" s="25" t="n"/>
      <c r="D98" s="25" t="n"/>
      <c r="E98" s="25" t="n"/>
      <c r="F98" s="25" t="n"/>
      <c r="G98" s="25" t="n"/>
      <c r="H98" s="25" t="n"/>
      <c r="I98" s="25" t="n"/>
      <c r="J98" s="49" t="n"/>
      <c r="K98" s="50" t="n"/>
      <c r="L98" s="49" t="n"/>
      <c r="M98" s="51">
        <f>IF(OR($B98="",$J98=""),"",IFERROR($J98-$B98,""))</f>
        <v/>
      </c>
      <c r="N98" s="25" t="n"/>
    </row>
    <row r="99" ht="31" customHeight="1">
      <c r="A99" s="25" t="n"/>
      <c r="B99" s="49" t="n"/>
      <c r="C99" s="25" t="n"/>
      <c r="D99" s="25" t="n"/>
      <c r="E99" s="25" t="n"/>
      <c r="F99" s="25" t="n"/>
      <c r="G99" s="25" t="n"/>
      <c r="H99" s="25" t="n"/>
      <c r="I99" s="25" t="n"/>
      <c r="J99" s="49" t="n"/>
      <c r="K99" s="50" t="n"/>
      <c r="L99" s="49" t="n"/>
      <c r="M99" s="52">
        <f>IF(OR($B99="",$J99=""),"",IFERROR($J99-$B99,""))</f>
        <v/>
      </c>
      <c r="N99" s="25" t="n"/>
    </row>
    <row r="100" ht="31" customHeight="1">
      <c r="A100" s="25" t="n"/>
      <c r="B100" s="49" t="n"/>
      <c r="C100" s="25" t="n"/>
      <c r="D100" s="25" t="n"/>
      <c r="E100" s="25" t="n"/>
      <c r="F100" s="25" t="n"/>
      <c r="G100" s="25" t="n"/>
      <c r="H100" s="25" t="n"/>
      <c r="I100" s="25" t="n"/>
      <c r="J100" s="49" t="n"/>
      <c r="K100" s="50" t="n"/>
      <c r="L100" s="49" t="n"/>
      <c r="M100" s="51">
        <f>IF(OR($B100="",$J100=""),"",IFERROR($J100-$B100,""))</f>
        <v/>
      </c>
      <c r="N100" s="25" t="n"/>
    </row>
    <row r="101" ht="31" customHeight="1">
      <c r="A101" s="25" t="n"/>
      <c r="B101" s="49" t="n"/>
      <c r="C101" s="25" t="n"/>
      <c r="D101" s="25" t="n"/>
      <c r="E101" s="25" t="n"/>
      <c r="F101" s="25" t="n"/>
      <c r="G101" s="25" t="n"/>
      <c r="H101" s="25" t="n"/>
      <c r="I101" s="25" t="n"/>
      <c r="J101" s="49" t="n"/>
      <c r="K101" s="50" t="n"/>
      <c r="L101" s="49" t="n"/>
      <c r="M101" s="52">
        <f>IF(OR($B101="",$J101=""),"",IFERROR($J101-$B101,""))</f>
        <v/>
      </c>
      <c r="N101" s="25" t="n"/>
    </row>
    <row r="102" ht="31" customHeight="1">
      <c r="A102" s="25" t="n"/>
      <c r="B102" s="49" t="n"/>
      <c r="C102" s="25" t="n"/>
      <c r="D102" s="25" t="n"/>
      <c r="E102" s="25" t="n"/>
      <c r="F102" s="25" t="n"/>
      <c r="G102" s="25" t="n"/>
      <c r="H102" s="25" t="n"/>
      <c r="I102" s="25" t="n"/>
      <c r="J102" s="49" t="n"/>
      <c r="K102" s="50" t="n"/>
      <c r="L102" s="49" t="n"/>
      <c r="M102" s="51">
        <f>IF(OR($B102="",$J102=""),"",IFERROR($J102-$B102,""))</f>
        <v/>
      </c>
      <c r="N102" s="25" t="n"/>
    </row>
    <row r="103" ht="31" customHeight="1">
      <c r="A103" s="25" t="n"/>
      <c r="B103" s="49" t="n"/>
      <c r="C103" s="25" t="n"/>
      <c r="D103" s="25" t="n"/>
      <c r="E103" s="25" t="n"/>
      <c r="F103" s="25" t="n"/>
      <c r="G103" s="25" t="n"/>
      <c r="H103" s="25" t="n"/>
      <c r="I103" s="25" t="n"/>
      <c r="J103" s="49" t="n"/>
      <c r="K103" s="50" t="n"/>
      <c r="L103" s="49" t="n"/>
      <c r="M103" s="52">
        <f>IF(OR($B103="",$J103=""),"",IFERROR($J103-$B103,""))</f>
        <v/>
      </c>
      <c r="N103" s="25" t="n"/>
    </row>
    <row r="104" ht="31" customHeight="1">
      <c r="A104" s="25" t="n"/>
      <c r="B104" s="49" t="n"/>
      <c r="C104" s="25" t="n"/>
      <c r="D104" s="25" t="n"/>
      <c r="E104" s="25" t="n"/>
      <c r="F104" s="25" t="n"/>
      <c r="G104" s="25" t="n"/>
      <c r="H104" s="25" t="n"/>
      <c r="I104" s="25" t="n"/>
      <c r="J104" s="49" t="n"/>
      <c r="K104" s="50" t="n"/>
      <c r="L104" s="49" t="n"/>
      <c r="M104" s="51">
        <f>IF(OR($B104="",$J104=""),"",IFERROR($J104-$B104,""))</f>
        <v/>
      </c>
      <c r="N104" s="25" t="n"/>
    </row>
    <row r="105" ht="31" customHeight="1">
      <c r="A105" s="25" t="n"/>
      <c r="B105" s="49" t="n"/>
      <c r="C105" s="25" t="n"/>
      <c r="D105" s="25" t="n"/>
      <c r="E105" s="25" t="n"/>
      <c r="F105" s="25" t="n"/>
      <c r="G105" s="25" t="n"/>
      <c r="H105" s="25" t="n"/>
      <c r="I105" s="25" t="n"/>
      <c r="J105" s="49" t="n"/>
      <c r="K105" s="50" t="n"/>
      <c r="L105" s="49" t="n"/>
      <c r="M105" s="52">
        <f>IF(OR($B105="",$J105=""),"",IFERROR($J105-$B105,""))</f>
        <v/>
      </c>
      <c r="N105" s="25" t="n"/>
    </row>
  </sheetData>
  <autoFilter ref="A5:N105"/>
  <mergeCells count="1">
    <mergeCell ref="A1:N1"/>
  </mergeCells>
  <conditionalFormatting sqref="A6:A105">
    <cfRule type="expression" priority="1" dxfId="1" stopIfTrue="1">
      <formula>AND(A6&lt;&gt;"",COUNTIF($A$6:$A$105,A6)&gt;1)</formula>
    </cfRule>
  </conditionalFormatting>
  <conditionalFormatting sqref="A6:N105">
    <cfRule type="expression" priority="2" dxfId="1" stopIfTrue="1">
      <formula>AND($A6&lt;&gt;"",$I6="Booked",$J6="")</formula>
    </cfRule>
  </conditionalFormatting>
  <conditionalFormatting sqref="J6:J105">
    <cfRule type="expression" priority="3" dxfId="1" stopIfTrue="1">
      <formula>AND($J6&lt;&gt;"",$B6&lt;&gt;"",$J6&lt;$B6)</formula>
    </cfRule>
  </conditionalFormatting>
  <conditionalFormatting sqref="L6:L105">
    <cfRule type="expression" priority="4" dxfId="1">
      <formula>AND($L6&lt;&gt;"",$L6&lt;TODAY(),$I6&lt;&gt;"Booked",$I6&lt;&gt;"Not Converted")</formula>
    </cfRule>
  </conditionalFormatting>
  <conditionalFormatting sqref="I6:I105">
    <cfRule type="expression" priority="5" dxfId="0">
      <formula>$I6="Booked"</formula>
    </cfRule>
  </conditionalFormatting>
  <dataValidations count="7">
    <dataValidation sqref="E6:E105" showDropDown="0" showInputMessage="1" showErrorMessage="1" allowBlank="0" errorTitle="Check referral source" error="Select a referral source from the Assumptions list." promptTitle="Referral source" prompt="Choose the source credited with this new-client inquiry." type="list">
      <formula1>Assumptions!$A$10:$A$17</formula1>
    </dataValidation>
    <dataValidation sqref="G6:G105" showDropDown="0" showInputMessage="1" showErrorMessage="1" allowBlank="0" errorTitle="Check service interest" error="Select a service from the Assumptions list." promptTitle="Service interest" prompt="Choose the service discussed during the inquiry." type="list">
      <formula1>Assumptions!$B$10:$B$15</formula1>
    </dataValidation>
    <dataValidation sqref="H6:H105" showDropDown="0" showInputMessage="1" showErrorMessage="1" allowBlank="0" errorTitle="Check assignment" error="Select a team assignment from the Assumptions list." promptTitle="Assigned to" prompt="Choose the person responsible for this referral." type="list">
      <formula1>Assumptions!$C$10:$C$14</formula1>
    </dataValidation>
    <dataValidation sqref="I6:I105" showDropDown="0" showInputMessage="1" showErrorMessage="1" allowBlank="0" errorTitle="Check referral status" error="Select a status from the Assumptions list." promptTitle="Referral status" prompt="Booked is the status counted as a conversion." type="list">
      <formula1>Assumptions!$D$10:$D$14</formula1>
    </dataValidation>
    <dataValidation sqref="B6:B105 J6:J105 L6:L105" showDropDown="0" showInputMessage="1" showErrorMessage="1" allowBlank="0" errorTitle="Check the date" error="Enter a date within the allowed range on the Assumptions sheet." promptTitle="Date entry" prompt="Use MM/DD/YYYY and stay within the allowed date limits." type="date" operator="between">
      <formula1>Assumptions!$B$5</formula1>
      <formula2>Assumptions!$B$6</formula2>
    </dataValidation>
    <dataValidation sqref="K6:K105" showDropDown="0" showInputMessage="1" showErrorMessage="1" allowBlank="0" errorTitle="Check first booking amount" error="Enter an amount from $0.00 through the editable maximum on Assumptions." promptTitle="First booking amount" prompt="Enter only the amount associated with the first booking." type="decimal" operator="between">
      <formula1>0</formula1>
      <formula2>Assumptions!$B$7</formula2>
    </dataValidation>
    <dataValidation sqref="A6:A105" showDropDown="0" showInputMessage="1" showErrorMessage="1" allowBlank="0" errorTitle="Duplicate referral ID" error="Enter a unique referral ID or leave the row blank." promptTitle="Referral ID" prompt="Use a unique internal identifier for each referral." type="custom">
      <formula1>OR(A6="",COUNTIF($A$6:$A$105,A6)=1)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142B2B"/>
    <outlinePr summaryBelow="1" summaryRight="1"/>
    <pageSetUpPr fitToPage="1"/>
  </sheetPr>
  <dimension ref="A1:G1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7" customWidth="1" min="1" max="1"/>
    <col width="23" customWidth="1" min="2" max="2"/>
    <col width="38" customWidth="1" min="3" max="3"/>
    <col width="22" customWidth="1" min="4" max="4"/>
    <col width="3" customWidth="1" min="5" max="5"/>
    <col width="43" customWidth="1" min="6" max="6"/>
    <col width="3" customWidth="1" min="7" max="7"/>
  </cols>
  <sheetData>
    <row r="1" ht="30" customHeight="1">
      <c r="A1" s="1" t="inlineStr">
        <is>
          <t>Pet Referral Source Tracker — Assumptions</t>
        </is>
      </c>
      <c r="B1" s="36" t="n"/>
      <c r="C1" s="36" t="n"/>
      <c r="D1" s="36" t="n"/>
      <c r="E1" s="36" t="n"/>
      <c r="F1" s="36" t="n"/>
      <c r="G1" s="37" t="n"/>
    </row>
    <row r="2" ht="23" customHeight="1">
      <c r="A2" s="11" t="inlineStr">
        <is>
          <t>Setting</t>
        </is>
      </c>
      <c r="B2" s="11" t="inlineStr">
        <is>
          <t>Editable Value</t>
        </is>
      </c>
      <c r="C2" s="11" t="inlineStr">
        <is>
          <t>Use</t>
        </is>
      </c>
    </row>
    <row r="3">
      <c r="A3" s="30" t="inlineStr">
        <is>
          <t>Reporting Start</t>
        </is>
      </c>
      <c r="B3" s="53" t="n">
        <v>46184</v>
      </c>
      <c r="C3" s="30" t="inlineStr">
        <is>
          <t>Beginning of the Summary reporting period.</t>
        </is>
      </c>
      <c r="F3" s="6" t="inlineStr">
        <is>
          <t>Field Guide</t>
        </is>
      </c>
    </row>
    <row r="4">
      <c r="A4" s="32" t="inlineStr">
        <is>
          <t>Reporting End</t>
        </is>
      </c>
      <c r="B4" s="53" t="n">
        <v>46274</v>
      </c>
      <c r="C4" s="32" t="inlineStr">
        <is>
          <t>End of the Summary reporting period.</t>
        </is>
      </c>
      <c r="F4" s="33" t="inlineStr">
        <is>
          <t>Booked is the status counted as a conversion.</t>
        </is>
      </c>
    </row>
    <row r="5">
      <c r="A5" s="30" t="inlineStr">
        <is>
          <t>Allowed Earliest Date</t>
        </is>
      </c>
      <c r="B5" s="53" t="n">
        <v>42624</v>
      </c>
      <c r="C5" s="30" t="inlineStr">
        <is>
          <t>Earliest date accepted on the Referrals sheet.</t>
        </is>
      </c>
      <c r="F5" s="33" t="inlineStr">
        <is>
          <t>Yellow cells are editable assumptions or list choices.</t>
        </is>
      </c>
    </row>
    <row r="6">
      <c r="A6" s="32" t="inlineStr">
        <is>
          <t>Allowed Latest Date</t>
        </is>
      </c>
      <c r="B6" s="53" t="n">
        <v>46639</v>
      </c>
      <c r="C6" s="32" t="inlineStr">
        <is>
          <t>Latest date accepted on the Referrals sheet.</t>
        </is>
      </c>
      <c r="F6" s="33" t="inlineStr">
        <is>
          <t>Red highlighting indicates a value that needs a human review.</t>
        </is>
      </c>
    </row>
    <row r="7">
      <c r="A7" s="30" t="inlineStr">
        <is>
          <t>Maximum First Booking Amount</t>
        </is>
      </c>
      <c r="B7" s="54" t="n">
        <v>5000</v>
      </c>
      <c r="C7" s="30" t="inlineStr">
        <is>
          <t>Upper input limit for a first booking amount.</t>
        </is>
      </c>
      <c r="F7" s="33" t="inlineStr">
        <is>
          <t>All sample names and records in this workbook are fictional.</t>
        </is>
      </c>
    </row>
    <row r="8"/>
    <row r="9" ht="28" customHeight="1">
      <c r="A9" s="11" t="inlineStr">
        <is>
          <t>Referral Sources</t>
        </is>
      </c>
      <c r="B9" s="11" t="inlineStr">
        <is>
          <t>Service Interests</t>
        </is>
      </c>
      <c r="C9" s="11" t="inlineStr">
        <is>
          <t>Team Assignments</t>
        </is>
      </c>
      <c r="D9" s="11" t="inlineStr">
        <is>
          <t>Referral Statuses</t>
        </is>
      </c>
    </row>
    <row r="10" ht="25" customHeight="1">
      <c r="A10" s="35" t="inlineStr">
        <is>
          <t>Client Referral</t>
        </is>
      </c>
      <c r="B10" s="35" t="inlineStr">
        <is>
          <t>Full Groom</t>
        </is>
      </c>
      <c r="C10" s="35" t="inlineStr">
        <is>
          <t>Avery Reed (Fictional)</t>
        </is>
      </c>
      <c r="D10" s="35" t="inlineStr">
        <is>
          <t>New</t>
        </is>
      </c>
    </row>
    <row r="11" ht="25" customHeight="1">
      <c r="A11" s="35" t="inlineStr">
        <is>
          <t>Walk-In / Signage</t>
        </is>
      </c>
      <c r="B11" s="35" t="inlineStr">
        <is>
          <t>Bath &amp; Brush</t>
        </is>
      </c>
      <c r="C11" s="35" t="inlineStr">
        <is>
          <t>Jordan Pike (Fictional)</t>
        </is>
      </c>
      <c r="D11" s="35" t="inlineStr">
        <is>
          <t>Contacted</t>
        </is>
      </c>
    </row>
    <row r="12" ht="25" customHeight="1">
      <c r="A12" s="35" t="inlineStr">
        <is>
          <t>Website Search</t>
        </is>
      </c>
      <c r="B12" s="35" t="inlineStr">
        <is>
          <t>Nail Trim</t>
        </is>
      </c>
      <c r="C12" s="35" t="inlineStr">
        <is>
          <t>Morgan Vale (Fictional)</t>
        </is>
      </c>
      <c r="D12" s="35" t="inlineStr">
        <is>
          <t>Booked</t>
        </is>
      </c>
    </row>
    <row r="13" ht="25" customHeight="1">
      <c r="A13" s="35" t="inlineStr">
        <is>
          <t>Social Media</t>
        </is>
      </c>
      <c r="B13" s="35" t="inlineStr">
        <is>
          <t>Dog Daycare</t>
        </is>
      </c>
      <c r="C13" s="35" t="inlineStr">
        <is>
          <t>Casey Brook (Fictional)</t>
        </is>
      </c>
      <c r="D13" s="35" t="inlineStr">
        <is>
          <t>On Hold</t>
        </is>
      </c>
    </row>
    <row r="14" ht="25" customHeight="1">
      <c r="A14" s="35" t="inlineStr">
        <is>
          <t>Community Event</t>
        </is>
      </c>
      <c r="B14" s="35" t="inlineStr">
        <is>
          <t>Overnight Boarding</t>
        </is>
      </c>
      <c r="C14" s="35" t="inlineStr">
        <is>
          <t>Unassigned</t>
        </is>
      </c>
      <c r="D14" s="35" t="inlineStr">
        <is>
          <t>Not Converted</t>
        </is>
      </c>
    </row>
    <row r="15" ht="25" customHeight="1">
      <c r="A15" s="35" t="inlineStr">
        <is>
          <t>Local Partner</t>
        </is>
      </c>
      <c r="B15" s="35" t="inlineStr">
        <is>
          <t>Pet Sitting</t>
        </is>
      </c>
      <c r="C15" s="35" t="n"/>
      <c r="D15" s="35" t="n"/>
    </row>
    <row r="16" ht="25" customHeight="1">
      <c r="A16" s="35" t="inlineStr">
        <is>
          <t>Printed Material</t>
        </is>
      </c>
      <c r="B16" s="35" t="n"/>
      <c r="C16" s="35" t="n"/>
      <c r="D16" s="35" t="n"/>
    </row>
    <row r="17" ht="25" customHeight="1">
      <c r="A17" s="35" t="inlineStr">
        <is>
          <t>Other</t>
        </is>
      </c>
      <c r="B17" s="35" t="n"/>
      <c r="C17" s="35" t="n"/>
      <c r="D17" s="35" t="n"/>
    </row>
  </sheetData>
  <autoFilter ref="A9:D17"/>
  <mergeCells count="1">
    <mergeCell ref="A1:G1"/>
  </mergeCells>
  <conditionalFormatting sqref="B4">
    <cfRule type="expression" priority="1" dxfId="1">
      <formula>AND(B4&lt;&gt;"",B3&lt;&gt;"",B4&lt;B3)</formula>
    </cfRule>
  </conditionalFormatting>
  <conditionalFormatting sqref="B6">
    <cfRule type="expression" priority="2" dxfId="1">
      <formula>AND(B6&lt;&gt;"",B5&lt;&gt;"",B6&lt;B5)</formula>
    </cfRule>
  </conditionalFormatting>
  <conditionalFormatting sqref="B7">
    <cfRule type="expression" priority="3" dxfId="1">
      <formula>OR(B7="",B7&lt;=0)</formula>
    </cfRule>
  </conditionalFormatting>
  <conditionalFormatting sqref="A10:A17">
    <cfRule type="expression" priority="4" dxfId="1">
      <formula>AND(A10&lt;&gt;"",COUNTIF($A$10:$A$17,A10)&gt;1)</formula>
    </cfRule>
  </conditionalFormatting>
  <conditionalFormatting sqref="B10:B15">
    <cfRule type="expression" priority="5" dxfId="1">
      <formula>AND(B10&lt;&gt;"",COUNTIF($B$10:$B$15,B10)&gt;1)</formula>
    </cfRule>
  </conditionalFormatting>
  <conditionalFormatting sqref="C10:C14">
    <cfRule type="expression" priority="6" dxfId="1">
      <formula>AND(C10&lt;&gt;"",COUNTIF($C$10:$C$14,C10)&gt;1)</formula>
    </cfRule>
  </conditionalFormatting>
  <conditionalFormatting sqref="D10:D14">
    <cfRule type="expression" priority="7" dxfId="1">
      <formula>AND(D10&lt;&gt;"",COUNTIF($D$10:$D$14,D10)&gt;1)</formula>
    </cfRule>
  </conditionalFormatting>
  <dataValidations count="1">
    <dataValidation sqref="B7" showDropDown="0" showInputMessage="1" showErrorMessage="1" allowBlank="0" errorTitle="Check the amount limit" error="Enter a maximum amount greater than $0.00." promptTitle="Maximum amount" prompt="Enter the largest first booking amount allowed on the Referrals sheet." type="decimal" operator="greaterThan">
      <formula1>0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Pet Referral Source Tracker</dc:title>
  <dc:subject xmlns:dc="http://purl.org/dc/elements/1.1/">Tracks fictional new-client referrals and conversion by source</dc:subject>
  <dcterms:created xmlns:dcterms="http://purl.org/dc/terms/" xmlns:xsi="http://www.w3.org/2001/XMLSchema-instance" xsi:type="dcterms:W3CDTF">2026-09-09T12:42:11Z</dcterms:created>
  <dcterms:modified xmlns:dcterms="http://purl.org/dc/terms/" xmlns:xsi="http://www.w3.org/2001/XMLSchema-instance" xsi:type="dcterms:W3CDTF">2026-09-09T12:42:12+00:00Z</dcterms:modified>
</cp:coreProperties>
</file>