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ent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'Consent Register'!$A$5:$M$205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F625D"/>
      <sz val="9"/>
    </font>
    <font>
      <name val="Calibri"/>
      <b val="1"/>
      <color rgb="00FFFFFF"/>
      <sz val="10"/>
    </font>
    <font>
      <name val="Calibri"/>
      <color rgb="00142B2B"/>
      <sz val="10"/>
    </font>
    <font>
      <name val="Calibri"/>
      <b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Entries by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5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M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3" customWidth="1" min="3" max="3"/>
    <col width="19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Fictional Harbor Paws Demo Pet Care — Consent Register Summary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 ht="30" customHeight="1">
      <c r="A2" s="2" t="inlineStr">
        <is>
          <t>Calculated from populated rows in the Consent Register. Human-check alerts are administrative review prompts, not outside verification.</t>
        </is>
      </c>
    </row>
    <row r="3"/>
    <row r="4" ht="24" customHeight="1">
      <c r="A4" s="3" t="inlineStr">
        <is>
          <t>Register Indicator</t>
        </is>
      </c>
      <c r="B4" s="3" t="inlineStr">
        <is>
          <t>Result</t>
        </is>
      </c>
      <c r="D4" s="3" t="inlineStr">
        <is>
          <t>Service</t>
        </is>
      </c>
      <c r="E4" s="3" t="inlineStr">
        <is>
          <t>Count</t>
        </is>
      </c>
    </row>
    <row r="5" ht="23" customHeight="1">
      <c r="A5" s="4" t="inlineStr">
        <is>
          <t>Total entries</t>
        </is>
      </c>
      <c r="B5" s="5">
        <f>COUNTIF('Consent Register'!$A$6:$A$205,"&lt;&gt;")</f>
        <v/>
      </c>
      <c r="D5" s="6">
        <f>Assumptions!A13</f>
        <v/>
      </c>
      <c r="E5" s="5">
        <f>COUNTIF('Consent Register'!$D$6:$D$205,$D5)</f>
        <v/>
      </c>
    </row>
    <row r="6" ht="23" customHeight="1">
      <c r="A6" s="7" t="inlineStr">
        <is>
          <t>Received status</t>
        </is>
      </c>
      <c r="B6" s="8">
        <f>COUNTIF('Consent Register'!$K$6:$K$205,"Received")</f>
        <v/>
      </c>
      <c r="D6" s="9">
        <f>Assumptions!A14</f>
        <v/>
      </c>
      <c r="E6" s="8">
        <f>COUNTIF('Consent Register'!$D$6:$D$205,$D6)</f>
        <v/>
      </c>
    </row>
    <row r="7" ht="23" customHeight="1">
      <c r="A7" s="4" t="inlineStr">
        <is>
          <t>Pending review status</t>
        </is>
      </c>
      <c r="B7" s="5">
        <f>COUNTIF('Consent Register'!$K$6:$K$205,"Pending Review")</f>
        <v/>
      </c>
      <c r="D7" s="6">
        <f>Assumptions!A15</f>
        <v/>
      </c>
      <c r="E7" s="5">
        <f>COUNTIF('Consent Register'!$D$6:$D$205,$D7)</f>
        <v/>
      </c>
    </row>
    <row r="8" ht="23" customHeight="1">
      <c r="A8" s="7" t="inlineStr">
        <is>
          <t>Human-check flags</t>
        </is>
      </c>
      <c r="B8" s="8">
        <f>COUNTIF('Consent Register'!$L$6:$L$205,"Human check:*")</f>
        <v/>
      </c>
      <c r="D8" s="9">
        <f>Assumptions!A16</f>
        <v/>
      </c>
      <c r="E8" s="8">
        <f>COUNTIF('Consent Register'!$D$6:$D$205,$D8)</f>
        <v/>
      </c>
    </row>
    <row r="9" ht="23" customHeight="1">
      <c r="A9" s="4" t="inlineStr">
        <is>
          <t>Renewals overdue</t>
        </is>
      </c>
      <c r="B9" s="5">
        <f>COUNTIF('Consent Register'!$L$6:$L$205,"Human check: renewal overdue")</f>
        <v/>
      </c>
      <c r="D9" s="6">
        <f>Assumptions!A17</f>
        <v/>
      </c>
      <c r="E9" s="5">
        <f>COUNTIF('Consent Register'!$D$6:$D$205,$D9)</f>
        <v/>
      </c>
    </row>
    <row r="10" ht="23" customHeight="1">
      <c r="A10" s="7" t="inlineStr">
        <is>
          <t>Renewals due soon</t>
        </is>
      </c>
      <c r="B10" s="8">
        <f>COUNTIF('Consent Register'!$L$6:$L$205,"Human check: renewal soon")</f>
        <v/>
      </c>
    </row>
    <row r="11" ht="23" customHeight="1">
      <c r="A11" s="4" t="inlineStr">
        <is>
          <t>Incomplete entries</t>
        </is>
      </c>
      <c r="B11" s="5">
        <f>COUNTIF('Consent Register'!$L$6:$L$205,"Human check: incomplete")</f>
        <v/>
      </c>
    </row>
    <row r="12" ht="23" customHeight="1">
      <c r="A12" s="7" t="inlineStr">
        <is>
          <t>Duplicate ID flags</t>
        </is>
      </c>
      <c r="B12" s="8">
        <f>COUNTIF('Consent Register'!$L$6:$L$205,"Human check: duplicate ID")</f>
        <v/>
      </c>
    </row>
    <row r="13" ht="23" customHeight="1">
      <c r="A13" s="4" t="inlineStr">
        <is>
          <t>Current entries</t>
        </is>
      </c>
      <c r="B13" s="5">
        <f>COUNTIF('Consent Register'!$L$6:$L$205,"Current*")</f>
        <v/>
      </c>
    </row>
    <row r="14" ht="23" customHeight="1">
      <c r="A14" s="7" t="inlineStr">
        <is>
          <t>Human-check rate</t>
        </is>
      </c>
      <c r="B14" s="26">
        <f>IFERROR(B8/B5,"")</f>
        <v/>
      </c>
    </row>
    <row r="15"/>
    <row r="16"/>
    <row r="17" ht="24" customHeight="1">
      <c r="A17" s="3" t="inlineStr">
        <is>
          <t>Consent Status</t>
        </is>
      </c>
      <c r="B17" s="3" t="inlineStr">
        <is>
          <t>Count</t>
        </is>
      </c>
    </row>
    <row r="18" ht="23" customHeight="1">
      <c r="A18" s="9">
        <f>Assumptions!C13</f>
        <v/>
      </c>
      <c r="B18" s="8">
        <f>COUNTIF('Consent Register'!$K$6:$K$205,$A18)</f>
        <v/>
      </c>
    </row>
    <row r="19" ht="23" customHeight="1">
      <c r="A19" s="6">
        <f>Assumptions!C14</f>
        <v/>
      </c>
      <c r="B19" s="5">
        <f>COUNTIF('Consent Register'!$K$6:$K$205,$A19)</f>
        <v/>
      </c>
    </row>
    <row r="20" ht="23" customHeight="1">
      <c r="A20" s="9">
        <f>Assumptions!C15</f>
        <v/>
      </c>
      <c r="B20" s="8">
        <f>COUNTIF('Consent Register'!$K$6:$K$205,$A20)</f>
        <v/>
      </c>
    </row>
    <row r="21" ht="23" customHeight="1">
      <c r="A21" s="6">
        <f>Assumptions!C16</f>
        <v/>
      </c>
      <c r="B21" s="5">
        <f>COUNTIF('Consent Register'!$K$6:$K$205,$A21)</f>
        <v/>
      </c>
    </row>
  </sheetData>
  <mergeCells count="1">
    <mergeCell ref="A1:M1"/>
  </mergeCells>
  <conditionalFormatting sqref="B8:B12">
    <cfRule type="expression" priority="1" dxfId="0">
      <formula>$B8&gt;0</formula>
    </cfRule>
  </conditionalFormatting>
  <conditionalFormatting sqref="B13">
    <cfRule type="expression" priority="2" dxfId="1">
      <formula>$B13&gt;0</formula>
    </cfRule>
  </conditionalFormatting>
  <conditionalFormatting sqref="B14">
    <cfRule type="expression" priority="3" dxfId="0">
      <formula>$B14&gt;0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6B63"/>
    <outlinePr summaryBelow="1" summaryRight="1"/>
    <pageSetUpPr/>
  </sheetPr>
  <dimension ref="A1:M205"/>
  <sheetViews>
    <sheetView showGridLines="0" zoomScale="82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6" customWidth="1" min="4" max="4"/>
    <col width="31" customWidth="1" min="5" max="5"/>
    <col width="15" customWidth="1" min="6" max="6"/>
    <col width="17" customWidth="1" min="7" max="7"/>
    <col width="16" customWidth="1" min="8" max="8"/>
    <col width="15" customWidth="1" min="9" max="9"/>
    <col width="29" customWidth="1" min="10" max="10"/>
    <col width="18" customWidth="1" min="11" max="11"/>
    <col width="31" customWidth="1" min="12" max="12"/>
    <col width="38" customWidth="1" min="13" max="13"/>
  </cols>
  <sheetData>
    <row r="1" ht="28" customHeight="1">
      <c r="A1" s="1" t="inlineStr">
        <is>
          <t>Fictional Harbor Paws Demo Pet Care — Pet Service Consent Register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 ht="31" customHeight="1">
      <c r="A2" s="2" t="inlineStr">
        <is>
          <t>Enter administrative consent details in highlighted cells. Formula columns calculate renewal dates and prompt a human review without verifying outside records.</t>
        </is>
      </c>
    </row>
    <row r="3">
      <c r="A3" s="11" t="inlineStr">
        <is>
          <t>Prepared capacity: 200 consent entries</t>
        </is>
      </c>
    </row>
    <row r="4"/>
    <row r="5" ht="32" customHeight="1">
      <c r="A5" s="12" t="inlineStr">
        <is>
          <t>Consent ID</t>
        </is>
      </c>
      <c r="B5" s="12" t="inlineStr">
        <is>
          <t>Client ID</t>
        </is>
      </c>
      <c r="C5" s="12" t="inlineStr">
        <is>
          <t>Pet ID</t>
        </is>
      </c>
      <c r="D5" s="12" t="inlineStr">
        <is>
          <t>Service</t>
        </is>
      </c>
      <c r="E5" s="12" t="inlineStr">
        <is>
          <t>Consent Scope</t>
        </is>
      </c>
      <c r="F5" s="12" t="inlineStr">
        <is>
          <t>Received Date</t>
        </is>
      </c>
      <c r="G5" s="12" t="inlineStr">
        <is>
          <t>Renewal Required</t>
        </is>
      </c>
      <c r="H5" s="12" t="inlineStr">
        <is>
          <t>Renewal Months</t>
        </is>
      </c>
      <c r="I5" s="12" t="inlineStr">
        <is>
          <t>Renewal Due</t>
        </is>
      </c>
      <c r="J5" s="12" t="inlineStr">
        <is>
          <t>Assigned To</t>
        </is>
      </c>
      <c r="K5" s="12" t="inlineStr">
        <is>
          <t>Consent Status</t>
        </is>
      </c>
      <c r="L5" s="12" t="inlineStr">
        <is>
          <t>Review Flag</t>
        </is>
      </c>
      <c r="M5" s="12" t="inlineStr">
        <is>
          <t>Administrative Note</t>
        </is>
      </c>
    </row>
    <row r="6" ht="29" customHeight="1">
      <c r="A6" s="13" t="inlineStr">
        <is>
          <t>CON-DEMO-001</t>
        </is>
      </c>
      <c r="B6" s="13" t="inlineStr">
        <is>
          <t>CLI-DEMO-001</t>
        </is>
      </c>
      <c r="C6" s="13" t="inlineStr">
        <is>
          <t>PET-DEMO-001</t>
        </is>
      </c>
      <c r="D6" s="13" t="inlineStr">
        <is>
          <t>Grooming</t>
        </is>
      </c>
      <c r="E6" s="14" t="inlineStr">
        <is>
          <t>Coat grooming and nail trim</t>
        </is>
      </c>
      <c r="F6" s="15" t="n">
        <v>46249</v>
      </c>
      <c r="G6" s="16" t="inlineStr">
        <is>
          <t>Yes</t>
        </is>
      </c>
      <c r="H6" s="17" t="n">
        <v>12</v>
      </c>
      <c r="I6" s="18">
        <f>IFERROR(IF($A6="","",IF($G6="No","",IF(OR($G6&lt;&gt;"Yes",$F6="",$H6=""),"",EDATE($F6,$H6)))),"")</f>
        <v/>
      </c>
      <c r="J6" s="13" t="inlineStr">
        <is>
          <t>Casey Example (fictional)</t>
        </is>
      </c>
      <c r="K6" s="16" t="inlineStr">
        <is>
          <t>Received</t>
        </is>
      </c>
      <c r="L6" s="19">
        <f>IFERROR(IF($A6="","",IF(OR($B6="",$C6="",$D6="",$E6="",$F6="",$G6="",$J6="",$K6=""),"Human check: incomplete",IF(COUNTIF($A$6:$A$205,$A6)&gt;1,"Human check: duplicate ID",IF(AND($G6="Yes",$H6=""),"Human check: renewal interval",IF(AND($G6="No",$H6&lt;&gt;""),"Human check: clear interval",IF($K6="Withdrawn","Human check: withdrawn",IF($K6="Superseded","Closed: superseded",IF($K6="Pending Review","Human check: pending review",IF($K6&lt;&gt;"Received","Human check: status",IF($G6="No","Current: no renewal",IF($I6="","Human check: renewal details",IF($I6&lt;Assumptions!$B$5,"Human check: renewal overdue",IF($I6&lt;=Assumptions!$B$5+Assumptions!$B$6,"Human check: renewal soon","Current"))))))))))))),"Human check: inputs")</f>
        <v/>
      </c>
      <c r="M6" s="14" t="inlineStr">
        <is>
          <t>Demo copy noted in the fictional client file.</t>
        </is>
      </c>
    </row>
    <row r="7" ht="29" customHeight="1">
      <c r="A7" s="13" t="inlineStr">
        <is>
          <t>CON-DEMO-002</t>
        </is>
      </c>
      <c r="B7" s="13" t="inlineStr">
        <is>
          <t>CLI-DEMO-002</t>
        </is>
      </c>
      <c r="C7" s="13" t="inlineStr">
        <is>
          <t>PET-DEMO-002</t>
        </is>
      </c>
      <c r="D7" s="13" t="inlineStr">
        <is>
          <t>Boarding</t>
        </is>
      </c>
      <c r="E7" s="14" t="inlineStr">
        <is>
          <t>Overnight boarding services</t>
        </is>
      </c>
      <c r="F7" s="15" t="n">
        <v>45889</v>
      </c>
      <c r="G7" s="16" t="inlineStr">
        <is>
          <t>Yes</t>
        </is>
      </c>
      <c r="H7" s="17" t="n">
        <v>12</v>
      </c>
      <c r="I7" s="20">
        <f>IFERROR(IF($A7="","",IF($G7="No","",IF(OR($G7&lt;&gt;"Yes",$F7="",$H7=""),"",EDATE($F7,$H7)))),"")</f>
        <v/>
      </c>
      <c r="J7" s="13" t="inlineStr">
        <is>
          <t>Jordan Sample (fictional)</t>
        </is>
      </c>
      <c r="K7" s="16" t="inlineStr">
        <is>
          <t>Received</t>
        </is>
      </c>
      <c r="L7" s="21">
        <f>IFERROR(IF($A7="","",IF(OR($B7="",$C7="",$D7="",$E7="",$F7="",$G7="",$J7="",$K7=""),"Human check: incomplete",IF(COUNTIF($A$6:$A$205,$A7)&gt;1,"Human check: duplicate ID",IF(AND($G7="Yes",$H7=""),"Human check: renewal interval",IF(AND($G7="No",$H7&lt;&gt;""),"Human check: clear interval",IF($K7="Withdrawn","Human check: withdrawn",IF($K7="Superseded","Closed: superseded",IF($K7="Pending Review","Human check: pending review",IF($K7&lt;&gt;"Received","Human check: status",IF($G7="No","Current: no renewal",IF($I7="","Human check: renewal details",IF($I7&lt;Assumptions!$B$5,"Human check: renewal overdue",IF($I7&lt;=Assumptions!$B$5+Assumptions!$B$6,"Human check: renewal soon","Current"))))))))))))),"Human check: inputs")</f>
        <v/>
      </c>
      <c r="M7" s="14" t="inlineStr">
        <is>
          <t>Renewal date requires a human check.</t>
        </is>
      </c>
    </row>
    <row r="8" ht="29" customHeight="1">
      <c r="A8" s="13" t="inlineStr">
        <is>
          <t>CON-DEMO-003</t>
        </is>
      </c>
      <c r="B8" s="13" t="inlineStr">
        <is>
          <t>CLI-DEMO-003</t>
        </is>
      </c>
      <c r="C8" s="13" t="inlineStr">
        <is>
          <t>PET-DEMO-003</t>
        </is>
      </c>
      <c r="D8" s="13" t="inlineStr">
        <is>
          <t>Daycare</t>
        </is>
      </c>
      <c r="E8" s="14" t="inlineStr">
        <is>
          <t>Group play participation</t>
        </is>
      </c>
      <c r="F8" s="15" t="n">
        <v>45925</v>
      </c>
      <c r="G8" s="16" t="inlineStr">
        <is>
          <t>Yes</t>
        </is>
      </c>
      <c r="H8" s="17" t="n">
        <v>12</v>
      </c>
      <c r="I8" s="18">
        <f>IFERROR(IF($A8="","",IF($G8="No","",IF(OR($G8&lt;&gt;"Yes",$F8="",$H8=""),"",EDATE($F8,$H8)))),"")</f>
        <v/>
      </c>
      <c r="J8" s="13" t="inlineStr">
        <is>
          <t>Morgan Demo (fictional)</t>
        </is>
      </c>
      <c r="K8" s="16" t="inlineStr">
        <is>
          <t>Received</t>
        </is>
      </c>
      <c r="L8" s="19">
        <f>IFERROR(IF($A8="","",IF(OR($B8="",$C8="",$D8="",$E8="",$F8="",$G8="",$J8="",$K8=""),"Human check: incomplete",IF(COUNTIF($A$6:$A$205,$A8)&gt;1,"Human check: duplicate ID",IF(AND($G8="Yes",$H8=""),"Human check: renewal interval",IF(AND($G8="No",$H8&lt;&gt;""),"Human check: clear interval",IF($K8="Withdrawn","Human check: withdrawn",IF($K8="Superseded","Closed: superseded",IF($K8="Pending Review","Human check: pending review",IF($K8&lt;&gt;"Received","Human check: status",IF($G8="No","Current: no renewal",IF($I8="","Human check: renewal details",IF($I8&lt;Assumptions!$B$5,"Human check: renewal overdue",IF($I8&lt;=Assumptions!$B$5+Assumptions!$B$6,"Human check: renewal soon","Current"))))))))))))),"Human check: inputs")</f>
        <v/>
      </c>
      <c r="M8" s="14" t="inlineStr">
        <is>
          <t>Renewal falls inside the review window.</t>
        </is>
      </c>
    </row>
    <row r="9" ht="29" customHeight="1">
      <c r="A9" s="13" t="inlineStr">
        <is>
          <t>CON-DEMO-004</t>
        </is>
      </c>
      <c r="B9" s="13" t="inlineStr">
        <is>
          <t>CLI-DEMO-004</t>
        </is>
      </c>
      <c r="C9" s="13" t="inlineStr">
        <is>
          <t>PET-DEMO-004</t>
        </is>
      </c>
      <c r="D9" s="13" t="inlineStr">
        <is>
          <t>Dog Walking</t>
        </is>
      </c>
      <c r="E9" s="14" t="inlineStr">
        <is>
          <t>Leash walks up to 2 miles</t>
        </is>
      </c>
      <c r="F9" s="15" t="n">
        <v>46266</v>
      </c>
      <c r="G9" s="16" t="inlineStr">
        <is>
          <t>No</t>
        </is>
      </c>
      <c r="H9" s="17" t="n"/>
      <c r="I9" s="20">
        <f>IFERROR(IF($A9="","",IF($G9="No","",IF(OR($G9&lt;&gt;"Yes",$F9="",$H9=""),"",EDATE($F9,$H9)))),"")</f>
        <v/>
      </c>
      <c r="J9" s="13" t="inlineStr">
        <is>
          <t>Riley Test (fictional)</t>
        </is>
      </c>
      <c r="K9" s="16" t="inlineStr">
        <is>
          <t>Received</t>
        </is>
      </c>
      <c r="L9" s="21">
        <f>IFERROR(IF($A9="","",IF(OR($B9="",$C9="",$D9="",$E9="",$F9="",$G9="",$J9="",$K9=""),"Human check: incomplete",IF(COUNTIF($A$6:$A$205,$A9)&gt;1,"Human check: duplicate ID",IF(AND($G9="Yes",$H9=""),"Human check: renewal interval",IF(AND($G9="No",$H9&lt;&gt;""),"Human check: clear interval",IF($K9="Withdrawn","Human check: withdrawn",IF($K9="Superseded","Closed: superseded",IF($K9="Pending Review","Human check: pending review",IF($K9&lt;&gt;"Received","Human check: status",IF($G9="No","Current: no renewal",IF($I9="","Human check: renewal details",IF($I9&lt;Assumptions!$B$5,"Human check: renewal overdue",IF($I9&lt;=Assumptions!$B$5+Assumptions!$B$6,"Human check: renewal soon","Current"))))))))))))),"Human check: inputs")</f>
        <v/>
      </c>
      <c r="M9" s="14" t="inlineStr">
        <is>
          <t>No recurring renewal was entered.</t>
        </is>
      </c>
    </row>
    <row r="10" ht="29" customHeight="1">
      <c r="A10" s="13" t="inlineStr">
        <is>
          <t>CON-DEMO-005</t>
        </is>
      </c>
      <c r="B10" s="13" t="inlineStr">
        <is>
          <t>CLI-DEMO-005</t>
        </is>
      </c>
      <c r="C10" s="13" t="inlineStr">
        <is>
          <t>PET-DEMO-005</t>
        </is>
      </c>
      <c r="D10" s="13" t="inlineStr">
        <is>
          <t>Pet Sitting</t>
        </is>
      </c>
      <c r="E10" s="14" t="inlineStr">
        <is>
          <t>In-home feeding and play visit</t>
        </is>
      </c>
      <c r="F10" s="15" t="n">
        <v>46270</v>
      </c>
      <c r="G10" s="16" t="inlineStr">
        <is>
          <t>Yes</t>
        </is>
      </c>
      <c r="H10" s="17" t="n">
        <v>6</v>
      </c>
      <c r="I10" s="18">
        <f>IFERROR(IF($A10="","",IF($G10="No","",IF(OR($G10&lt;&gt;"Yes",$F10="",$H10=""),"",EDATE($F10,$H10)))),"")</f>
        <v/>
      </c>
      <c r="J10" s="13" t="inlineStr">
        <is>
          <t>Casey Example (fictional)</t>
        </is>
      </c>
      <c r="K10" s="16" t="inlineStr">
        <is>
          <t>Pending Review</t>
        </is>
      </c>
      <c r="L10" s="19">
        <f>IFERROR(IF($A10="","",IF(OR($B10="",$C10="",$D10="",$E10="",$F10="",$G10="",$J10="",$K10=""),"Human check: incomplete",IF(COUNTIF($A$6:$A$205,$A10)&gt;1,"Human check: duplicate ID",IF(AND($G10="Yes",$H10=""),"Human check: renewal interval",IF(AND($G10="No",$H10&lt;&gt;""),"Human check: clear interval",IF($K10="Withdrawn","Human check: withdrawn",IF($K10="Superseded","Closed: superseded",IF($K10="Pending Review","Human check: pending review",IF($K10&lt;&gt;"Received","Human check: status",IF($G10="No","Current: no renewal",IF($I10="","Human check: renewal details",IF($I10&lt;Assumptions!$B$5,"Human check: renewal overdue",IF($I10&lt;=Assumptions!$B$5+Assumptions!$B$6,"Human check: renewal soon","Current"))))))))))))),"Human check: inputs")</f>
        <v/>
      </c>
      <c r="M10" s="14" t="inlineStr">
        <is>
          <t>Scope is awaiting a staff review.</t>
        </is>
      </c>
    </row>
    <row r="11" ht="29" customHeight="1">
      <c r="A11" s="13" t="inlineStr">
        <is>
          <t>CON-DEMO-006</t>
        </is>
      </c>
      <c r="B11" s="13" t="inlineStr">
        <is>
          <t>CLI-DEMO-006</t>
        </is>
      </c>
      <c r="C11" s="13" t="inlineStr">
        <is>
          <t>PET-DEMO-006</t>
        </is>
      </c>
      <c r="D11" s="13" t="inlineStr">
        <is>
          <t>Grooming</t>
        </is>
      </c>
      <c r="E11" s="14" t="n"/>
      <c r="F11" s="15" t="n">
        <v>46272</v>
      </c>
      <c r="G11" s="16" t="inlineStr">
        <is>
          <t>Yes</t>
        </is>
      </c>
      <c r="H11" s="17" t="n">
        <v>12</v>
      </c>
      <c r="I11" s="20">
        <f>IFERROR(IF($A11="","",IF($G11="No","",IF(OR($G11&lt;&gt;"Yes",$F11="",$H11=""),"",EDATE($F11,$H11)))),"")</f>
        <v/>
      </c>
      <c r="J11" s="13" t="inlineStr">
        <is>
          <t>Jordan Sample (fictional)</t>
        </is>
      </c>
      <c r="K11" s="16" t="inlineStr">
        <is>
          <t>Received</t>
        </is>
      </c>
      <c r="L11" s="21">
        <f>IFERROR(IF($A11="","",IF(OR($B11="",$C11="",$D11="",$E11="",$F11="",$G11="",$J11="",$K11=""),"Human check: incomplete",IF(COUNTIF($A$6:$A$205,$A11)&gt;1,"Human check: duplicate ID",IF(AND($G11="Yes",$H11=""),"Human check: renewal interval",IF(AND($G11="No",$H11&lt;&gt;""),"Human check: clear interval",IF($K11="Withdrawn","Human check: withdrawn",IF($K11="Superseded","Closed: superseded",IF($K11="Pending Review","Human check: pending review",IF($K11&lt;&gt;"Received","Human check: status",IF($G11="No","Current: no renewal",IF($I11="","Human check: renewal details",IF($I11&lt;Assumptions!$B$5,"Human check: renewal overdue",IF($I11&lt;=Assumptions!$B$5+Assumptions!$B$6,"Human check: renewal soon","Current"))))))))))))),"Human check: inputs")</f>
        <v/>
      </c>
      <c r="M11" s="14" t="inlineStr">
        <is>
          <t>Blank scope demonstrates the incomplete-entry alert.</t>
        </is>
      </c>
    </row>
    <row r="12" ht="29" customHeight="1">
      <c r="A12" s="13" t="inlineStr">
        <is>
          <t>CON-DEMO-007</t>
        </is>
      </c>
      <c r="B12" s="13" t="inlineStr">
        <is>
          <t>CLI-DEMO-007</t>
        </is>
      </c>
      <c r="C12" s="13" t="inlineStr">
        <is>
          <t>PET-DEMO-007</t>
        </is>
      </c>
      <c r="D12" s="13" t="inlineStr">
        <is>
          <t>Daycare</t>
        </is>
      </c>
      <c r="E12" s="14" t="inlineStr">
        <is>
          <t>Group play participation</t>
        </is>
      </c>
      <c r="F12" s="15" t="n">
        <v>46152</v>
      </c>
      <c r="G12" s="16" t="inlineStr">
        <is>
          <t>No</t>
        </is>
      </c>
      <c r="H12" s="17" t="n"/>
      <c r="I12" s="18">
        <f>IFERROR(IF($A12="","",IF($G12="No","",IF(OR($G12&lt;&gt;"Yes",$F12="",$H12=""),"",EDATE($F12,$H12)))),"")</f>
        <v/>
      </c>
      <c r="J12" s="13" t="inlineStr">
        <is>
          <t>Morgan Demo (fictional)</t>
        </is>
      </c>
      <c r="K12" s="16" t="inlineStr">
        <is>
          <t>Withdrawn</t>
        </is>
      </c>
      <c r="L12" s="19">
        <f>IFERROR(IF($A12="","",IF(OR($B12="",$C12="",$D12="",$E12="",$F12="",$G12="",$J12="",$K12=""),"Human check: incomplete",IF(COUNTIF($A$6:$A$205,$A12)&gt;1,"Human check: duplicate ID",IF(AND($G12="Yes",$H12=""),"Human check: renewal interval",IF(AND($G12="No",$H12&lt;&gt;""),"Human check: clear interval",IF($K12="Withdrawn","Human check: withdrawn",IF($K12="Superseded","Closed: superseded",IF($K12="Pending Review","Human check: pending review",IF($K12&lt;&gt;"Received","Human check: status",IF($G12="No","Current: no renewal",IF($I12="","Human check: renewal details",IF($I12&lt;Assumptions!$B$5,"Human check: renewal overdue",IF($I12&lt;=Assumptions!$B$5+Assumptions!$B$6,"Human check: renewal soon","Current"))))))))))))),"Human check: inputs")</f>
        <v/>
      </c>
      <c r="M12" s="14" t="inlineStr">
        <is>
          <t>The fictional client withdrew this consent.</t>
        </is>
      </c>
    </row>
    <row r="13" ht="29" customHeight="1">
      <c r="A13" s="13" t="inlineStr">
        <is>
          <t>CON-DEMO-008</t>
        </is>
      </c>
      <c r="B13" s="13" t="inlineStr">
        <is>
          <t>CLI-DEMO-008</t>
        </is>
      </c>
      <c r="C13" s="13" t="inlineStr">
        <is>
          <t>PET-DEMO-008</t>
        </is>
      </c>
      <c r="D13" s="13" t="inlineStr">
        <is>
          <t>Boarding</t>
        </is>
      </c>
      <c r="E13" s="14" t="inlineStr">
        <is>
          <t>Overnight boarding services</t>
        </is>
      </c>
      <c r="F13" s="15" t="n">
        <v>43831</v>
      </c>
      <c r="G13" s="16" t="inlineStr">
        <is>
          <t>Yes</t>
        </is>
      </c>
      <c r="H13" s="17" t="n">
        <v>12</v>
      </c>
      <c r="I13" s="20">
        <f>IFERROR(IF($A13="","",IF($G13="No","",IF(OR($G13&lt;&gt;"Yes",$F13="",$H13=""),"",EDATE($F13,$H13)))),"")</f>
        <v/>
      </c>
      <c r="J13" s="13" t="inlineStr">
        <is>
          <t>Riley Test (fictional)</t>
        </is>
      </c>
      <c r="K13" s="16" t="inlineStr">
        <is>
          <t>Superseded</t>
        </is>
      </c>
      <c r="L13" s="21">
        <f>IFERROR(IF($A13="","",IF(OR($B13="",$C13="",$D13="",$E13="",$F13="",$G13="",$J13="",$K13=""),"Human check: incomplete",IF(COUNTIF($A$6:$A$205,$A13)&gt;1,"Human check: duplicate ID",IF(AND($G13="Yes",$H13=""),"Human check: renewal interval",IF(AND($G13="No",$H13&lt;&gt;""),"Human check: clear interval",IF($K13="Withdrawn","Human check: withdrawn",IF($K13="Superseded","Closed: superseded",IF($K13="Pending Review","Human check: pending review",IF($K13&lt;&gt;"Received","Human check: status",IF($G13="No","Current: no renewal",IF($I13="","Human check: renewal details",IF($I13&lt;Assumptions!$B$5,"Human check: renewal overdue",IF($I13&lt;=Assumptions!$B$5+Assumptions!$B$6,"Human check: renewal soon","Current"))))))))))))),"Human check: inputs")</f>
        <v/>
      </c>
      <c r="M13" s="14" t="inlineStr">
        <is>
          <t>A later fictional record replaced this entry.</t>
        </is>
      </c>
    </row>
    <row r="14" ht="29" customHeight="1">
      <c r="A14" s="13" t="inlineStr">
        <is>
          <t>CON-DEMO-009</t>
        </is>
      </c>
      <c r="B14" s="13" t="inlineStr">
        <is>
          <t>CLI-DEMO-009</t>
        </is>
      </c>
      <c r="C14" s="13" t="inlineStr">
        <is>
          <t>PET-DEMO-009</t>
        </is>
      </c>
      <c r="D14" s="13" t="inlineStr">
        <is>
          <t>Dog Walking</t>
        </is>
      </c>
      <c r="E14" s="14" t="inlineStr">
        <is>
          <t>Leash walks up to 1 mile</t>
        </is>
      </c>
      <c r="F14" s="15" t="n">
        <v>45939</v>
      </c>
      <c r="G14" s="16" t="inlineStr">
        <is>
          <t>Yes</t>
        </is>
      </c>
      <c r="H14" s="17" t="n">
        <v>12</v>
      </c>
      <c r="I14" s="18">
        <f>IFERROR(IF($A14="","",IF($G14="No","",IF(OR($G14&lt;&gt;"Yes",$F14="",$H14=""),"",EDATE($F14,$H14)))),"")</f>
        <v/>
      </c>
      <c r="J14" s="13" t="inlineStr">
        <is>
          <t>Casey Example (fictional)</t>
        </is>
      </c>
      <c r="K14" s="16" t="inlineStr">
        <is>
          <t>Received</t>
        </is>
      </c>
      <c r="L14" s="19">
        <f>IFERROR(IF($A14="","",IF(OR($B14="",$C14="",$D14="",$E14="",$F14="",$G14="",$J14="",$K14=""),"Human check: incomplete",IF(COUNTIF($A$6:$A$205,$A14)&gt;1,"Human check: duplicate ID",IF(AND($G14="Yes",$H14=""),"Human check: renewal interval",IF(AND($G14="No",$H14&lt;&gt;""),"Human check: clear interval",IF($K14="Withdrawn","Human check: withdrawn",IF($K14="Superseded","Closed: superseded",IF($K14="Pending Review","Human check: pending review",IF($K14&lt;&gt;"Received","Human check: status",IF($G14="No","Current: no renewal",IF($I14="","Human check: renewal details",IF($I14&lt;Assumptions!$B$5,"Human check: renewal overdue",IF($I14&lt;=Assumptions!$B$5+Assumptions!$B$6,"Human check: renewal soon","Current"))))))))))))),"Human check: inputs")</f>
        <v/>
      </c>
      <c r="M14" s="14" t="inlineStr">
        <is>
          <t>Tests the due-soon window boundary.</t>
        </is>
      </c>
    </row>
    <row r="15" ht="29" customHeight="1">
      <c r="A15" s="13" t="inlineStr">
        <is>
          <t>CON-DEMO-010</t>
        </is>
      </c>
      <c r="B15" s="13" t="inlineStr">
        <is>
          <t>CLI-DEMO-010</t>
        </is>
      </c>
      <c r="C15" s="13" t="inlineStr">
        <is>
          <t>PET-DEMO-010</t>
        </is>
      </c>
      <c r="D15" s="13" t="inlineStr">
        <is>
          <t>Pet Sitting</t>
        </is>
      </c>
      <c r="E15" s="14" t="inlineStr">
        <is>
          <t>In-home check-in visit</t>
        </is>
      </c>
      <c r="F15" s="15" t="n">
        <v>46274</v>
      </c>
      <c r="G15" s="16" t="inlineStr">
        <is>
          <t>Yes</t>
        </is>
      </c>
      <c r="H15" s="17" t="n">
        <v>60</v>
      </c>
      <c r="I15" s="20">
        <f>IFERROR(IF($A15="","",IF($G15="No","",IF(OR($G15&lt;&gt;"Yes",$F15="",$H15=""),"",EDATE($F15,$H15)))),"")</f>
        <v/>
      </c>
      <c r="J15" s="13" t="inlineStr">
        <is>
          <t>Jordan Sample (fictional)</t>
        </is>
      </c>
      <c r="K15" s="16" t="inlineStr">
        <is>
          <t>Received</t>
        </is>
      </c>
      <c r="L15" s="21">
        <f>IFERROR(IF($A15="","",IF(OR($B15="",$C15="",$D15="",$E15="",$F15="",$G15="",$J15="",$K15=""),"Human check: incomplete",IF(COUNTIF($A$6:$A$205,$A15)&gt;1,"Human check: duplicate ID",IF(AND($G15="Yes",$H15=""),"Human check: renewal interval",IF(AND($G15="No",$H15&lt;&gt;""),"Human check: clear interval",IF($K15="Withdrawn","Human check: withdrawn",IF($K15="Superseded","Closed: superseded",IF($K15="Pending Review","Human check: pending review",IF($K15&lt;&gt;"Received","Human check: status",IF($G15="No","Current: no renewal",IF($I15="","Human check: renewal details",IF($I15&lt;Assumptions!$B$5,"Human check: renewal overdue",IF($I15&lt;=Assumptions!$B$5+Assumptions!$B$6,"Human check: renewal soon","Current"))))))))))))),"Human check: inputs")</f>
        <v/>
      </c>
      <c r="M15" s="14" t="inlineStr">
        <is>
          <t>Tests the maximum renewal-month boundary.</t>
        </is>
      </c>
    </row>
    <row r="16" ht="21" customHeight="1">
      <c r="A16" s="13" t="n"/>
      <c r="B16" s="13" t="n"/>
      <c r="C16" s="13" t="n"/>
      <c r="D16" s="13" t="n"/>
      <c r="E16" s="14" t="n"/>
      <c r="F16" s="15" t="n"/>
      <c r="G16" s="16" t="n"/>
      <c r="H16" s="17" t="n"/>
      <c r="I16" s="18">
        <f>IFERROR(IF($A16="","",IF($G16="No","",IF(OR($G16&lt;&gt;"Yes",$F16="",$H16=""),"",EDATE($F16,$H16)))),"")</f>
        <v/>
      </c>
      <c r="J16" s="13" t="n"/>
      <c r="K16" s="16" t="n"/>
      <c r="L16" s="19">
        <f>IFERROR(IF($A16="","",IF(OR($B16="",$C16="",$D16="",$E16="",$F16="",$G16="",$J16="",$K16=""),"Human check: incomplete",IF(COUNTIF($A$6:$A$205,$A16)&gt;1,"Human check: duplicate ID",IF(AND($G16="Yes",$H16=""),"Human check: renewal interval",IF(AND($G16="No",$H16&lt;&gt;""),"Human check: clear interval",IF($K16="Withdrawn","Human check: withdrawn",IF($K16="Superseded","Closed: superseded",IF($K16="Pending Review","Human check: pending review",IF($K16&lt;&gt;"Received","Human check: status",IF($G16="No","Current: no renewal",IF($I16="","Human check: renewal details",IF($I16&lt;Assumptions!$B$5,"Human check: renewal overdue",IF($I16&lt;=Assumptions!$B$5+Assumptions!$B$6,"Human check: renewal soon","Current"))))))))))))),"Human check: inputs")</f>
        <v/>
      </c>
      <c r="M16" s="14" t="n"/>
    </row>
    <row r="17" ht="21" customHeight="1">
      <c r="A17" s="13" t="n"/>
      <c r="B17" s="13" t="n"/>
      <c r="C17" s="13" t="n"/>
      <c r="D17" s="13" t="n"/>
      <c r="E17" s="14" t="n"/>
      <c r="F17" s="15" t="n"/>
      <c r="G17" s="16" t="n"/>
      <c r="H17" s="17" t="n"/>
      <c r="I17" s="20">
        <f>IFERROR(IF($A17="","",IF($G17="No","",IF(OR($G17&lt;&gt;"Yes",$F17="",$H17=""),"",EDATE($F17,$H17)))),"")</f>
        <v/>
      </c>
      <c r="J17" s="13" t="n"/>
      <c r="K17" s="16" t="n"/>
      <c r="L17" s="21">
        <f>IFERROR(IF($A17="","",IF(OR($B17="",$C17="",$D17="",$E17="",$F17="",$G17="",$J17="",$K17=""),"Human check: incomplete",IF(COUNTIF($A$6:$A$205,$A17)&gt;1,"Human check: duplicate ID",IF(AND($G17="Yes",$H17=""),"Human check: renewal interval",IF(AND($G17="No",$H17&lt;&gt;""),"Human check: clear interval",IF($K17="Withdrawn","Human check: withdrawn",IF($K17="Superseded","Closed: superseded",IF($K17="Pending Review","Human check: pending review",IF($K17&lt;&gt;"Received","Human check: status",IF($G17="No","Current: no renewal",IF($I17="","Human check: renewal details",IF($I17&lt;Assumptions!$B$5,"Human check: renewal overdue",IF($I17&lt;=Assumptions!$B$5+Assumptions!$B$6,"Human check: renewal soon","Current"))))))))))))),"Human check: inputs")</f>
        <v/>
      </c>
      <c r="M17" s="14" t="n"/>
    </row>
    <row r="18" ht="21" customHeight="1">
      <c r="A18" s="13" t="n"/>
      <c r="B18" s="13" t="n"/>
      <c r="C18" s="13" t="n"/>
      <c r="D18" s="13" t="n"/>
      <c r="E18" s="14" t="n"/>
      <c r="F18" s="15" t="n"/>
      <c r="G18" s="16" t="n"/>
      <c r="H18" s="17" t="n"/>
      <c r="I18" s="18">
        <f>IFERROR(IF($A18="","",IF($G18="No","",IF(OR($G18&lt;&gt;"Yes",$F18="",$H18=""),"",EDATE($F18,$H18)))),"")</f>
        <v/>
      </c>
      <c r="J18" s="13" t="n"/>
      <c r="K18" s="16" t="n"/>
      <c r="L18" s="19">
        <f>IFERROR(IF($A18="","",IF(OR($B18="",$C18="",$D18="",$E18="",$F18="",$G18="",$J18="",$K18=""),"Human check: incomplete",IF(COUNTIF($A$6:$A$205,$A18)&gt;1,"Human check: duplicate ID",IF(AND($G18="Yes",$H18=""),"Human check: renewal interval",IF(AND($G18="No",$H18&lt;&gt;""),"Human check: clear interval",IF($K18="Withdrawn","Human check: withdrawn",IF($K18="Superseded","Closed: superseded",IF($K18="Pending Review","Human check: pending review",IF($K18&lt;&gt;"Received","Human check: status",IF($G18="No","Current: no renewal",IF($I18="","Human check: renewal details",IF($I18&lt;Assumptions!$B$5,"Human check: renewal overdue",IF($I18&lt;=Assumptions!$B$5+Assumptions!$B$6,"Human check: renewal soon","Current"))))))))))))),"Human check: inputs")</f>
        <v/>
      </c>
      <c r="M18" s="14" t="n"/>
    </row>
    <row r="19" ht="21" customHeight="1">
      <c r="A19" s="13" t="n"/>
      <c r="B19" s="13" t="n"/>
      <c r="C19" s="13" t="n"/>
      <c r="D19" s="13" t="n"/>
      <c r="E19" s="14" t="n"/>
      <c r="F19" s="15" t="n"/>
      <c r="G19" s="16" t="n"/>
      <c r="H19" s="17" t="n"/>
      <c r="I19" s="20">
        <f>IFERROR(IF($A19="","",IF($G19="No","",IF(OR($G19&lt;&gt;"Yes",$F19="",$H19=""),"",EDATE($F19,$H19)))),"")</f>
        <v/>
      </c>
      <c r="J19" s="13" t="n"/>
      <c r="K19" s="16" t="n"/>
      <c r="L19" s="21">
        <f>IFERROR(IF($A19="","",IF(OR($B19="",$C19="",$D19="",$E19="",$F19="",$G19="",$J19="",$K19=""),"Human check: incomplete",IF(COUNTIF($A$6:$A$205,$A19)&gt;1,"Human check: duplicate ID",IF(AND($G19="Yes",$H19=""),"Human check: renewal interval",IF(AND($G19="No",$H19&lt;&gt;""),"Human check: clear interval",IF($K19="Withdrawn","Human check: withdrawn",IF($K19="Superseded","Closed: superseded",IF($K19="Pending Review","Human check: pending review",IF($K19&lt;&gt;"Received","Human check: status",IF($G19="No","Current: no renewal",IF($I19="","Human check: renewal details",IF($I19&lt;Assumptions!$B$5,"Human check: renewal overdue",IF($I19&lt;=Assumptions!$B$5+Assumptions!$B$6,"Human check: renewal soon","Current"))))))))))))),"Human check: inputs")</f>
        <v/>
      </c>
      <c r="M19" s="14" t="n"/>
    </row>
    <row r="20" ht="21" customHeight="1">
      <c r="A20" s="13" t="n"/>
      <c r="B20" s="13" t="n"/>
      <c r="C20" s="13" t="n"/>
      <c r="D20" s="13" t="n"/>
      <c r="E20" s="14" t="n"/>
      <c r="F20" s="15" t="n"/>
      <c r="G20" s="16" t="n"/>
      <c r="H20" s="17" t="n"/>
      <c r="I20" s="18">
        <f>IFERROR(IF($A20="","",IF($G20="No","",IF(OR($G20&lt;&gt;"Yes",$F20="",$H20=""),"",EDATE($F20,$H20)))),"")</f>
        <v/>
      </c>
      <c r="J20" s="13" t="n"/>
      <c r="K20" s="16" t="n"/>
      <c r="L20" s="19">
        <f>IFERROR(IF($A20="","",IF(OR($B20="",$C20="",$D20="",$E20="",$F20="",$G20="",$J20="",$K20=""),"Human check: incomplete",IF(COUNTIF($A$6:$A$205,$A20)&gt;1,"Human check: duplicate ID",IF(AND($G20="Yes",$H20=""),"Human check: renewal interval",IF(AND($G20="No",$H20&lt;&gt;""),"Human check: clear interval",IF($K20="Withdrawn","Human check: withdrawn",IF($K20="Superseded","Closed: superseded",IF($K20="Pending Review","Human check: pending review",IF($K20&lt;&gt;"Received","Human check: status",IF($G20="No","Current: no renewal",IF($I20="","Human check: renewal details",IF($I20&lt;Assumptions!$B$5,"Human check: renewal overdue",IF($I20&lt;=Assumptions!$B$5+Assumptions!$B$6,"Human check: renewal soon","Current"))))))))))))),"Human check: inputs")</f>
        <v/>
      </c>
      <c r="M20" s="14" t="n"/>
    </row>
    <row r="21" ht="21" customHeight="1">
      <c r="A21" s="13" t="n"/>
      <c r="B21" s="13" t="n"/>
      <c r="C21" s="13" t="n"/>
      <c r="D21" s="13" t="n"/>
      <c r="E21" s="14" t="n"/>
      <c r="F21" s="15" t="n"/>
      <c r="G21" s="16" t="n"/>
      <c r="H21" s="17" t="n"/>
      <c r="I21" s="20">
        <f>IFERROR(IF($A21="","",IF($G21="No","",IF(OR($G21&lt;&gt;"Yes",$F21="",$H21=""),"",EDATE($F21,$H21)))),"")</f>
        <v/>
      </c>
      <c r="J21" s="13" t="n"/>
      <c r="K21" s="16" t="n"/>
      <c r="L21" s="21">
        <f>IFERROR(IF($A21="","",IF(OR($B21="",$C21="",$D21="",$E21="",$F21="",$G21="",$J21="",$K21=""),"Human check: incomplete",IF(COUNTIF($A$6:$A$205,$A21)&gt;1,"Human check: duplicate ID",IF(AND($G21="Yes",$H21=""),"Human check: renewal interval",IF(AND($G21="No",$H21&lt;&gt;""),"Human check: clear interval",IF($K21="Withdrawn","Human check: withdrawn",IF($K21="Superseded","Closed: superseded",IF($K21="Pending Review","Human check: pending review",IF($K21&lt;&gt;"Received","Human check: status",IF($G21="No","Current: no renewal",IF($I21="","Human check: renewal details",IF($I21&lt;Assumptions!$B$5,"Human check: renewal overdue",IF($I21&lt;=Assumptions!$B$5+Assumptions!$B$6,"Human check: renewal soon","Current"))))))))))))),"Human check: inputs")</f>
        <v/>
      </c>
      <c r="M21" s="14" t="n"/>
    </row>
    <row r="22" ht="21" customHeight="1">
      <c r="A22" s="13" t="n"/>
      <c r="B22" s="13" t="n"/>
      <c r="C22" s="13" t="n"/>
      <c r="D22" s="13" t="n"/>
      <c r="E22" s="14" t="n"/>
      <c r="F22" s="15" t="n"/>
      <c r="G22" s="16" t="n"/>
      <c r="H22" s="17" t="n"/>
      <c r="I22" s="18">
        <f>IFERROR(IF($A22="","",IF($G22="No","",IF(OR($G22&lt;&gt;"Yes",$F22="",$H22=""),"",EDATE($F22,$H22)))),"")</f>
        <v/>
      </c>
      <c r="J22" s="13" t="n"/>
      <c r="K22" s="16" t="n"/>
      <c r="L22" s="19">
        <f>IFERROR(IF($A22="","",IF(OR($B22="",$C22="",$D22="",$E22="",$F22="",$G22="",$J22="",$K22=""),"Human check: incomplete",IF(COUNTIF($A$6:$A$205,$A22)&gt;1,"Human check: duplicate ID",IF(AND($G22="Yes",$H22=""),"Human check: renewal interval",IF(AND($G22="No",$H22&lt;&gt;""),"Human check: clear interval",IF($K22="Withdrawn","Human check: withdrawn",IF($K22="Superseded","Closed: superseded",IF($K22="Pending Review","Human check: pending review",IF($K22&lt;&gt;"Received","Human check: status",IF($G22="No","Current: no renewal",IF($I22="","Human check: renewal details",IF($I22&lt;Assumptions!$B$5,"Human check: renewal overdue",IF($I22&lt;=Assumptions!$B$5+Assumptions!$B$6,"Human check: renewal soon","Current"))))))))))))),"Human check: inputs")</f>
        <v/>
      </c>
      <c r="M22" s="14" t="n"/>
    </row>
    <row r="23" ht="21" customHeight="1">
      <c r="A23" s="13" t="n"/>
      <c r="B23" s="13" t="n"/>
      <c r="C23" s="13" t="n"/>
      <c r="D23" s="13" t="n"/>
      <c r="E23" s="14" t="n"/>
      <c r="F23" s="15" t="n"/>
      <c r="G23" s="16" t="n"/>
      <c r="H23" s="17" t="n"/>
      <c r="I23" s="20">
        <f>IFERROR(IF($A23="","",IF($G23="No","",IF(OR($G23&lt;&gt;"Yes",$F23="",$H23=""),"",EDATE($F23,$H23)))),"")</f>
        <v/>
      </c>
      <c r="J23" s="13" t="n"/>
      <c r="K23" s="16" t="n"/>
      <c r="L23" s="21">
        <f>IFERROR(IF($A23="","",IF(OR($B23="",$C23="",$D23="",$E23="",$F23="",$G23="",$J23="",$K23=""),"Human check: incomplete",IF(COUNTIF($A$6:$A$205,$A23)&gt;1,"Human check: duplicate ID",IF(AND($G23="Yes",$H23=""),"Human check: renewal interval",IF(AND($G23="No",$H23&lt;&gt;""),"Human check: clear interval",IF($K23="Withdrawn","Human check: withdrawn",IF($K23="Superseded","Closed: superseded",IF($K23="Pending Review","Human check: pending review",IF($K23&lt;&gt;"Received","Human check: status",IF($G23="No","Current: no renewal",IF($I23="","Human check: renewal details",IF($I23&lt;Assumptions!$B$5,"Human check: renewal overdue",IF($I23&lt;=Assumptions!$B$5+Assumptions!$B$6,"Human check: renewal soon","Current"))))))))))))),"Human check: inputs")</f>
        <v/>
      </c>
      <c r="M23" s="14" t="n"/>
    </row>
    <row r="24" ht="21" customHeight="1">
      <c r="A24" s="13" t="n"/>
      <c r="B24" s="13" t="n"/>
      <c r="C24" s="13" t="n"/>
      <c r="D24" s="13" t="n"/>
      <c r="E24" s="14" t="n"/>
      <c r="F24" s="15" t="n"/>
      <c r="G24" s="16" t="n"/>
      <c r="H24" s="17" t="n"/>
      <c r="I24" s="18">
        <f>IFERROR(IF($A24="","",IF($G24="No","",IF(OR($G24&lt;&gt;"Yes",$F24="",$H24=""),"",EDATE($F24,$H24)))),"")</f>
        <v/>
      </c>
      <c r="J24" s="13" t="n"/>
      <c r="K24" s="16" t="n"/>
      <c r="L24" s="19">
        <f>IFERROR(IF($A24="","",IF(OR($B24="",$C24="",$D24="",$E24="",$F24="",$G24="",$J24="",$K24=""),"Human check: incomplete",IF(COUNTIF($A$6:$A$205,$A24)&gt;1,"Human check: duplicate ID",IF(AND($G24="Yes",$H24=""),"Human check: renewal interval",IF(AND($G24="No",$H24&lt;&gt;""),"Human check: clear interval",IF($K24="Withdrawn","Human check: withdrawn",IF($K24="Superseded","Closed: superseded",IF($K24="Pending Review","Human check: pending review",IF($K24&lt;&gt;"Received","Human check: status",IF($G24="No","Current: no renewal",IF($I24="","Human check: renewal details",IF($I24&lt;Assumptions!$B$5,"Human check: renewal overdue",IF($I24&lt;=Assumptions!$B$5+Assumptions!$B$6,"Human check: renewal soon","Current"))))))))))))),"Human check: inputs")</f>
        <v/>
      </c>
      <c r="M24" s="14" t="n"/>
    </row>
    <row r="25" ht="21" customHeight="1">
      <c r="A25" s="13" t="n"/>
      <c r="B25" s="13" t="n"/>
      <c r="C25" s="13" t="n"/>
      <c r="D25" s="13" t="n"/>
      <c r="E25" s="14" t="n"/>
      <c r="F25" s="15" t="n"/>
      <c r="G25" s="16" t="n"/>
      <c r="H25" s="17" t="n"/>
      <c r="I25" s="20">
        <f>IFERROR(IF($A25="","",IF($G25="No","",IF(OR($G25&lt;&gt;"Yes",$F25="",$H25=""),"",EDATE($F25,$H25)))),"")</f>
        <v/>
      </c>
      <c r="J25" s="13" t="n"/>
      <c r="K25" s="16" t="n"/>
      <c r="L25" s="21">
        <f>IFERROR(IF($A25="","",IF(OR($B25="",$C25="",$D25="",$E25="",$F25="",$G25="",$J25="",$K25=""),"Human check: incomplete",IF(COUNTIF($A$6:$A$205,$A25)&gt;1,"Human check: duplicate ID",IF(AND($G25="Yes",$H25=""),"Human check: renewal interval",IF(AND($G25="No",$H25&lt;&gt;""),"Human check: clear interval",IF($K25="Withdrawn","Human check: withdrawn",IF($K25="Superseded","Closed: superseded",IF($K25="Pending Review","Human check: pending review",IF($K25&lt;&gt;"Received","Human check: status",IF($G25="No","Current: no renewal",IF($I25="","Human check: renewal details",IF($I25&lt;Assumptions!$B$5,"Human check: renewal overdue",IF($I25&lt;=Assumptions!$B$5+Assumptions!$B$6,"Human check: renewal soon","Current"))))))))))))),"Human check: inputs")</f>
        <v/>
      </c>
      <c r="M25" s="14" t="n"/>
    </row>
    <row r="26" ht="21" customHeight="1">
      <c r="A26" s="13" t="n"/>
      <c r="B26" s="13" t="n"/>
      <c r="C26" s="13" t="n"/>
      <c r="D26" s="13" t="n"/>
      <c r="E26" s="14" t="n"/>
      <c r="F26" s="15" t="n"/>
      <c r="G26" s="16" t="n"/>
      <c r="H26" s="17" t="n"/>
      <c r="I26" s="18">
        <f>IFERROR(IF($A26="","",IF($G26="No","",IF(OR($G26&lt;&gt;"Yes",$F26="",$H26=""),"",EDATE($F26,$H26)))),"")</f>
        <v/>
      </c>
      <c r="J26" s="13" t="n"/>
      <c r="K26" s="16" t="n"/>
      <c r="L26" s="19">
        <f>IFERROR(IF($A26="","",IF(OR($B26="",$C26="",$D26="",$E26="",$F26="",$G26="",$J26="",$K26=""),"Human check: incomplete",IF(COUNTIF($A$6:$A$205,$A26)&gt;1,"Human check: duplicate ID",IF(AND($G26="Yes",$H26=""),"Human check: renewal interval",IF(AND($G26="No",$H26&lt;&gt;""),"Human check: clear interval",IF($K26="Withdrawn","Human check: withdrawn",IF($K26="Superseded","Closed: superseded",IF($K26="Pending Review","Human check: pending review",IF($K26&lt;&gt;"Received","Human check: status",IF($G26="No","Current: no renewal",IF($I26="","Human check: renewal details",IF($I26&lt;Assumptions!$B$5,"Human check: renewal overdue",IF($I26&lt;=Assumptions!$B$5+Assumptions!$B$6,"Human check: renewal soon","Current"))))))))))))),"Human check: inputs")</f>
        <v/>
      </c>
      <c r="M26" s="14" t="n"/>
    </row>
    <row r="27" ht="21" customHeight="1">
      <c r="A27" s="13" t="n"/>
      <c r="B27" s="13" t="n"/>
      <c r="C27" s="13" t="n"/>
      <c r="D27" s="13" t="n"/>
      <c r="E27" s="14" t="n"/>
      <c r="F27" s="15" t="n"/>
      <c r="G27" s="16" t="n"/>
      <c r="H27" s="17" t="n"/>
      <c r="I27" s="20">
        <f>IFERROR(IF($A27="","",IF($G27="No","",IF(OR($G27&lt;&gt;"Yes",$F27="",$H27=""),"",EDATE($F27,$H27)))),"")</f>
        <v/>
      </c>
      <c r="J27" s="13" t="n"/>
      <c r="K27" s="16" t="n"/>
      <c r="L27" s="21">
        <f>IFERROR(IF($A27="","",IF(OR($B27="",$C27="",$D27="",$E27="",$F27="",$G27="",$J27="",$K27=""),"Human check: incomplete",IF(COUNTIF($A$6:$A$205,$A27)&gt;1,"Human check: duplicate ID",IF(AND($G27="Yes",$H27=""),"Human check: renewal interval",IF(AND($G27="No",$H27&lt;&gt;""),"Human check: clear interval",IF($K27="Withdrawn","Human check: withdrawn",IF($K27="Superseded","Closed: superseded",IF($K27="Pending Review","Human check: pending review",IF($K27&lt;&gt;"Received","Human check: status",IF($G27="No","Current: no renewal",IF($I27="","Human check: renewal details",IF($I27&lt;Assumptions!$B$5,"Human check: renewal overdue",IF($I27&lt;=Assumptions!$B$5+Assumptions!$B$6,"Human check: renewal soon","Current"))))))))))))),"Human check: inputs")</f>
        <v/>
      </c>
      <c r="M27" s="14" t="n"/>
    </row>
    <row r="28" ht="21" customHeight="1">
      <c r="A28" s="13" t="n"/>
      <c r="B28" s="13" t="n"/>
      <c r="C28" s="13" t="n"/>
      <c r="D28" s="13" t="n"/>
      <c r="E28" s="14" t="n"/>
      <c r="F28" s="15" t="n"/>
      <c r="G28" s="16" t="n"/>
      <c r="H28" s="17" t="n"/>
      <c r="I28" s="18">
        <f>IFERROR(IF($A28="","",IF($G28="No","",IF(OR($G28&lt;&gt;"Yes",$F28="",$H28=""),"",EDATE($F28,$H28)))),"")</f>
        <v/>
      </c>
      <c r="J28" s="13" t="n"/>
      <c r="K28" s="16" t="n"/>
      <c r="L28" s="19">
        <f>IFERROR(IF($A28="","",IF(OR($B28="",$C28="",$D28="",$E28="",$F28="",$G28="",$J28="",$K28=""),"Human check: incomplete",IF(COUNTIF($A$6:$A$205,$A28)&gt;1,"Human check: duplicate ID",IF(AND($G28="Yes",$H28=""),"Human check: renewal interval",IF(AND($G28="No",$H28&lt;&gt;""),"Human check: clear interval",IF($K28="Withdrawn","Human check: withdrawn",IF($K28="Superseded","Closed: superseded",IF($K28="Pending Review","Human check: pending review",IF($K28&lt;&gt;"Received","Human check: status",IF($G28="No","Current: no renewal",IF($I28="","Human check: renewal details",IF($I28&lt;Assumptions!$B$5,"Human check: renewal overdue",IF($I28&lt;=Assumptions!$B$5+Assumptions!$B$6,"Human check: renewal soon","Current"))))))))))))),"Human check: inputs")</f>
        <v/>
      </c>
      <c r="M28" s="14" t="n"/>
    </row>
    <row r="29" ht="21" customHeight="1">
      <c r="A29" s="13" t="n"/>
      <c r="B29" s="13" t="n"/>
      <c r="C29" s="13" t="n"/>
      <c r="D29" s="13" t="n"/>
      <c r="E29" s="14" t="n"/>
      <c r="F29" s="15" t="n"/>
      <c r="G29" s="16" t="n"/>
      <c r="H29" s="17" t="n"/>
      <c r="I29" s="20">
        <f>IFERROR(IF($A29="","",IF($G29="No","",IF(OR($G29&lt;&gt;"Yes",$F29="",$H29=""),"",EDATE($F29,$H29)))),"")</f>
        <v/>
      </c>
      <c r="J29" s="13" t="n"/>
      <c r="K29" s="16" t="n"/>
      <c r="L29" s="21">
        <f>IFERROR(IF($A29="","",IF(OR($B29="",$C29="",$D29="",$E29="",$F29="",$G29="",$J29="",$K29=""),"Human check: incomplete",IF(COUNTIF($A$6:$A$205,$A29)&gt;1,"Human check: duplicate ID",IF(AND($G29="Yes",$H29=""),"Human check: renewal interval",IF(AND($G29="No",$H29&lt;&gt;""),"Human check: clear interval",IF($K29="Withdrawn","Human check: withdrawn",IF($K29="Superseded","Closed: superseded",IF($K29="Pending Review","Human check: pending review",IF($K29&lt;&gt;"Received","Human check: status",IF($G29="No","Current: no renewal",IF($I29="","Human check: renewal details",IF($I29&lt;Assumptions!$B$5,"Human check: renewal overdue",IF($I29&lt;=Assumptions!$B$5+Assumptions!$B$6,"Human check: renewal soon","Current"))))))))))))),"Human check: inputs")</f>
        <v/>
      </c>
      <c r="M29" s="14" t="n"/>
    </row>
    <row r="30" ht="21" customHeight="1">
      <c r="A30" s="13" t="n"/>
      <c r="B30" s="13" t="n"/>
      <c r="C30" s="13" t="n"/>
      <c r="D30" s="13" t="n"/>
      <c r="E30" s="14" t="n"/>
      <c r="F30" s="15" t="n"/>
      <c r="G30" s="16" t="n"/>
      <c r="H30" s="17" t="n"/>
      <c r="I30" s="18">
        <f>IFERROR(IF($A30="","",IF($G30="No","",IF(OR($G30&lt;&gt;"Yes",$F30="",$H30=""),"",EDATE($F30,$H30)))),"")</f>
        <v/>
      </c>
      <c r="J30" s="13" t="n"/>
      <c r="K30" s="16" t="n"/>
      <c r="L30" s="19">
        <f>IFERROR(IF($A30="","",IF(OR($B30="",$C30="",$D30="",$E30="",$F30="",$G30="",$J30="",$K30=""),"Human check: incomplete",IF(COUNTIF($A$6:$A$205,$A30)&gt;1,"Human check: duplicate ID",IF(AND($G30="Yes",$H30=""),"Human check: renewal interval",IF(AND($G30="No",$H30&lt;&gt;""),"Human check: clear interval",IF($K30="Withdrawn","Human check: withdrawn",IF($K30="Superseded","Closed: superseded",IF($K30="Pending Review","Human check: pending review",IF($K30&lt;&gt;"Received","Human check: status",IF($G30="No","Current: no renewal",IF($I30="","Human check: renewal details",IF($I30&lt;Assumptions!$B$5,"Human check: renewal overdue",IF($I30&lt;=Assumptions!$B$5+Assumptions!$B$6,"Human check: renewal soon","Current"))))))))))))),"Human check: inputs")</f>
        <v/>
      </c>
      <c r="M30" s="14" t="n"/>
    </row>
    <row r="31" ht="21" customHeight="1">
      <c r="A31" s="13" t="n"/>
      <c r="B31" s="13" t="n"/>
      <c r="C31" s="13" t="n"/>
      <c r="D31" s="13" t="n"/>
      <c r="E31" s="14" t="n"/>
      <c r="F31" s="15" t="n"/>
      <c r="G31" s="16" t="n"/>
      <c r="H31" s="17" t="n"/>
      <c r="I31" s="20">
        <f>IFERROR(IF($A31="","",IF($G31="No","",IF(OR($G31&lt;&gt;"Yes",$F31="",$H31=""),"",EDATE($F31,$H31)))),"")</f>
        <v/>
      </c>
      <c r="J31" s="13" t="n"/>
      <c r="K31" s="16" t="n"/>
      <c r="L31" s="21">
        <f>IFERROR(IF($A31="","",IF(OR($B31="",$C31="",$D31="",$E31="",$F31="",$G31="",$J31="",$K31=""),"Human check: incomplete",IF(COUNTIF($A$6:$A$205,$A31)&gt;1,"Human check: duplicate ID",IF(AND($G31="Yes",$H31=""),"Human check: renewal interval",IF(AND($G31="No",$H31&lt;&gt;""),"Human check: clear interval",IF($K31="Withdrawn","Human check: withdrawn",IF($K31="Superseded","Closed: superseded",IF($K31="Pending Review","Human check: pending review",IF($K31&lt;&gt;"Received","Human check: status",IF($G31="No","Current: no renewal",IF($I31="","Human check: renewal details",IF($I31&lt;Assumptions!$B$5,"Human check: renewal overdue",IF($I31&lt;=Assumptions!$B$5+Assumptions!$B$6,"Human check: renewal soon","Current"))))))))))))),"Human check: inputs")</f>
        <v/>
      </c>
      <c r="M31" s="14" t="n"/>
    </row>
    <row r="32" ht="21" customHeight="1">
      <c r="A32" s="13" t="n"/>
      <c r="B32" s="13" t="n"/>
      <c r="C32" s="13" t="n"/>
      <c r="D32" s="13" t="n"/>
      <c r="E32" s="14" t="n"/>
      <c r="F32" s="15" t="n"/>
      <c r="G32" s="16" t="n"/>
      <c r="H32" s="17" t="n"/>
      <c r="I32" s="18">
        <f>IFERROR(IF($A32="","",IF($G32="No","",IF(OR($G32&lt;&gt;"Yes",$F32="",$H32=""),"",EDATE($F32,$H32)))),"")</f>
        <v/>
      </c>
      <c r="J32" s="13" t="n"/>
      <c r="K32" s="16" t="n"/>
      <c r="L32" s="19">
        <f>IFERROR(IF($A32="","",IF(OR($B32="",$C32="",$D32="",$E32="",$F32="",$G32="",$J32="",$K32=""),"Human check: incomplete",IF(COUNTIF($A$6:$A$205,$A32)&gt;1,"Human check: duplicate ID",IF(AND($G32="Yes",$H32=""),"Human check: renewal interval",IF(AND($G32="No",$H32&lt;&gt;""),"Human check: clear interval",IF($K32="Withdrawn","Human check: withdrawn",IF($K32="Superseded","Closed: superseded",IF($K32="Pending Review","Human check: pending review",IF($K32&lt;&gt;"Received","Human check: status",IF($G32="No","Current: no renewal",IF($I32="","Human check: renewal details",IF($I32&lt;Assumptions!$B$5,"Human check: renewal overdue",IF($I32&lt;=Assumptions!$B$5+Assumptions!$B$6,"Human check: renewal soon","Current"))))))))))))),"Human check: inputs")</f>
        <v/>
      </c>
      <c r="M32" s="14" t="n"/>
    </row>
    <row r="33" ht="21" customHeight="1">
      <c r="A33" s="13" t="n"/>
      <c r="B33" s="13" t="n"/>
      <c r="C33" s="13" t="n"/>
      <c r="D33" s="13" t="n"/>
      <c r="E33" s="14" t="n"/>
      <c r="F33" s="15" t="n"/>
      <c r="G33" s="16" t="n"/>
      <c r="H33" s="17" t="n"/>
      <c r="I33" s="20">
        <f>IFERROR(IF($A33="","",IF($G33="No","",IF(OR($G33&lt;&gt;"Yes",$F33="",$H33=""),"",EDATE($F33,$H33)))),"")</f>
        <v/>
      </c>
      <c r="J33" s="13" t="n"/>
      <c r="K33" s="16" t="n"/>
      <c r="L33" s="21">
        <f>IFERROR(IF($A33="","",IF(OR($B33="",$C33="",$D33="",$E33="",$F33="",$G33="",$J33="",$K33=""),"Human check: incomplete",IF(COUNTIF($A$6:$A$205,$A33)&gt;1,"Human check: duplicate ID",IF(AND($G33="Yes",$H33=""),"Human check: renewal interval",IF(AND($G33="No",$H33&lt;&gt;""),"Human check: clear interval",IF($K33="Withdrawn","Human check: withdrawn",IF($K33="Superseded","Closed: superseded",IF($K33="Pending Review","Human check: pending review",IF($K33&lt;&gt;"Received","Human check: status",IF($G33="No","Current: no renewal",IF($I33="","Human check: renewal details",IF($I33&lt;Assumptions!$B$5,"Human check: renewal overdue",IF($I33&lt;=Assumptions!$B$5+Assumptions!$B$6,"Human check: renewal soon","Current"))))))))))))),"Human check: inputs")</f>
        <v/>
      </c>
      <c r="M33" s="14" t="n"/>
    </row>
    <row r="34" ht="21" customHeight="1">
      <c r="A34" s="13" t="n"/>
      <c r="B34" s="13" t="n"/>
      <c r="C34" s="13" t="n"/>
      <c r="D34" s="13" t="n"/>
      <c r="E34" s="14" t="n"/>
      <c r="F34" s="15" t="n"/>
      <c r="G34" s="16" t="n"/>
      <c r="H34" s="17" t="n"/>
      <c r="I34" s="18">
        <f>IFERROR(IF($A34="","",IF($G34="No","",IF(OR($G34&lt;&gt;"Yes",$F34="",$H34=""),"",EDATE($F34,$H34)))),"")</f>
        <v/>
      </c>
      <c r="J34" s="13" t="n"/>
      <c r="K34" s="16" t="n"/>
      <c r="L34" s="19">
        <f>IFERROR(IF($A34="","",IF(OR($B34="",$C34="",$D34="",$E34="",$F34="",$G34="",$J34="",$K34=""),"Human check: incomplete",IF(COUNTIF($A$6:$A$205,$A34)&gt;1,"Human check: duplicate ID",IF(AND($G34="Yes",$H34=""),"Human check: renewal interval",IF(AND($G34="No",$H34&lt;&gt;""),"Human check: clear interval",IF($K34="Withdrawn","Human check: withdrawn",IF($K34="Superseded","Closed: superseded",IF($K34="Pending Review","Human check: pending review",IF($K34&lt;&gt;"Received","Human check: status",IF($G34="No","Current: no renewal",IF($I34="","Human check: renewal details",IF($I34&lt;Assumptions!$B$5,"Human check: renewal overdue",IF($I34&lt;=Assumptions!$B$5+Assumptions!$B$6,"Human check: renewal soon","Current"))))))))))))),"Human check: inputs")</f>
        <v/>
      </c>
      <c r="M34" s="14" t="n"/>
    </row>
    <row r="35" ht="21" customHeight="1">
      <c r="A35" s="13" t="n"/>
      <c r="B35" s="13" t="n"/>
      <c r="C35" s="13" t="n"/>
      <c r="D35" s="13" t="n"/>
      <c r="E35" s="14" t="n"/>
      <c r="F35" s="15" t="n"/>
      <c r="G35" s="16" t="n"/>
      <c r="H35" s="17" t="n"/>
      <c r="I35" s="20">
        <f>IFERROR(IF($A35="","",IF($G35="No","",IF(OR($G35&lt;&gt;"Yes",$F35="",$H35=""),"",EDATE($F35,$H35)))),"")</f>
        <v/>
      </c>
      <c r="J35" s="13" t="n"/>
      <c r="K35" s="16" t="n"/>
      <c r="L35" s="21">
        <f>IFERROR(IF($A35="","",IF(OR($B35="",$C35="",$D35="",$E35="",$F35="",$G35="",$J35="",$K35=""),"Human check: incomplete",IF(COUNTIF($A$6:$A$205,$A35)&gt;1,"Human check: duplicate ID",IF(AND($G35="Yes",$H35=""),"Human check: renewal interval",IF(AND($G35="No",$H35&lt;&gt;""),"Human check: clear interval",IF($K35="Withdrawn","Human check: withdrawn",IF($K35="Superseded","Closed: superseded",IF($K35="Pending Review","Human check: pending review",IF($K35&lt;&gt;"Received","Human check: status",IF($G35="No","Current: no renewal",IF($I35="","Human check: renewal details",IF($I35&lt;Assumptions!$B$5,"Human check: renewal overdue",IF($I35&lt;=Assumptions!$B$5+Assumptions!$B$6,"Human check: renewal soon","Current"))))))))))))),"Human check: inputs")</f>
        <v/>
      </c>
      <c r="M35" s="14" t="n"/>
    </row>
    <row r="36" ht="21" customHeight="1">
      <c r="A36" s="13" t="n"/>
      <c r="B36" s="13" t="n"/>
      <c r="C36" s="13" t="n"/>
      <c r="D36" s="13" t="n"/>
      <c r="E36" s="14" t="n"/>
      <c r="F36" s="15" t="n"/>
      <c r="G36" s="16" t="n"/>
      <c r="H36" s="17" t="n"/>
      <c r="I36" s="18">
        <f>IFERROR(IF($A36="","",IF($G36="No","",IF(OR($G36&lt;&gt;"Yes",$F36="",$H36=""),"",EDATE($F36,$H36)))),"")</f>
        <v/>
      </c>
      <c r="J36" s="13" t="n"/>
      <c r="K36" s="16" t="n"/>
      <c r="L36" s="19">
        <f>IFERROR(IF($A36="","",IF(OR($B36="",$C36="",$D36="",$E36="",$F36="",$G36="",$J36="",$K36=""),"Human check: incomplete",IF(COUNTIF($A$6:$A$205,$A36)&gt;1,"Human check: duplicate ID",IF(AND($G36="Yes",$H36=""),"Human check: renewal interval",IF(AND($G36="No",$H36&lt;&gt;""),"Human check: clear interval",IF($K36="Withdrawn","Human check: withdrawn",IF($K36="Superseded","Closed: superseded",IF($K36="Pending Review","Human check: pending review",IF($K36&lt;&gt;"Received","Human check: status",IF($G36="No","Current: no renewal",IF($I36="","Human check: renewal details",IF($I36&lt;Assumptions!$B$5,"Human check: renewal overdue",IF($I36&lt;=Assumptions!$B$5+Assumptions!$B$6,"Human check: renewal soon","Current"))))))))))))),"Human check: inputs")</f>
        <v/>
      </c>
      <c r="M36" s="14" t="n"/>
    </row>
    <row r="37" ht="21" customHeight="1">
      <c r="A37" s="13" t="n"/>
      <c r="B37" s="13" t="n"/>
      <c r="C37" s="13" t="n"/>
      <c r="D37" s="13" t="n"/>
      <c r="E37" s="14" t="n"/>
      <c r="F37" s="15" t="n"/>
      <c r="G37" s="16" t="n"/>
      <c r="H37" s="17" t="n"/>
      <c r="I37" s="20">
        <f>IFERROR(IF($A37="","",IF($G37="No","",IF(OR($G37&lt;&gt;"Yes",$F37="",$H37=""),"",EDATE($F37,$H37)))),"")</f>
        <v/>
      </c>
      <c r="J37" s="13" t="n"/>
      <c r="K37" s="16" t="n"/>
      <c r="L37" s="21">
        <f>IFERROR(IF($A37="","",IF(OR($B37="",$C37="",$D37="",$E37="",$F37="",$G37="",$J37="",$K37=""),"Human check: incomplete",IF(COUNTIF($A$6:$A$205,$A37)&gt;1,"Human check: duplicate ID",IF(AND($G37="Yes",$H37=""),"Human check: renewal interval",IF(AND($G37="No",$H37&lt;&gt;""),"Human check: clear interval",IF($K37="Withdrawn","Human check: withdrawn",IF($K37="Superseded","Closed: superseded",IF($K37="Pending Review","Human check: pending review",IF($K37&lt;&gt;"Received","Human check: status",IF($G37="No","Current: no renewal",IF($I37="","Human check: renewal details",IF($I37&lt;Assumptions!$B$5,"Human check: renewal overdue",IF($I37&lt;=Assumptions!$B$5+Assumptions!$B$6,"Human check: renewal soon","Current"))))))))))))),"Human check: inputs")</f>
        <v/>
      </c>
      <c r="M37" s="14" t="n"/>
    </row>
    <row r="38" ht="21" customHeight="1">
      <c r="A38" s="13" t="n"/>
      <c r="B38" s="13" t="n"/>
      <c r="C38" s="13" t="n"/>
      <c r="D38" s="13" t="n"/>
      <c r="E38" s="14" t="n"/>
      <c r="F38" s="15" t="n"/>
      <c r="G38" s="16" t="n"/>
      <c r="H38" s="17" t="n"/>
      <c r="I38" s="18">
        <f>IFERROR(IF($A38="","",IF($G38="No","",IF(OR($G38&lt;&gt;"Yes",$F38="",$H38=""),"",EDATE($F38,$H38)))),"")</f>
        <v/>
      </c>
      <c r="J38" s="13" t="n"/>
      <c r="K38" s="16" t="n"/>
      <c r="L38" s="19">
        <f>IFERROR(IF($A38="","",IF(OR($B38="",$C38="",$D38="",$E38="",$F38="",$G38="",$J38="",$K38=""),"Human check: incomplete",IF(COUNTIF($A$6:$A$205,$A38)&gt;1,"Human check: duplicate ID",IF(AND($G38="Yes",$H38=""),"Human check: renewal interval",IF(AND($G38="No",$H38&lt;&gt;""),"Human check: clear interval",IF($K38="Withdrawn","Human check: withdrawn",IF($K38="Superseded","Closed: superseded",IF($K38="Pending Review","Human check: pending review",IF($K38&lt;&gt;"Received","Human check: status",IF($G38="No","Current: no renewal",IF($I38="","Human check: renewal details",IF($I38&lt;Assumptions!$B$5,"Human check: renewal overdue",IF($I38&lt;=Assumptions!$B$5+Assumptions!$B$6,"Human check: renewal soon","Current"))))))))))))),"Human check: inputs")</f>
        <v/>
      </c>
      <c r="M38" s="14" t="n"/>
    </row>
    <row r="39" ht="21" customHeight="1">
      <c r="A39" s="13" t="n"/>
      <c r="B39" s="13" t="n"/>
      <c r="C39" s="13" t="n"/>
      <c r="D39" s="13" t="n"/>
      <c r="E39" s="14" t="n"/>
      <c r="F39" s="15" t="n"/>
      <c r="G39" s="16" t="n"/>
      <c r="H39" s="17" t="n"/>
      <c r="I39" s="20">
        <f>IFERROR(IF($A39="","",IF($G39="No","",IF(OR($G39&lt;&gt;"Yes",$F39="",$H39=""),"",EDATE($F39,$H39)))),"")</f>
        <v/>
      </c>
      <c r="J39" s="13" t="n"/>
      <c r="K39" s="16" t="n"/>
      <c r="L39" s="21">
        <f>IFERROR(IF($A39="","",IF(OR($B39="",$C39="",$D39="",$E39="",$F39="",$G39="",$J39="",$K39=""),"Human check: incomplete",IF(COUNTIF($A$6:$A$205,$A39)&gt;1,"Human check: duplicate ID",IF(AND($G39="Yes",$H39=""),"Human check: renewal interval",IF(AND($G39="No",$H39&lt;&gt;""),"Human check: clear interval",IF($K39="Withdrawn","Human check: withdrawn",IF($K39="Superseded","Closed: superseded",IF($K39="Pending Review","Human check: pending review",IF($K39&lt;&gt;"Received","Human check: status",IF($G39="No","Current: no renewal",IF($I39="","Human check: renewal details",IF($I39&lt;Assumptions!$B$5,"Human check: renewal overdue",IF($I39&lt;=Assumptions!$B$5+Assumptions!$B$6,"Human check: renewal soon","Current"))))))))))))),"Human check: inputs")</f>
        <v/>
      </c>
      <c r="M39" s="14" t="n"/>
    </row>
    <row r="40" ht="21" customHeight="1">
      <c r="A40" s="13" t="n"/>
      <c r="B40" s="13" t="n"/>
      <c r="C40" s="13" t="n"/>
      <c r="D40" s="13" t="n"/>
      <c r="E40" s="14" t="n"/>
      <c r="F40" s="15" t="n"/>
      <c r="G40" s="16" t="n"/>
      <c r="H40" s="17" t="n"/>
      <c r="I40" s="18">
        <f>IFERROR(IF($A40="","",IF($G40="No","",IF(OR($G40&lt;&gt;"Yes",$F40="",$H40=""),"",EDATE($F40,$H40)))),"")</f>
        <v/>
      </c>
      <c r="J40" s="13" t="n"/>
      <c r="K40" s="16" t="n"/>
      <c r="L40" s="19">
        <f>IFERROR(IF($A40="","",IF(OR($B40="",$C40="",$D40="",$E40="",$F40="",$G40="",$J40="",$K40=""),"Human check: incomplete",IF(COUNTIF($A$6:$A$205,$A40)&gt;1,"Human check: duplicate ID",IF(AND($G40="Yes",$H40=""),"Human check: renewal interval",IF(AND($G40="No",$H40&lt;&gt;""),"Human check: clear interval",IF($K40="Withdrawn","Human check: withdrawn",IF($K40="Superseded","Closed: superseded",IF($K40="Pending Review","Human check: pending review",IF($K40&lt;&gt;"Received","Human check: status",IF($G40="No","Current: no renewal",IF($I40="","Human check: renewal details",IF($I40&lt;Assumptions!$B$5,"Human check: renewal overdue",IF($I40&lt;=Assumptions!$B$5+Assumptions!$B$6,"Human check: renewal soon","Current"))))))))))))),"Human check: inputs")</f>
        <v/>
      </c>
      <c r="M40" s="14" t="n"/>
    </row>
    <row r="41" ht="21" customHeight="1">
      <c r="A41" s="13" t="n"/>
      <c r="B41" s="13" t="n"/>
      <c r="C41" s="13" t="n"/>
      <c r="D41" s="13" t="n"/>
      <c r="E41" s="14" t="n"/>
      <c r="F41" s="15" t="n"/>
      <c r="G41" s="16" t="n"/>
      <c r="H41" s="17" t="n"/>
      <c r="I41" s="20">
        <f>IFERROR(IF($A41="","",IF($G41="No","",IF(OR($G41&lt;&gt;"Yes",$F41="",$H41=""),"",EDATE($F41,$H41)))),"")</f>
        <v/>
      </c>
      <c r="J41" s="13" t="n"/>
      <c r="K41" s="16" t="n"/>
      <c r="L41" s="21">
        <f>IFERROR(IF($A41="","",IF(OR($B41="",$C41="",$D41="",$E41="",$F41="",$G41="",$J41="",$K41=""),"Human check: incomplete",IF(COUNTIF($A$6:$A$205,$A41)&gt;1,"Human check: duplicate ID",IF(AND($G41="Yes",$H41=""),"Human check: renewal interval",IF(AND($G41="No",$H41&lt;&gt;""),"Human check: clear interval",IF($K41="Withdrawn","Human check: withdrawn",IF($K41="Superseded","Closed: superseded",IF($K41="Pending Review","Human check: pending review",IF($K41&lt;&gt;"Received","Human check: status",IF($G41="No","Current: no renewal",IF($I41="","Human check: renewal details",IF($I41&lt;Assumptions!$B$5,"Human check: renewal overdue",IF($I41&lt;=Assumptions!$B$5+Assumptions!$B$6,"Human check: renewal soon","Current"))))))))))))),"Human check: inputs")</f>
        <v/>
      </c>
      <c r="M41" s="14" t="n"/>
    </row>
    <row r="42" ht="21" customHeight="1">
      <c r="A42" s="13" t="n"/>
      <c r="B42" s="13" t="n"/>
      <c r="C42" s="13" t="n"/>
      <c r="D42" s="13" t="n"/>
      <c r="E42" s="14" t="n"/>
      <c r="F42" s="15" t="n"/>
      <c r="G42" s="16" t="n"/>
      <c r="H42" s="17" t="n"/>
      <c r="I42" s="18">
        <f>IFERROR(IF($A42="","",IF($G42="No","",IF(OR($G42&lt;&gt;"Yes",$F42="",$H42=""),"",EDATE($F42,$H42)))),"")</f>
        <v/>
      </c>
      <c r="J42" s="13" t="n"/>
      <c r="K42" s="16" t="n"/>
      <c r="L42" s="19">
        <f>IFERROR(IF($A42="","",IF(OR($B42="",$C42="",$D42="",$E42="",$F42="",$G42="",$J42="",$K42=""),"Human check: incomplete",IF(COUNTIF($A$6:$A$205,$A42)&gt;1,"Human check: duplicate ID",IF(AND($G42="Yes",$H42=""),"Human check: renewal interval",IF(AND($G42="No",$H42&lt;&gt;""),"Human check: clear interval",IF($K42="Withdrawn","Human check: withdrawn",IF($K42="Superseded","Closed: superseded",IF($K42="Pending Review","Human check: pending review",IF($K42&lt;&gt;"Received","Human check: status",IF($G42="No","Current: no renewal",IF($I42="","Human check: renewal details",IF($I42&lt;Assumptions!$B$5,"Human check: renewal overdue",IF($I42&lt;=Assumptions!$B$5+Assumptions!$B$6,"Human check: renewal soon","Current"))))))))))))),"Human check: inputs")</f>
        <v/>
      </c>
      <c r="M42" s="14" t="n"/>
    </row>
    <row r="43" ht="21" customHeight="1">
      <c r="A43" s="13" t="n"/>
      <c r="B43" s="13" t="n"/>
      <c r="C43" s="13" t="n"/>
      <c r="D43" s="13" t="n"/>
      <c r="E43" s="14" t="n"/>
      <c r="F43" s="15" t="n"/>
      <c r="G43" s="16" t="n"/>
      <c r="H43" s="17" t="n"/>
      <c r="I43" s="20">
        <f>IFERROR(IF($A43="","",IF($G43="No","",IF(OR($G43&lt;&gt;"Yes",$F43="",$H43=""),"",EDATE($F43,$H43)))),"")</f>
        <v/>
      </c>
      <c r="J43" s="13" t="n"/>
      <c r="K43" s="16" t="n"/>
      <c r="L43" s="21">
        <f>IFERROR(IF($A43="","",IF(OR($B43="",$C43="",$D43="",$E43="",$F43="",$G43="",$J43="",$K43=""),"Human check: incomplete",IF(COUNTIF($A$6:$A$205,$A43)&gt;1,"Human check: duplicate ID",IF(AND($G43="Yes",$H43=""),"Human check: renewal interval",IF(AND($G43="No",$H43&lt;&gt;""),"Human check: clear interval",IF($K43="Withdrawn","Human check: withdrawn",IF($K43="Superseded","Closed: superseded",IF($K43="Pending Review","Human check: pending review",IF($K43&lt;&gt;"Received","Human check: status",IF($G43="No","Current: no renewal",IF($I43="","Human check: renewal details",IF($I43&lt;Assumptions!$B$5,"Human check: renewal overdue",IF($I43&lt;=Assumptions!$B$5+Assumptions!$B$6,"Human check: renewal soon","Current"))))))))))))),"Human check: inputs")</f>
        <v/>
      </c>
      <c r="M43" s="14" t="n"/>
    </row>
    <row r="44" ht="21" customHeight="1">
      <c r="A44" s="13" t="n"/>
      <c r="B44" s="13" t="n"/>
      <c r="C44" s="13" t="n"/>
      <c r="D44" s="13" t="n"/>
      <c r="E44" s="14" t="n"/>
      <c r="F44" s="15" t="n"/>
      <c r="G44" s="16" t="n"/>
      <c r="H44" s="17" t="n"/>
      <c r="I44" s="18">
        <f>IFERROR(IF($A44="","",IF($G44="No","",IF(OR($G44&lt;&gt;"Yes",$F44="",$H44=""),"",EDATE($F44,$H44)))),"")</f>
        <v/>
      </c>
      <c r="J44" s="13" t="n"/>
      <c r="K44" s="16" t="n"/>
      <c r="L44" s="19">
        <f>IFERROR(IF($A44="","",IF(OR($B44="",$C44="",$D44="",$E44="",$F44="",$G44="",$J44="",$K44=""),"Human check: incomplete",IF(COUNTIF($A$6:$A$205,$A44)&gt;1,"Human check: duplicate ID",IF(AND($G44="Yes",$H44=""),"Human check: renewal interval",IF(AND($G44="No",$H44&lt;&gt;""),"Human check: clear interval",IF($K44="Withdrawn","Human check: withdrawn",IF($K44="Superseded","Closed: superseded",IF($K44="Pending Review","Human check: pending review",IF($K44&lt;&gt;"Received","Human check: status",IF($G44="No","Current: no renewal",IF($I44="","Human check: renewal details",IF($I44&lt;Assumptions!$B$5,"Human check: renewal overdue",IF($I44&lt;=Assumptions!$B$5+Assumptions!$B$6,"Human check: renewal soon","Current"))))))))))))),"Human check: inputs")</f>
        <v/>
      </c>
      <c r="M44" s="14" t="n"/>
    </row>
    <row r="45" ht="21" customHeight="1">
      <c r="A45" s="13" t="n"/>
      <c r="B45" s="13" t="n"/>
      <c r="C45" s="13" t="n"/>
      <c r="D45" s="13" t="n"/>
      <c r="E45" s="14" t="n"/>
      <c r="F45" s="15" t="n"/>
      <c r="G45" s="16" t="n"/>
      <c r="H45" s="17" t="n"/>
      <c r="I45" s="20">
        <f>IFERROR(IF($A45="","",IF($G45="No","",IF(OR($G45&lt;&gt;"Yes",$F45="",$H45=""),"",EDATE($F45,$H45)))),"")</f>
        <v/>
      </c>
      <c r="J45" s="13" t="n"/>
      <c r="K45" s="16" t="n"/>
      <c r="L45" s="21">
        <f>IFERROR(IF($A45="","",IF(OR($B45="",$C45="",$D45="",$E45="",$F45="",$G45="",$J45="",$K45=""),"Human check: incomplete",IF(COUNTIF($A$6:$A$205,$A45)&gt;1,"Human check: duplicate ID",IF(AND($G45="Yes",$H45=""),"Human check: renewal interval",IF(AND($G45="No",$H45&lt;&gt;""),"Human check: clear interval",IF($K45="Withdrawn","Human check: withdrawn",IF($K45="Superseded","Closed: superseded",IF($K45="Pending Review","Human check: pending review",IF($K45&lt;&gt;"Received","Human check: status",IF($G45="No","Current: no renewal",IF($I45="","Human check: renewal details",IF($I45&lt;Assumptions!$B$5,"Human check: renewal overdue",IF($I45&lt;=Assumptions!$B$5+Assumptions!$B$6,"Human check: renewal soon","Current"))))))))))))),"Human check: inputs")</f>
        <v/>
      </c>
      <c r="M45" s="14" t="n"/>
    </row>
    <row r="46" ht="21" customHeight="1">
      <c r="A46" s="13" t="n"/>
      <c r="B46" s="13" t="n"/>
      <c r="C46" s="13" t="n"/>
      <c r="D46" s="13" t="n"/>
      <c r="E46" s="14" t="n"/>
      <c r="F46" s="15" t="n"/>
      <c r="G46" s="16" t="n"/>
      <c r="H46" s="17" t="n"/>
      <c r="I46" s="18">
        <f>IFERROR(IF($A46="","",IF($G46="No","",IF(OR($G46&lt;&gt;"Yes",$F46="",$H46=""),"",EDATE($F46,$H46)))),"")</f>
        <v/>
      </c>
      <c r="J46" s="13" t="n"/>
      <c r="K46" s="16" t="n"/>
      <c r="L46" s="19">
        <f>IFERROR(IF($A46="","",IF(OR($B46="",$C46="",$D46="",$E46="",$F46="",$G46="",$J46="",$K46=""),"Human check: incomplete",IF(COUNTIF($A$6:$A$205,$A46)&gt;1,"Human check: duplicate ID",IF(AND($G46="Yes",$H46=""),"Human check: renewal interval",IF(AND($G46="No",$H46&lt;&gt;""),"Human check: clear interval",IF($K46="Withdrawn","Human check: withdrawn",IF($K46="Superseded","Closed: superseded",IF($K46="Pending Review","Human check: pending review",IF($K46&lt;&gt;"Received","Human check: status",IF($G46="No","Current: no renewal",IF($I46="","Human check: renewal details",IF($I46&lt;Assumptions!$B$5,"Human check: renewal overdue",IF($I46&lt;=Assumptions!$B$5+Assumptions!$B$6,"Human check: renewal soon","Current"))))))))))))),"Human check: inputs")</f>
        <v/>
      </c>
      <c r="M46" s="14" t="n"/>
    </row>
    <row r="47" ht="21" customHeight="1">
      <c r="A47" s="13" t="n"/>
      <c r="B47" s="13" t="n"/>
      <c r="C47" s="13" t="n"/>
      <c r="D47" s="13" t="n"/>
      <c r="E47" s="14" t="n"/>
      <c r="F47" s="15" t="n"/>
      <c r="G47" s="16" t="n"/>
      <c r="H47" s="17" t="n"/>
      <c r="I47" s="20">
        <f>IFERROR(IF($A47="","",IF($G47="No","",IF(OR($G47&lt;&gt;"Yes",$F47="",$H47=""),"",EDATE($F47,$H47)))),"")</f>
        <v/>
      </c>
      <c r="J47" s="13" t="n"/>
      <c r="K47" s="16" t="n"/>
      <c r="L47" s="21">
        <f>IFERROR(IF($A47="","",IF(OR($B47="",$C47="",$D47="",$E47="",$F47="",$G47="",$J47="",$K47=""),"Human check: incomplete",IF(COUNTIF($A$6:$A$205,$A47)&gt;1,"Human check: duplicate ID",IF(AND($G47="Yes",$H47=""),"Human check: renewal interval",IF(AND($G47="No",$H47&lt;&gt;""),"Human check: clear interval",IF($K47="Withdrawn","Human check: withdrawn",IF($K47="Superseded","Closed: superseded",IF($K47="Pending Review","Human check: pending review",IF($K47&lt;&gt;"Received","Human check: status",IF($G47="No","Current: no renewal",IF($I47="","Human check: renewal details",IF($I47&lt;Assumptions!$B$5,"Human check: renewal overdue",IF($I47&lt;=Assumptions!$B$5+Assumptions!$B$6,"Human check: renewal soon","Current"))))))))))))),"Human check: inputs")</f>
        <v/>
      </c>
      <c r="M47" s="14" t="n"/>
    </row>
    <row r="48" ht="21" customHeight="1">
      <c r="A48" s="13" t="n"/>
      <c r="B48" s="13" t="n"/>
      <c r="C48" s="13" t="n"/>
      <c r="D48" s="13" t="n"/>
      <c r="E48" s="14" t="n"/>
      <c r="F48" s="15" t="n"/>
      <c r="G48" s="16" t="n"/>
      <c r="H48" s="17" t="n"/>
      <c r="I48" s="18">
        <f>IFERROR(IF($A48="","",IF($G48="No","",IF(OR($G48&lt;&gt;"Yes",$F48="",$H48=""),"",EDATE($F48,$H48)))),"")</f>
        <v/>
      </c>
      <c r="J48" s="13" t="n"/>
      <c r="K48" s="16" t="n"/>
      <c r="L48" s="19">
        <f>IFERROR(IF($A48="","",IF(OR($B48="",$C48="",$D48="",$E48="",$F48="",$G48="",$J48="",$K48=""),"Human check: incomplete",IF(COUNTIF($A$6:$A$205,$A48)&gt;1,"Human check: duplicate ID",IF(AND($G48="Yes",$H48=""),"Human check: renewal interval",IF(AND($G48="No",$H48&lt;&gt;""),"Human check: clear interval",IF($K48="Withdrawn","Human check: withdrawn",IF($K48="Superseded","Closed: superseded",IF($K48="Pending Review","Human check: pending review",IF($K48&lt;&gt;"Received","Human check: status",IF($G48="No","Current: no renewal",IF($I48="","Human check: renewal details",IF($I48&lt;Assumptions!$B$5,"Human check: renewal overdue",IF($I48&lt;=Assumptions!$B$5+Assumptions!$B$6,"Human check: renewal soon","Current"))))))))))))),"Human check: inputs")</f>
        <v/>
      </c>
      <c r="M48" s="14" t="n"/>
    </row>
    <row r="49" ht="21" customHeight="1">
      <c r="A49" s="13" t="n"/>
      <c r="B49" s="13" t="n"/>
      <c r="C49" s="13" t="n"/>
      <c r="D49" s="13" t="n"/>
      <c r="E49" s="14" t="n"/>
      <c r="F49" s="15" t="n"/>
      <c r="G49" s="16" t="n"/>
      <c r="H49" s="17" t="n"/>
      <c r="I49" s="20">
        <f>IFERROR(IF($A49="","",IF($G49="No","",IF(OR($G49&lt;&gt;"Yes",$F49="",$H49=""),"",EDATE($F49,$H49)))),"")</f>
        <v/>
      </c>
      <c r="J49" s="13" t="n"/>
      <c r="K49" s="16" t="n"/>
      <c r="L49" s="21">
        <f>IFERROR(IF($A49="","",IF(OR($B49="",$C49="",$D49="",$E49="",$F49="",$G49="",$J49="",$K49=""),"Human check: incomplete",IF(COUNTIF($A$6:$A$205,$A49)&gt;1,"Human check: duplicate ID",IF(AND($G49="Yes",$H49=""),"Human check: renewal interval",IF(AND($G49="No",$H49&lt;&gt;""),"Human check: clear interval",IF($K49="Withdrawn","Human check: withdrawn",IF($K49="Superseded","Closed: superseded",IF($K49="Pending Review","Human check: pending review",IF($K49&lt;&gt;"Received","Human check: status",IF($G49="No","Current: no renewal",IF($I49="","Human check: renewal details",IF($I49&lt;Assumptions!$B$5,"Human check: renewal overdue",IF($I49&lt;=Assumptions!$B$5+Assumptions!$B$6,"Human check: renewal soon","Current"))))))))))))),"Human check: inputs")</f>
        <v/>
      </c>
      <c r="M49" s="14" t="n"/>
    </row>
    <row r="50" ht="21" customHeight="1">
      <c r="A50" s="13" t="n"/>
      <c r="B50" s="13" t="n"/>
      <c r="C50" s="13" t="n"/>
      <c r="D50" s="13" t="n"/>
      <c r="E50" s="14" t="n"/>
      <c r="F50" s="15" t="n"/>
      <c r="G50" s="16" t="n"/>
      <c r="H50" s="17" t="n"/>
      <c r="I50" s="18">
        <f>IFERROR(IF($A50="","",IF($G50="No","",IF(OR($G50&lt;&gt;"Yes",$F50="",$H50=""),"",EDATE($F50,$H50)))),"")</f>
        <v/>
      </c>
      <c r="J50" s="13" t="n"/>
      <c r="K50" s="16" t="n"/>
      <c r="L50" s="19">
        <f>IFERROR(IF($A50="","",IF(OR($B50="",$C50="",$D50="",$E50="",$F50="",$G50="",$J50="",$K50=""),"Human check: incomplete",IF(COUNTIF($A$6:$A$205,$A50)&gt;1,"Human check: duplicate ID",IF(AND($G50="Yes",$H50=""),"Human check: renewal interval",IF(AND($G50="No",$H50&lt;&gt;""),"Human check: clear interval",IF($K50="Withdrawn","Human check: withdrawn",IF($K50="Superseded","Closed: superseded",IF($K50="Pending Review","Human check: pending review",IF($K50&lt;&gt;"Received","Human check: status",IF($G50="No","Current: no renewal",IF($I50="","Human check: renewal details",IF($I50&lt;Assumptions!$B$5,"Human check: renewal overdue",IF($I50&lt;=Assumptions!$B$5+Assumptions!$B$6,"Human check: renewal soon","Current"))))))))))))),"Human check: inputs")</f>
        <v/>
      </c>
      <c r="M50" s="14" t="n"/>
    </row>
    <row r="51" ht="21" customHeight="1">
      <c r="A51" s="13" t="n"/>
      <c r="B51" s="13" t="n"/>
      <c r="C51" s="13" t="n"/>
      <c r="D51" s="13" t="n"/>
      <c r="E51" s="14" t="n"/>
      <c r="F51" s="15" t="n"/>
      <c r="G51" s="16" t="n"/>
      <c r="H51" s="17" t="n"/>
      <c r="I51" s="20">
        <f>IFERROR(IF($A51="","",IF($G51="No","",IF(OR($G51&lt;&gt;"Yes",$F51="",$H51=""),"",EDATE($F51,$H51)))),"")</f>
        <v/>
      </c>
      <c r="J51" s="13" t="n"/>
      <c r="K51" s="16" t="n"/>
      <c r="L51" s="21">
        <f>IFERROR(IF($A51="","",IF(OR($B51="",$C51="",$D51="",$E51="",$F51="",$G51="",$J51="",$K51=""),"Human check: incomplete",IF(COUNTIF($A$6:$A$205,$A51)&gt;1,"Human check: duplicate ID",IF(AND($G51="Yes",$H51=""),"Human check: renewal interval",IF(AND($G51="No",$H51&lt;&gt;""),"Human check: clear interval",IF($K51="Withdrawn","Human check: withdrawn",IF($K51="Superseded","Closed: superseded",IF($K51="Pending Review","Human check: pending review",IF($K51&lt;&gt;"Received","Human check: status",IF($G51="No","Current: no renewal",IF($I51="","Human check: renewal details",IF($I51&lt;Assumptions!$B$5,"Human check: renewal overdue",IF($I51&lt;=Assumptions!$B$5+Assumptions!$B$6,"Human check: renewal soon","Current"))))))))))))),"Human check: inputs")</f>
        <v/>
      </c>
      <c r="M51" s="14" t="n"/>
    </row>
    <row r="52" ht="21" customHeight="1">
      <c r="A52" s="13" t="n"/>
      <c r="B52" s="13" t="n"/>
      <c r="C52" s="13" t="n"/>
      <c r="D52" s="13" t="n"/>
      <c r="E52" s="14" t="n"/>
      <c r="F52" s="15" t="n"/>
      <c r="G52" s="16" t="n"/>
      <c r="H52" s="17" t="n"/>
      <c r="I52" s="18">
        <f>IFERROR(IF($A52="","",IF($G52="No","",IF(OR($G52&lt;&gt;"Yes",$F52="",$H52=""),"",EDATE($F52,$H52)))),"")</f>
        <v/>
      </c>
      <c r="J52" s="13" t="n"/>
      <c r="K52" s="16" t="n"/>
      <c r="L52" s="19">
        <f>IFERROR(IF($A52="","",IF(OR($B52="",$C52="",$D52="",$E52="",$F52="",$G52="",$J52="",$K52=""),"Human check: incomplete",IF(COUNTIF($A$6:$A$205,$A52)&gt;1,"Human check: duplicate ID",IF(AND($G52="Yes",$H52=""),"Human check: renewal interval",IF(AND($G52="No",$H52&lt;&gt;""),"Human check: clear interval",IF($K52="Withdrawn","Human check: withdrawn",IF($K52="Superseded","Closed: superseded",IF($K52="Pending Review","Human check: pending review",IF($K52&lt;&gt;"Received","Human check: status",IF($G52="No","Current: no renewal",IF($I52="","Human check: renewal details",IF($I52&lt;Assumptions!$B$5,"Human check: renewal overdue",IF($I52&lt;=Assumptions!$B$5+Assumptions!$B$6,"Human check: renewal soon","Current"))))))))))))),"Human check: inputs")</f>
        <v/>
      </c>
      <c r="M52" s="14" t="n"/>
    </row>
    <row r="53" ht="21" customHeight="1">
      <c r="A53" s="13" t="n"/>
      <c r="B53" s="13" t="n"/>
      <c r="C53" s="13" t="n"/>
      <c r="D53" s="13" t="n"/>
      <c r="E53" s="14" t="n"/>
      <c r="F53" s="15" t="n"/>
      <c r="G53" s="16" t="n"/>
      <c r="H53" s="17" t="n"/>
      <c r="I53" s="20">
        <f>IFERROR(IF($A53="","",IF($G53="No","",IF(OR($G53&lt;&gt;"Yes",$F53="",$H53=""),"",EDATE($F53,$H53)))),"")</f>
        <v/>
      </c>
      <c r="J53" s="13" t="n"/>
      <c r="K53" s="16" t="n"/>
      <c r="L53" s="21">
        <f>IFERROR(IF($A53="","",IF(OR($B53="",$C53="",$D53="",$E53="",$F53="",$G53="",$J53="",$K53=""),"Human check: incomplete",IF(COUNTIF($A$6:$A$205,$A53)&gt;1,"Human check: duplicate ID",IF(AND($G53="Yes",$H53=""),"Human check: renewal interval",IF(AND($G53="No",$H53&lt;&gt;""),"Human check: clear interval",IF($K53="Withdrawn","Human check: withdrawn",IF($K53="Superseded","Closed: superseded",IF($K53="Pending Review","Human check: pending review",IF($K53&lt;&gt;"Received","Human check: status",IF($G53="No","Current: no renewal",IF($I53="","Human check: renewal details",IF($I53&lt;Assumptions!$B$5,"Human check: renewal overdue",IF($I53&lt;=Assumptions!$B$5+Assumptions!$B$6,"Human check: renewal soon","Current"))))))))))))),"Human check: inputs")</f>
        <v/>
      </c>
      <c r="M53" s="14" t="n"/>
    </row>
    <row r="54" ht="21" customHeight="1">
      <c r="A54" s="13" t="n"/>
      <c r="B54" s="13" t="n"/>
      <c r="C54" s="13" t="n"/>
      <c r="D54" s="13" t="n"/>
      <c r="E54" s="14" t="n"/>
      <c r="F54" s="15" t="n"/>
      <c r="G54" s="16" t="n"/>
      <c r="H54" s="17" t="n"/>
      <c r="I54" s="18">
        <f>IFERROR(IF($A54="","",IF($G54="No","",IF(OR($G54&lt;&gt;"Yes",$F54="",$H54=""),"",EDATE($F54,$H54)))),"")</f>
        <v/>
      </c>
      <c r="J54" s="13" t="n"/>
      <c r="K54" s="16" t="n"/>
      <c r="L54" s="19">
        <f>IFERROR(IF($A54="","",IF(OR($B54="",$C54="",$D54="",$E54="",$F54="",$G54="",$J54="",$K54=""),"Human check: incomplete",IF(COUNTIF($A$6:$A$205,$A54)&gt;1,"Human check: duplicate ID",IF(AND($G54="Yes",$H54=""),"Human check: renewal interval",IF(AND($G54="No",$H54&lt;&gt;""),"Human check: clear interval",IF($K54="Withdrawn","Human check: withdrawn",IF($K54="Superseded","Closed: superseded",IF($K54="Pending Review","Human check: pending review",IF($K54&lt;&gt;"Received","Human check: status",IF($G54="No","Current: no renewal",IF($I54="","Human check: renewal details",IF($I54&lt;Assumptions!$B$5,"Human check: renewal overdue",IF($I54&lt;=Assumptions!$B$5+Assumptions!$B$6,"Human check: renewal soon","Current"))))))))))))),"Human check: inputs")</f>
        <v/>
      </c>
      <c r="M54" s="14" t="n"/>
    </row>
    <row r="55" ht="21" customHeight="1">
      <c r="A55" s="13" t="n"/>
      <c r="B55" s="13" t="n"/>
      <c r="C55" s="13" t="n"/>
      <c r="D55" s="13" t="n"/>
      <c r="E55" s="14" t="n"/>
      <c r="F55" s="15" t="n"/>
      <c r="G55" s="16" t="n"/>
      <c r="H55" s="17" t="n"/>
      <c r="I55" s="20">
        <f>IFERROR(IF($A55="","",IF($G55="No","",IF(OR($G55&lt;&gt;"Yes",$F55="",$H55=""),"",EDATE($F55,$H55)))),"")</f>
        <v/>
      </c>
      <c r="J55" s="13" t="n"/>
      <c r="K55" s="16" t="n"/>
      <c r="L55" s="21">
        <f>IFERROR(IF($A55="","",IF(OR($B55="",$C55="",$D55="",$E55="",$F55="",$G55="",$J55="",$K55=""),"Human check: incomplete",IF(COUNTIF($A$6:$A$205,$A55)&gt;1,"Human check: duplicate ID",IF(AND($G55="Yes",$H55=""),"Human check: renewal interval",IF(AND($G55="No",$H55&lt;&gt;""),"Human check: clear interval",IF($K55="Withdrawn","Human check: withdrawn",IF($K55="Superseded","Closed: superseded",IF($K55="Pending Review","Human check: pending review",IF($K55&lt;&gt;"Received","Human check: status",IF($G55="No","Current: no renewal",IF($I55="","Human check: renewal details",IF($I55&lt;Assumptions!$B$5,"Human check: renewal overdue",IF($I55&lt;=Assumptions!$B$5+Assumptions!$B$6,"Human check: renewal soon","Current"))))))))))))),"Human check: inputs")</f>
        <v/>
      </c>
      <c r="M55" s="14" t="n"/>
    </row>
    <row r="56" ht="21" customHeight="1">
      <c r="A56" s="13" t="n"/>
      <c r="B56" s="13" t="n"/>
      <c r="C56" s="13" t="n"/>
      <c r="D56" s="13" t="n"/>
      <c r="E56" s="14" t="n"/>
      <c r="F56" s="15" t="n"/>
      <c r="G56" s="16" t="n"/>
      <c r="H56" s="17" t="n"/>
      <c r="I56" s="18">
        <f>IFERROR(IF($A56="","",IF($G56="No","",IF(OR($G56&lt;&gt;"Yes",$F56="",$H56=""),"",EDATE($F56,$H56)))),"")</f>
        <v/>
      </c>
      <c r="J56" s="13" t="n"/>
      <c r="K56" s="16" t="n"/>
      <c r="L56" s="19">
        <f>IFERROR(IF($A56="","",IF(OR($B56="",$C56="",$D56="",$E56="",$F56="",$G56="",$J56="",$K56=""),"Human check: incomplete",IF(COUNTIF($A$6:$A$205,$A56)&gt;1,"Human check: duplicate ID",IF(AND($G56="Yes",$H56=""),"Human check: renewal interval",IF(AND($G56="No",$H56&lt;&gt;""),"Human check: clear interval",IF($K56="Withdrawn","Human check: withdrawn",IF($K56="Superseded","Closed: superseded",IF($K56="Pending Review","Human check: pending review",IF($K56&lt;&gt;"Received","Human check: status",IF($G56="No","Current: no renewal",IF($I56="","Human check: renewal details",IF($I56&lt;Assumptions!$B$5,"Human check: renewal overdue",IF($I56&lt;=Assumptions!$B$5+Assumptions!$B$6,"Human check: renewal soon","Current"))))))))))))),"Human check: inputs")</f>
        <v/>
      </c>
      <c r="M56" s="14" t="n"/>
    </row>
    <row r="57" ht="21" customHeight="1">
      <c r="A57" s="13" t="n"/>
      <c r="B57" s="13" t="n"/>
      <c r="C57" s="13" t="n"/>
      <c r="D57" s="13" t="n"/>
      <c r="E57" s="14" t="n"/>
      <c r="F57" s="15" t="n"/>
      <c r="G57" s="16" t="n"/>
      <c r="H57" s="17" t="n"/>
      <c r="I57" s="20">
        <f>IFERROR(IF($A57="","",IF($G57="No","",IF(OR($G57&lt;&gt;"Yes",$F57="",$H57=""),"",EDATE($F57,$H57)))),"")</f>
        <v/>
      </c>
      <c r="J57" s="13" t="n"/>
      <c r="K57" s="16" t="n"/>
      <c r="L57" s="21">
        <f>IFERROR(IF($A57="","",IF(OR($B57="",$C57="",$D57="",$E57="",$F57="",$G57="",$J57="",$K57=""),"Human check: incomplete",IF(COUNTIF($A$6:$A$205,$A57)&gt;1,"Human check: duplicate ID",IF(AND($G57="Yes",$H57=""),"Human check: renewal interval",IF(AND($G57="No",$H57&lt;&gt;""),"Human check: clear interval",IF($K57="Withdrawn","Human check: withdrawn",IF($K57="Superseded","Closed: superseded",IF($K57="Pending Review","Human check: pending review",IF($K57&lt;&gt;"Received","Human check: status",IF($G57="No","Current: no renewal",IF($I57="","Human check: renewal details",IF($I57&lt;Assumptions!$B$5,"Human check: renewal overdue",IF($I57&lt;=Assumptions!$B$5+Assumptions!$B$6,"Human check: renewal soon","Current"))))))))))))),"Human check: inputs")</f>
        <v/>
      </c>
      <c r="M57" s="14" t="n"/>
    </row>
    <row r="58" ht="21" customHeight="1">
      <c r="A58" s="13" t="n"/>
      <c r="B58" s="13" t="n"/>
      <c r="C58" s="13" t="n"/>
      <c r="D58" s="13" t="n"/>
      <c r="E58" s="14" t="n"/>
      <c r="F58" s="15" t="n"/>
      <c r="G58" s="16" t="n"/>
      <c r="H58" s="17" t="n"/>
      <c r="I58" s="18">
        <f>IFERROR(IF($A58="","",IF($G58="No","",IF(OR($G58&lt;&gt;"Yes",$F58="",$H58=""),"",EDATE($F58,$H58)))),"")</f>
        <v/>
      </c>
      <c r="J58" s="13" t="n"/>
      <c r="K58" s="16" t="n"/>
      <c r="L58" s="19">
        <f>IFERROR(IF($A58="","",IF(OR($B58="",$C58="",$D58="",$E58="",$F58="",$G58="",$J58="",$K58=""),"Human check: incomplete",IF(COUNTIF($A$6:$A$205,$A58)&gt;1,"Human check: duplicate ID",IF(AND($G58="Yes",$H58=""),"Human check: renewal interval",IF(AND($G58="No",$H58&lt;&gt;""),"Human check: clear interval",IF($K58="Withdrawn","Human check: withdrawn",IF($K58="Superseded","Closed: superseded",IF($K58="Pending Review","Human check: pending review",IF($K58&lt;&gt;"Received","Human check: status",IF($G58="No","Current: no renewal",IF($I58="","Human check: renewal details",IF($I58&lt;Assumptions!$B$5,"Human check: renewal overdue",IF($I58&lt;=Assumptions!$B$5+Assumptions!$B$6,"Human check: renewal soon","Current"))))))))))))),"Human check: inputs")</f>
        <v/>
      </c>
      <c r="M58" s="14" t="n"/>
    </row>
    <row r="59" ht="21" customHeight="1">
      <c r="A59" s="13" t="n"/>
      <c r="B59" s="13" t="n"/>
      <c r="C59" s="13" t="n"/>
      <c r="D59" s="13" t="n"/>
      <c r="E59" s="14" t="n"/>
      <c r="F59" s="15" t="n"/>
      <c r="G59" s="16" t="n"/>
      <c r="H59" s="17" t="n"/>
      <c r="I59" s="20">
        <f>IFERROR(IF($A59="","",IF($G59="No","",IF(OR($G59&lt;&gt;"Yes",$F59="",$H59=""),"",EDATE($F59,$H59)))),"")</f>
        <v/>
      </c>
      <c r="J59" s="13" t="n"/>
      <c r="K59" s="16" t="n"/>
      <c r="L59" s="21">
        <f>IFERROR(IF($A59="","",IF(OR($B59="",$C59="",$D59="",$E59="",$F59="",$G59="",$J59="",$K59=""),"Human check: incomplete",IF(COUNTIF($A$6:$A$205,$A59)&gt;1,"Human check: duplicate ID",IF(AND($G59="Yes",$H59=""),"Human check: renewal interval",IF(AND($G59="No",$H59&lt;&gt;""),"Human check: clear interval",IF($K59="Withdrawn","Human check: withdrawn",IF($K59="Superseded","Closed: superseded",IF($K59="Pending Review","Human check: pending review",IF($K59&lt;&gt;"Received","Human check: status",IF($G59="No","Current: no renewal",IF($I59="","Human check: renewal details",IF($I59&lt;Assumptions!$B$5,"Human check: renewal overdue",IF($I59&lt;=Assumptions!$B$5+Assumptions!$B$6,"Human check: renewal soon","Current"))))))))))))),"Human check: inputs")</f>
        <v/>
      </c>
      <c r="M59" s="14" t="n"/>
    </row>
    <row r="60" ht="21" customHeight="1">
      <c r="A60" s="13" t="n"/>
      <c r="B60" s="13" t="n"/>
      <c r="C60" s="13" t="n"/>
      <c r="D60" s="13" t="n"/>
      <c r="E60" s="14" t="n"/>
      <c r="F60" s="15" t="n"/>
      <c r="G60" s="16" t="n"/>
      <c r="H60" s="17" t="n"/>
      <c r="I60" s="18">
        <f>IFERROR(IF($A60="","",IF($G60="No","",IF(OR($G60&lt;&gt;"Yes",$F60="",$H60=""),"",EDATE($F60,$H60)))),"")</f>
        <v/>
      </c>
      <c r="J60" s="13" t="n"/>
      <c r="K60" s="16" t="n"/>
      <c r="L60" s="19">
        <f>IFERROR(IF($A60="","",IF(OR($B60="",$C60="",$D60="",$E60="",$F60="",$G60="",$J60="",$K60=""),"Human check: incomplete",IF(COUNTIF($A$6:$A$205,$A60)&gt;1,"Human check: duplicate ID",IF(AND($G60="Yes",$H60=""),"Human check: renewal interval",IF(AND($G60="No",$H60&lt;&gt;""),"Human check: clear interval",IF($K60="Withdrawn","Human check: withdrawn",IF($K60="Superseded","Closed: superseded",IF($K60="Pending Review","Human check: pending review",IF($K60&lt;&gt;"Received","Human check: status",IF($G60="No","Current: no renewal",IF($I60="","Human check: renewal details",IF($I60&lt;Assumptions!$B$5,"Human check: renewal overdue",IF($I60&lt;=Assumptions!$B$5+Assumptions!$B$6,"Human check: renewal soon","Current"))))))))))))),"Human check: inputs")</f>
        <v/>
      </c>
      <c r="M60" s="14" t="n"/>
    </row>
    <row r="61" ht="21" customHeight="1">
      <c r="A61" s="13" t="n"/>
      <c r="B61" s="13" t="n"/>
      <c r="C61" s="13" t="n"/>
      <c r="D61" s="13" t="n"/>
      <c r="E61" s="14" t="n"/>
      <c r="F61" s="15" t="n"/>
      <c r="G61" s="16" t="n"/>
      <c r="H61" s="17" t="n"/>
      <c r="I61" s="20">
        <f>IFERROR(IF($A61="","",IF($G61="No","",IF(OR($G61&lt;&gt;"Yes",$F61="",$H61=""),"",EDATE($F61,$H61)))),"")</f>
        <v/>
      </c>
      <c r="J61" s="13" t="n"/>
      <c r="K61" s="16" t="n"/>
      <c r="L61" s="21">
        <f>IFERROR(IF($A61="","",IF(OR($B61="",$C61="",$D61="",$E61="",$F61="",$G61="",$J61="",$K61=""),"Human check: incomplete",IF(COUNTIF($A$6:$A$205,$A61)&gt;1,"Human check: duplicate ID",IF(AND($G61="Yes",$H61=""),"Human check: renewal interval",IF(AND($G61="No",$H61&lt;&gt;""),"Human check: clear interval",IF($K61="Withdrawn","Human check: withdrawn",IF($K61="Superseded","Closed: superseded",IF($K61="Pending Review","Human check: pending review",IF($K61&lt;&gt;"Received","Human check: status",IF($G61="No","Current: no renewal",IF($I61="","Human check: renewal details",IF($I61&lt;Assumptions!$B$5,"Human check: renewal overdue",IF($I61&lt;=Assumptions!$B$5+Assumptions!$B$6,"Human check: renewal soon","Current"))))))))))))),"Human check: inputs")</f>
        <v/>
      </c>
      <c r="M61" s="14" t="n"/>
    </row>
    <row r="62" ht="21" customHeight="1">
      <c r="A62" s="13" t="n"/>
      <c r="B62" s="13" t="n"/>
      <c r="C62" s="13" t="n"/>
      <c r="D62" s="13" t="n"/>
      <c r="E62" s="14" t="n"/>
      <c r="F62" s="15" t="n"/>
      <c r="G62" s="16" t="n"/>
      <c r="H62" s="17" t="n"/>
      <c r="I62" s="18">
        <f>IFERROR(IF($A62="","",IF($G62="No","",IF(OR($G62&lt;&gt;"Yes",$F62="",$H62=""),"",EDATE($F62,$H62)))),"")</f>
        <v/>
      </c>
      <c r="J62" s="13" t="n"/>
      <c r="K62" s="16" t="n"/>
      <c r="L62" s="19">
        <f>IFERROR(IF($A62="","",IF(OR($B62="",$C62="",$D62="",$E62="",$F62="",$G62="",$J62="",$K62=""),"Human check: incomplete",IF(COUNTIF($A$6:$A$205,$A62)&gt;1,"Human check: duplicate ID",IF(AND($G62="Yes",$H62=""),"Human check: renewal interval",IF(AND($G62="No",$H62&lt;&gt;""),"Human check: clear interval",IF($K62="Withdrawn","Human check: withdrawn",IF($K62="Superseded","Closed: superseded",IF($K62="Pending Review","Human check: pending review",IF($K62&lt;&gt;"Received","Human check: status",IF($G62="No","Current: no renewal",IF($I62="","Human check: renewal details",IF($I62&lt;Assumptions!$B$5,"Human check: renewal overdue",IF($I62&lt;=Assumptions!$B$5+Assumptions!$B$6,"Human check: renewal soon","Current"))))))))))))),"Human check: inputs")</f>
        <v/>
      </c>
      <c r="M62" s="14" t="n"/>
    </row>
    <row r="63" ht="21" customHeight="1">
      <c r="A63" s="13" t="n"/>
      <c r="B63" s="13" t="n"/>
      <c r="C63" s="13" t="n"/>
      <c r="D63" s="13" t="n"/>
      <c r="E63" s="14" t="n"/>
      <c r="F63" s="15" t="n"/>
      <c r="G63" s="16" t="n"/>
      <c r="H63" s="17" t="n"/>
      <c r="I63" s="20">
        <f>IFERROR(IF($A63="","",IF($G63="No","",IF(OR($G63&lt;&gt;"Yes",$F63="",$H63=""),"",EDATE($F63,$H63)))),"")</f>
        <v/>
      </c>
      <c r="J63" s="13" t="n"/>
      <c r="K63" s="16" t="n"/>
      <c r="L63" s="21">
        <f>IFERROR(IF($A63="","",IF(OR($B63="",$C63="",$D63="",$E63="",$F63="",$G63="",$J63="",$K63=""),"Human check: incomplete",IF(COUNTIF($A$6:$A$205,$A63)&gt;1,"Human check: duplicate ID",IF(AND($G63="Yes",$H63=""),"Human check: renewal interval",IF(AND($G63="No",$H63&lt;&gt;""),"Human check: clear interval",IF($K63="Withdrawn","Human check: withdrawn",IF($K63="Superseded","Closed: superseded",IF($K63="Pending Review","Human check: pending review",IF($K63&lt;&gt;"Received","Human check: status",IF($G63="No","Current: no renewal",IF($I63="","Human check: renewal details",IF($I63&lt;Assumptions!$B$5,"Human check: renewal overdue",IF($I63&lt;=Assumptions!$B$5+Assumptions!$B$6,"Human check: renewal soon","Current"))))))))))))),"Human check: inputs")</f>
        <v/>
      </c>
      <c r="M63" s="14" t="n"/>
    </row>
    <row r="64" ht="21" customHeight="1">
      <c r="A64" s="13" t="n"/>
      <c r="B64" s="13" t="n"/>
      <c r="C64" s="13" t="n"/>
      <c r="D64" s="13" t="n"/>
      <c r="E64" s="14" t="n"/>
      <c r="F64" s="15" t="n"/>
      <c r="G64" s="16" t="n"/>
      <c r="H64" s="17" t="n"/>
      <c r="I64" s="18">
        <f>IFERROR(IF($A64="","",IF($G64="No","",IF(OR($G64&lt;&gt;"Yes",$F64="",$H64=""),"",EDATE($F64,$H64)))),"")</f>
        <v/>
      </c>
      <c r="J64" s="13" t="n"/>
      <c r="K64" s="16" t="n"/>
      <c r="L64" s="19">
        <f>IFERROR(IF($A64="","",IF(OR($B64="",$C64="",$D64="",$E64="",$F64="",$G64="",$J64="",$K64=""),"Human check: incomplete",IF(COUNTIF($A$6:$A$205,$A64)&gt;1,"Human check: duplicate ID",IF(AND($G64="Yes",$H64=""),"Human check: renewal interval",IF(AND($G64="No",$H64&lt;&gt;""),"Human check: clear interval",IF($K64="Withdrawn","Human check: withdrawn",IF($K64="Superseded","Closed: superseded",IF($K64="Pending Review","Human check: pending review",IF($K64&lt;&gt;"Received","Human check: status",IF($G64="No","Current: no renewal",IF($I64="","Human check: renewal details",IF($I64&lt;Assumptions!$B$5,"Human check: renewal overdue",IF($I64&lt;=Assumptions!$B$5+Assumptions!$B$6,"Human check: renewal soon","Current"))))))))))))),"Human check: inputs")</f>
        <v/>
      </c>
      <c r="M64" s="14" t="n"/>
    </row>
    <row r="65" ht="21" customHeight="1">
      <c r="A65" s="13" t="n"/>
      <c r="B65" s="13" t="n"/>
      <c r="C65" s="13" t="n"/>
      <c r="D65" s="13" t="n"/>
      <c r="E65" s="14" t="n"/>
      <c r="F65" s="15" t="n"/>
      <c r="G65" s="16" t="n"/>
      <c r="H65" s="17" t="n"/>
      <c r="I65" s="20">
        <f>IFERROR(IF($A65="","",IF($G65="No","",IF(OR($G65&lt;&gt;"Yes",$F65="",$H65=""),"",EDATE($F65,$H65)))),"")</f>
        <v/>
      </c>
      <c r="J65" s="13" t="n"/>
      <c r="K65" s="16" t="n"/>
      <c r="L65" s="21">
        <f>IFERROR(IF($A65="","",IF(OR($B65="",$C65="",$D65="",$E65="",$F65="",$G65="",$J65="",$K65=""),"Human check: incomplete",IF(COUNTIF($A$6:$A$205,$A65)&gt;1,"Human check: duplicate ID",IF(AND($G65="Yes",$H65=""),"Human check: renewal interval",IF(AND($G65="No",$H65&lt;&gt;""),"Human check: clear interval",IF($K65="Withdrawn","Human check: withdrawn",IF($K65="Superseded","Closed: superseded",IF($K65="Pending Review","Human check: pending review",IF($K65&lt;&gt;"Received","Human check: status",IF($G65="No","Current: no renewal",IF($I65="","Human check: renewal details",IF($I65&lt;Assumptions!$B$5,"Human check: renewal overdue",IF($I65&lt;=Assumptions!$B$5+Assumptions!$B$6,"Human check: renewal soon","Current"))))))))))))),"Human check: inputs")</f>
        <v/>
      </c>
      <c r="M65" s="14" t="n"/>
    </row>
    <row r="66" ht="21" customHeight="1">
      <c r="A66" s="13" t="n"/>
      <c r="B66" s="13" t="n"/>
      <c r="C66" s="13" t="n"/>
      <c r="D66" s="13" t="n"/>
      <c r="E66" s="14" t="n"/>
      <c r="F66" s="15" t="n"/>
      <c r="G66" s="16" t="n"/>
      <c r="H66" s="17" t="n"/>
      <c r="I66" s="18">
        <f>IFERROR(IF($A66="","",IF($G66="No","",IF(OR($G66&lt;&gt;"Yes",$F66="",$H66=""),"",EDATE($F66,$H66)))),"")</f>
        <v/>
      </c>
      <c r="J66" s="13" t="n"/>
      <c r="K66" s="16" t="n"/>
      <c r="L66" s="19">
        <f>IFERROR(IF($A66="","",IF(OR($B66="",$C66="",$D66="",$E66="",$F66="",$G66="",$J66="",$K66=""),"Human check: incomplete",IF(COUNTIF($A$6:$A$205,$A66)&gt;1,"Human check: duplicate ID",IF(AND($G66="Yes",$H66=""),"Human check: renewal interval",IF(AND($G66="No",$H66&lt;&gt;""),"Human check: clear interval",IF($K66="Withdrawn","Human check: withdrawn",IF($K66="Superseded","Closed: superseded",IF($K66="Pending Review","Human check: pending review",IF($K66&lt;&gt;"Received","Human check: status",IF($G66="No","Current: no renewal",IF($I66="","Human check: renewal details",IF($I66&lt;Assumptions!$B$5,"Human check: renewal overdue",IF($I66&lt;=Assumptions!$B$5+Assumptions!$B$6,"Human check: renewal soon","Current"))))))))))))),"Human check: inputs")</f>
        <v/>
      </c>
      <c r="M66" s="14" t="n"/>
    </row>
    <row r="67" ht="21" customHeight="1">
      <c r="A67" s="13" t="n"/>
      <c r="B67" s="13" t="n"/>
      <c r="C67" s="13" t="n"/>
      <c r="D67" s="13" t="n"/>
      <c r="E67" s="14" t="n"/>
      <c r="F67" s="15" t="n"/>
      <c r="G67" s="16" t="n"/>
      <c r="H67" s="17" t="n"/>
      <c r="I67" s="20">
        <f>IFERROR(IF($A67="","",IF($G67="No","",IF(OR($G67&lt;&gt;"Yes",$F67="",$H67=""),"",EDATE($F67,$H67)))),"")</f>
        <v/>
      </c>
      <c r="J67" s="13" t="n"/>
      <c r="K67" s="16" t="n"/>
      <c r="L67" s="21">
        <f>IFERROR(IF($A67="","",IF(OR($B67="",$C67="",$D67="",$E67="",$F67="",$G67="",$J67="",$K67=""),"Human check: incomplete",IF(COUNTIF($A$6:$A$205,$A67)&gt;1,"Human check: duplicate ID",IF(AND($G67="Yes",$H67=""),"Human check: renewal interval",IF(AND($G67="No",$H67&lt;&gt;""),"Human check: clear interval",IF($K67="Withdrawn","Human check: withdrawn",IF($K67="Superseded","Closed: superseded",IF($K67="Pending Review","Human check: pending review",IF($K67&lt;&gt;"Received","Human check: status",IF($G67="No","Current: no renewal",IF($I67="","Human check: renewal details",IF($I67&lt;Assumptions!$B$5,"Human check: renewal overdue",IF($I67&lt;=Assumptions!$B$5+Assumptions!$B$6,"Human check: renewal soon","Current"))))))))))))),"Human check: inputs")</f>
        <v/>
      </c>
      <c r="M67" s="14" t="n"/>
    </row>
    <row r="68" ht="21" customHeight="1">
      <c r="A68" s="13" t="n"/>
      <c r="B68" s="13" t="n"/>
      <c r="C68" s="13" t="n"/>
      <c r="D68" s="13" t="n"/>
      <c r="E68" s="14" t="n"/>
      <c r="F68" s="15" t="n"/>
      <c r="G68" s="16" t="n"/>
      <c r="H68" s="17" t="n"/>
      <c r="I68" s="18">
        <f>IFERROR(IF($A68="","",IF($G68="No","",IF(OR($G68&lt;&gt;"Yes",$F68="",$H68=""),"",EDATE($F68,$H68)))),"")</f>
        <v/>
      </c>
      <c r="J68" s="13" t="n"/>
      <c r="K68" s="16" t="n"/>
      <c r="L68" s="19">
        <f>IFERROR(IF($A68="","",IF(OR($B68="",$C68="",$D68="",$E68="",$F68="",$G68="",$J68="",$K68=""),"Human check: incomplete",IF(COUNTIF($A$6:$A$205,$A68)&gt;1,"Human check: duplicate ID",IF(AND($G68="Yes",$H68=""),"Human check: renewal interval",IF(AND($G68="No",$H68&lt;&gt;""),"Human check: clear interval",IF($K68="Withdrawn","Human check: withdrawn",IF($K68="Superseded","Closed: superseded",IF($K68="Pending Review","Human check: pending review",IF($K68&lt;&gt;"Received","Human check: status",IF($G68="No","Current: no renewal",IF($I68="","Human check: renewal details",IF($I68&lt;Assumptions!$B$5,"Human check: renewal overdue",IF($I68&lt;=Assumptions!$B$5+Assumptions!$B$6,"Human check: renewal soon","Current"))))))))))))),"Human check: inputs")</f>
        <v/>
      </c>
      <c r="M68" s="14" t="n"/>
    </row>
    <row r="69" ht="21" customHeight="1">
      <c r="A69" s="13" t="n"/>
      <c r="B69" s="13" t="n"/>
      <c r="C69" s="13" t="n"/>
      <c r="D69" s="13" t="n"/>
      <c r="E69" s="14" t="n"/>
      <c r="F69" s="15" t="n"/>
      <c r="G69" s="16" t="n"/>
      <c r="H69" s="17" t="n"/>
      <c r="I69" s="20">
        <f>IFERROR(IF($A69="","",IF($G69="No","",IF(OR($G69&lt;&gt;"Yes",$F69="",$H69=""),"",EDATE($F69,$H69)))),"")</f>
        <v/>
      </c>
      <c r="J69" s="13" t="n"/>
      <c r="K69" s="16" t="n"/>
      <c r="L69" s="21">
        <f>IFERROR(IF($A69="","",IF(OR($B69="",$C69="",$D69="",$E69="",$F69="",$G69="",$J69="",$K69=""),"Human check: incomplete",IF(COUNTIF($A$6:$A$205,$A69)&gt;1,"Human check: duplicate ID",IF(AND($G69="Yes",$H69=""),"Human check: renewal interval",IF(AND($G69="No",$H69&lt;&gt;""),"Human check: clear interval",IF($K69="Withdrawn","Human check: withdrawn",IF($K69="Superseded","Closed: superseded",IF($K69="Pending Review","Human check: pending review",IF($K69&lt;&gt;"Received","Human check: status",IF($G69="No","Current: no renewal",IF($I69="","Human check: renewal details",IF($I69&lt;Assumptions!$B$5,"Human check: renewal overdue",IF($I69&lt;=Assumptions!$B$5+Assumptions!$B$6,"Human check: renewal soon","Current"))))))))))))),"Human check: inputs")</f>
        <v/>
      </c>
      <c r="M69" s="14" t="n"/>
    </row>
    <row r="70" ht="21" customHeight="1">
      <c r="A70" s="13" t="n"/>
      <c r="B70" s="13" t="n"/>
      <c r="C70" s="13" t="n"/>
      <c r="D70" s="13" t="n"/>
      <c r="E70" s="14" t="n"/>
      <c r="F70" s="15" t="n"/>
      <c r="G70" s="16" t="n"/>
      <c r="H70" s="17" t="n"/>
      <c r="I70" s="18">
        <f>IFERROR(IF($A70="","",IF($G70="No","",IF(OR($G70&lt;&gt;"Yes",$F70="",$H70=""),"",EDATE($F70,$H70)))),"")</f>
        <v/>
      </c>
      <c r="J70" s="13" t="n"/>
      <c r="K70" s="16" t="n"/>
      <c r="L70" s="19">
        <f>IFERROR(IF($A70="","",IF(OR($B70="",$C70="",$D70="",$E70="",$F70="",$G70="",$J70="",$K70=""),"Human check: incomplete",IF(COUNTIF($A$6:$A$205,$A70)&gt;1,"Human check: duplicate ID",IF(AND($G70="Yes",$H70=""),"Human check: renewal interval",IF(AND($G70="No",$H70&lt;&gt;""),"Human check: clear interval",IF($K70="Withdrawn","Human check: withdrawn",IF($K70="Superseded","Closed: superseded",IF($K70="Pending Review","Human check: pending review",IF($K70&lt;&gt;"Received","Human check: status",IF($G70="No","Current: no renewal",IF($I70="","Human check: renewal details",IF($I70&lt;Assumptions!$B$5,"Human check: renewal overdue",IF($I70&lt;=Assumptions!$B$5+Assumptions!$B$6,"Human check: renewal soon","Current"))))))))))))),"Human check: inputs")</f>
        <v/>
      </c>
      <c r="M70" s="14" t="n"/>
    </row>
    <row r="71" ht="21" customHeight="1">
      <c r="A71" s="13" t="n"/>
      <c r="B71" s="13" t="n"/>
      <c r="C71" s="13" t="n"/>
      <c r="D71" s="13" t="n"/>
      <c r="E71" s="14" t="n"/>
      <c r="F71" s="15" t="n"/>
      <c r="G71" s="16" t="n"/>
      <c r="H71" s="17" t="n"/>
      <c r="I71" s="20">
        <f>IFERROR(IF($A71="","",IF($G71="No","",IF(OR($G71&lt;&gt;"Yes",$F71="",$H71=""),"",EDATE($F71,$H71)))),"")</f>
        <v/>
      </c>
      <c r="J71" s="13" t="n"/>
      <c r="K71" s="16" t="n"/>
      <c r="L71" s="21">
        <f>IFERROR(IF($A71="","",IF(OR($B71="",$C71="",$D71="",$E71="",$F71="",$G71="",$J71="",$K71=""),"Human check: incomplete",IF(COUNTIF($A$6:$A$205,$A71)&gt;1,"Human check: duplicate ID",IF(AND($G71="Yes",$H71=""),"Human check: renewal interval",IF(AND($G71="No",$H71&lt;&gt;""),"Human check: clear interval",IF($K71="Withdrawn","Human check: withdrawn",IF($K71="Superseded","Closed: superseded",IF($K71="Pending Review","Human check: pending review",IF($K71&lt;&gt;"Received","Human check: status",IF($G71="No","Current: no renewal",IF($I71="","Human check: renewal details",IF($I71&lt;Assumptions!$B$5,"Human check: renewal overdue",IF($I71&lt;=Assumptions!$B$5+Assumptions!$B$6,"Human check: renewal soon","Current"))))))))))))),"Human check: inputs")</f>
        <v/>
      </c>
      <c r="M71" s="14" t="n"/>
    </row>
    <row r="72" ht="21" customHeight="1">
      <c r="A72" s="13" t="n"/>
      <c r="B72" s="13" t="n"/>
      <c r="C72" s="13" t="n"/>
      <c r="D72" s="13" t="n"/>
      <c r="E72" s="14" t="n"/>
      <c r="F72" s="15" t="n"/>
      <c r="G72" s="16" t="n"/>
      <c r="H72" s="17" t="n"/>
      <c r="I72" s="18">
        <f>IFERROR(IF($A72="","",IF($G72="No","",IF(OR($G72&lt;&gt;"Yes",$F72="",$H72=""),"",EDATE($F72,$H72)))),"")</f>
        <v/>
      </c>
      <c r="J72" s="13" t="n"/>
      <c r="K72" s="16" t="n"/>
      <c r="L72" s="19">
        <f>IFERROR(IF($A72="","",IF(OR($B72="",$C72="",$D72="",$E72="",$F72="",$G72="",$J72="",$K72=""),"Human check: incomplete",IF(COUNTIF($A$6:$A$205,$A72)&gt;1,"Human check: duplicate ID",IF(AND($G72="Yes",$H72=""),"Human check: renewal interval",IF(AND($G72="No",$H72&lt;&gt;""),"Human check: clear interval",IF($K72="Withdrawn","Human check: withdrawn",IF($K72="Superseded","Closed: superseded",IF($K72="Pending Review","Human check: pending review",IF($K72&lt;&gt;"Received","Human check: status",IF($G72="No","Current: no renewal",IF($I72="","Human check: renewal details",IF($I72&lt;Assumptions!$B$5,"Human check: renewal overdue",IF($I72&lt;=Assumptions!$B$5+Assumptions!$B$6,"Human check: renewal soon","Current"))))))))))))),"Human check: inputs")</f>
        <v/>
      </c>
      <c r="M72" s="14" t="n"/>
    </row>
    <row r="73" ht="21" customHeight="1">
      <c r="A73" s="13" t="n"/>
      <c r="B73" s="13" t="n"/>
      <c r="C73" s="13" t="n"/>
      <c r="D73" s="13" t="n"/>
      <c r="E73" s="14" t="n"/>
      <c r="F73" s="15" t="n"/>
      <c r="G73" s="16" t="n"/>
      <c r="H73" s="17" t="n"/>
      <c r="I73" s="20">
        <f>IFERROR(IF($A73="","",IF($G73="No","",IF(OR($G73&lt;&gt;"Yes",$F73="",$H73=""),"",EDATE($F73,$H73)))),"")</f>
        <v/>
      </c>
      <c r="J73" s="13" t="n"/>
      <c r="K73" s="16" t="n"/>
      <c r="L73" s="21">
        <f>IFERROR(IF($A73="","",IF(OR($B73="",$C73="",$D73="",$E73="",$F73="",$G73="",$J73="",$K73=""),"Human check: incomplete",IF(COUNTIF($A$6:$A$205,$A73)&gt;1,"Human check: duplicate ID",IF(AND($G73="Yes",$H73=""),"Human check: renewal interval",IF(AND($G73="No",$H73&lt;&gt;""),"Human check: clear interval",IF($K73="Withdrawn","Human check: withdrawn",IF($K73="Superseded","Closed: superseded",IF($K73="Pending Review","Human check: pending review",IF($K73&lt;&gt;"Received","Human check: status",IF($G73="No","Current: no renewal",IF($I73="","Human check: renewal details",IF($I73&lt;Assumptions!$B$5,"Human check: renewal overdue",IF($I73&lt;=Assumptions!$B$5+Assumptions!$B$6,"Human check: renewal soon","Current"))))))))))))),"Human check: inputs")</f>
        <v/>
      </c>
      <c r="M73" s="14" t="n"/>
    </row>
    <row r="74" ht="21" customHeight="1">
      <c r="A74" s="13" t="n"/>
      <c r="B74" s="13" t="n"/>
      <c r="C74" s="13" t="n"/>
      <c r="D74" s="13" t="n"/>
      <c r="E74" s="14" t="n"/>
      <c r="F74" s="15" t="n"/>
      <c r="G74" s="16" t="n"/>
      <c r="H74" s="17" t="n"/>
      <c r="I74" s="18">
        <f>IFERROR(IF($A74="","",IF($G74="No","",IF(OR($G74&lt;&gt;"Yes",$F74="",$H74=""),"",EDATE($F74,$H74)))),"")</f>
        <v/>
      </c>
      <c r="J74" s="13" t="n"/>
      <c r="K74" s="16" t="n"/>
      <c r="L74" s="19">
        <f>IFERROR(IF($A74="","",IF(OR($B74="",$C74="",$D74="",$E74="",$F74="",$G74="",$J74="",$K74=""),"Human check: incomplete",IF(COUNTIF($A$6:$A$205,$A74)&gt;1,"Human check: duplicate ID",IF(AND($G74="Yes",$H74=""),"Human check: renewal interval",IF(AND($G74="No",$H74&lt;&gt;""),"Human check: clear interval",IF($K74="Withdrawn","Human check: withdrawn",IF($K74="Superseded","Closed: superseded",IF($K74="Pending Review","Human check: pending review",IF($K74&lt;&gt;"Received","Human check: status",IF($G74="No","Current: no renewal",IF($I74="","Human check: renewal details",IF($I74&lt;Assumptions!$B$5,"Human check: renewal overdue",IF($I74&lt;=Assumptions!$B$5+Assumptions!$B$6,"Human check: renewal soon","Current"))))))))))))),"Human check: inputs")</f>
        <v/>
      </c>
      <c r="M74" s="14" t="n"/>
    </row>
    <row r="75" ht="21" customHeight="1">
      <c r="A75" s="13" t="n"/>
      <c r="B75" s="13" t="n"/>
      <c r="C75" s="13" t="n"/>
      <c r="D75" s="13" t="n"/>
      <c r="E75" s="14" t="n"/>
      <c r="F75" s="15" t="n"/>
      <c r="G75" s="16" t="n"/>
      <c r="H75" s="17" t="n"/>
      <c r="I75" s="20">
        <f>IFERROR(IF($A75="","",IF($G75="No","",IF(OR($G75&lt;&gt;"Yes",$F75="",$H75=""),"",EDATE($F75,$H75)))),"")</f>
        <v/>
      </c>
      <c r="J75" s="13" t="n"/>
      <c r="K75" s="16" t="n"/>
      <c r="L75" s="21">
        <f>IFERROR(IF($A75="","",IF(OR($B75="",$C75="",$D75="",$E75="",$F75="",$G75="",$J75="",$K75=""),"Human check: incomplete",IF(COUNTIF($A$6:$A$205,$A75)&gt;1,"Human check: duplicate ID",IF(AND($G75="Yes",$H75=""),"Human check: renewal interval",IF(AND($G75="No",$H75&lt;&gt;""),"Human check: clear interval",IF($K75="Withdrawn","Human check: withdrawn",IF($K75="Superseded","Closed: superseded",IF($K75="Pending Review","Human check: pending review",IF($K75&lt;&gt;"Received","Human check: status",IF($G75="No","Current: no renewal",IF($I75="","Human check: renewal details",IF($I75&lt;Assumptions!$B$5,"Human check: renewal overdue",IF($I75&lt;=Assumptions!$B$5+Assumptions!$B$6,"Human check: renewal soon","Current"))))))))))))),"Human check: inputs")</f>
        <v/>
      </c>
      <c r="M75" s="14" t="n"/>
    </row>
    <row r="76" ht="21" customHeight="1">
      <c r="A76" s="13" t="n"/>
      <c r="B76" s="13" t="n"/>
      <c r="C76" s="13" t="n"/>
      <c r="D76" s="13" t="n"/>
      <c r="E76" s="14" t="n"/>
      <c r="F76" s="15" t="n"/>
      <c r="G76" s="16" t="n"/>
      <c r="H76" s="17" t="n"/>
      <c r="I76" s="18">
        <f>IFERROR(IF($A76="","",IF($G76="No","",IF(OR($G76&lt;&gt;"Yes",$F76="",$H76=""),"",EDATE($F76,$H76)))),"")</f>
        <v/>
      </c>
      <c r="J76" s="13" t="n"/>
      <c r="K76" s="16" t="n"/>
      <c r="L76" s="19">
        <f>IFERROR(IF($A76="","",IF(OR($B76="",$C76="",$D76="",$E76="",$F76="",$G76="",$J76="",$K76=""),"Human check: incomplete",IF(COUNTIF($A$6:$A$205,$A76)&gt;1,"Human check: duplicate ID",IF(AND($G76="Yes",$H76=""),"Human check: renewal interval",IF(AND($G76="No",$H76&lt;&gt;""),"Human check: clear interval",IF($K76="Withdrawn","Human check: withdrawn",IF($K76="Superseded","Closed: superseded",IF($K76="Pending Review","Human check: pending review",IF($K76&lt;&gt;"Received","Human check: status",IF($G76="No","Current: no renewal",IF($I76="","Human check: renewal details",IF($I76&lt;Assumptions!$B$5,"Human check: renewal overdue",IF($I76&lt;=Assumptions!$B$5+Assumptions!$B$6,"Human check: renewal soon","Current"))))))))))))),"Human check: inputs")</f>
        <v/>
      </c>
      <c r="M76" s="14" t="n"/>
    </row>
    <row r="77" ht="21" customHeight="1">
      <c r="A77" s="13" t="n"/>
      <c r="B77" s="13" t="n"/>
      <c r="C77" s="13" t="n"/>
      <c r="D77" s="13" t="n"/>
      <c r="E77" s="14" t="n"/>
      <c r="F77" s="15" t="n"/>
      <c r="G77" s="16" t="n"/>
      <c r="H77" s="17" t="n"/>
      <c r="I77" s="20">
        <f>IFERROR(IF($A77="","",IF($G77="No","",IF(OR($G77&lt;&gt;"Yes",$F77="",$H77=""),"",EDATE($F77,$H77)))),"")</f>
        <v/>
      </c>
      <c r="J77" s="13" t="n"/>
      <c r="K77" s="16" t="n"/>
      <c r="L77" s="21">
        <f>IFERROR(IF($A77="","",IF(OR($B77="",$C77="",$D77="",$E77="",$F77="",$G77="",$J77="",$K77=""),"Human check: incomplete",IF(COUNTIF($A$6:$A$205,$A77)&gt;1,"Human check: duplicate ID",IF(AND($G77="Yes",$H77=""),"Human check: renewal interval",IF(AND($G77="No",$H77&lt;&gt;""),"Human check: clear interval",IF($K77="Withdrawn","Human check: withdrawn",IF($K77="Superseded","Closed: superseded",IF($K77="Pending Review","Human check: pending review",IF($K77&lt;&gt;"Received","Human check: status",IF($G77="No","Current: no renewal",IF($I77="","Human check: renewal details",IF($I77&lt;Assumptions!$B$5,"Human check: renewal overdue",IF($I77&lt;=Assumptions!$B$5+Assumptions!$B$6,"Human check: renewal soon","Current"))))))))))))),"Human check: inputs")</f>
        <v/>
      </c>
      <c r="M77" s="14" t="n"/>
    </row>
    <row r="78" ht="21" customHeight="1">
      <c r="A78" s="13" t="n"/>
      <c r="B78" s="13" t="n"/>
      <c r="C78" s="13" t="n"/>
      <c r="D78" s="13" t="n"/>
      <c r="E78" s="14" t="n"/>
      <c r="F78" s="15" t="n"/>
      <c r="G78" s="16" t="n"/>
      <c r="H78" s="17" t="n"/>
      <c r="I78" s="18">
        <f>IFERROR(IF($A78="","",IF($G78="No","",IF(OR($G78&lt;&gt;"Yes",$F78="",$H78=""),"",EDATE($F78,$H78)))),"")</f>
        <v/>
      </c>
      <c r="J78" s="13" t="n"/>
      <c r="K78" s="16" t="n"/>
      <c r="L78" s="19">
        <f>IFERROR(IF($A78="","",IF(OR($B78="",$C78="",$D78="",$E78="",$F78="",$G78="",$J78="",$K78=""),"Human check: incomplete",IF(COUNTIF($A$6:$A$205,$A78)&gt;1,"Human check: duplicate ID",IF(AND($G78="Yes",$H78=""),"Human check: renewal interval",IF(AND($G78="No",$H78&lt;&gt;""),"Human check: clear interval",IF($K78="Withdrawn","Human check: withdrawn",IF($K78="Superseded","Closed: superseded",IF($K78="Pending Review","Human check: pending review",IF($K78&lt;&gt;"Received","Human check: status",IF($G78="No","Current: no renewal",IF($I78="","Human check: renewal details",IF($I78&lt;Assumptions!$B$5,"Human check: renewal overdue",IF($I78&lt;=Assumptions!$B$5+Assumptions!$B$6,"Human check: renewal soon","Current"))))))))))))),"Human check: inputs")</f>
        <v/>
      </c>
      <c r="M78" s="14" t="n"/>
    </row>
    <row r="79" ht="21" customHeight="1">
      <c r="A79" s="13" t="n"/>
      <c r="B79" s="13" t="n"/>
      <c r="C79" s="13" t="n"/>
      <c r="D79" s="13" t="n"/>
      <c r="E79" s="14" t="n"/>
      <c r="F79" s="15" t="n"/>
      <c r="G79" s="16" t="n"/>
      <c r="H79" s="17" t="n"/>
      <c r="I79" s="20">
        <f>IFERROR(IF($A79="","",IF($G79="No","",IF(OR($G79&lt;&gt;"Yes",$F79="",$H79=""),"",EDATE($F79,$H79)))),"")</f>
        <v/>
      </c>
      <c r="J79" s="13" t="n"/>
      <c r="K79" s="16" t="n"/>
      <c r="L79" s="21">
        <f>IFERROR(IF($A79="","",IF(OR($B79="",$C79="",$D79="",$E79="",$F79="",$G79="",$J79="",$K79=""),"Human check: incomplete",IF(COUNTIF($A$6:$A$205,$A79)&gt;1,"Human check: duplicate ID",IF(AND($G79="Yes",$H79=""),"Human check: renewal interval",IF(AND($G79="No",$H79&lt;&gt;""),"Human check: clear interval",IF($K79="Withdrawn","Human check: withdrawn",IF($K79="Superseded","Closed: superseded",IF($K79="Pending Review","Human check: pending review",IF($K79&lt;&gt;"Received","Human check: status",IF($G79="No","Current: no renewal",IF($I79="","Human check: renewal details",IF($I79&lt;Assumptions!$B$5,"Human check: renewal overdue",IF($I79&lt;=Assumptions!$B$5+Assumptions!$B$6,"Human check: renewal soon","Current"))))))))))))),"Human check: inputs")</f>
        <v/>
      </c>
      <c r="M79" s="14" t="n"/>
    </row>
    <row r="80" ht="21" customHeight="1">
      <c r="A80" s="13" t="n"/>
      <c r="B80" s="13" t="n"/>
      <c r="C80" s="13" t="n"/>
      <c r="D80" s="13" t="n"/>
      <c r="E80" s="14" t="n"/>
      <c r="F80" s="15" t="n"/>
      <c r="G80" s="16" t="n"/>
      <c r="H80" s="17" t="n"/>
      <c r="I80" s="18">
        <f>IFERROR(IF($A80="","",IF($G80="No","",IF(OR($G80&lt;&gt;"Yes",$F80="",$H80=""),"",EDATE($F80,$H80)))),"")</f>
        <v/>
      </c>
      <c r="J80" s="13" t="n"/>
      <c r="K80" s="16" t="n"/>
      <c r="L80" s="19">
        <f>IFERROR(IF($A80="","",IF(OR($B80="",$C80="",$D80="",$E80="",$F80="",$G80="",$J80="",$K80=""),"Human check: incomplete",IF(COUNTIF($A$6:$A$205,$A80)&gt;1,"Human check: duplicate ID",IF(AND($G80="Yes",$H80=""),"Human check: renewal interval",IF(AND($G80="No",$H80&lt;&gt;""),"Human check: clear interval",IF($K80="Withdrawn","Human check: withdrawn",IF($K80="Superseded","Closed: superseded",IF($K80="Pending Review","Human check: pending review",IF($K80&lt;&gt;"Received","Human check: status",IF($G80="No","Current: no renewal",IF($I80="","Human check: renewal details",IF($I80&lt;Assumptions!$B$5,"Human check: renewal overdue",IF($I80&lt;=Assumptions!$B$5+Assumptions!$B$6,"Human check: renewal soon","Current"))))))))))))),"Human check: inputs")</f>
        <v/>
      </c>
      <c r="M80" s="14" t="n"/>
    </row>
    <row r="81" ht="21" customHeight="1">
      <c r="A81" s="13" t="n"/>
      <c r="B81" s="13" t="n"/>
      <c r="C81" s="13" t="n"/>
      <c r="D81" s="13" t="n"/>
      <c r="E81" s="14" t="n"/>
      <c r="F81" s="15" t="n"/>
      <c r="G81" s="16" t="n"/>
      <c r="H81" s="17" t="n"/>
      <c r="I81" s="20">
        <f>IFERROR(IF($A81="","",IF($G81="No","",IF(OR($G81&lt;&gt;"Yes",$F81="",$H81=""),"",EDATE($F81,$H81)))),"")</f>
        <v/>
      </c>
      <c r="J81" s="13" t="n"/>
      <c r="K81" s="16" t="n"/>
      <c r="L81" s="21">
        <f>IFERROR(IF($A81="","",IF(OR($B81="",$C81="",$D81="",$E81="",$F81="",$G81="",$J81="",$K81=""),"Human check: incomplete",IF(COUNTIF($A$6:$A$205,$A81)&gt;1,"Human check: duplicate ID",IF(AND($G81="Yes",$H81=""),"Human check: renewal interval",IF(AND($G81="No",$H81&lt;&gt;""),"Human check: clear interval",IF($K81="Withdrawn","Human check: withdrawn",IF($K81="Superseded","Closed: superseded",IF($K81="Pending Review","Human check: pending review",IF($K81&lt;&gt;"Received","Human check: status",IF($G81="No","Current: no renewal",IF($I81="","Human check: renewal details",IF($I81&lt;Assumptions!$B$5,"Human check: renewal overdue",IF($I81&lt;=Assumptions!$B$5+Assumptions!$B$6,"Human check: renewal soon","Current"))))))))))))),"Human check: inputs")</f>
        <v/>
      </c>
      <c r="M81" s="14" t="n"/>
    </row>
    <row r="82" ht="21" customHeight="1">
      <c r="A82" s="13" t="n"/>
      <c r="B82" s="13" t="n"/>
      <c r="C82" s="13" t="n"/>
      <c r="D82" s="13" t="n"/>
      <c r="E82" s="14" t="n"/>
      <c r="F82" s="15" t="n"/>
      <c r="G82" s="16" t="n"/>
      <c r="H82" s="17" t="n"/>
      <c r="I82" s="18">
        <f>IFERROR(IF($A82="","",IF($G82="No","",IF(OR($G82&lt;&gt;"Yes",$F82="",$H82=""),"",EDATE($F82,$H82)))),"")</f>
        <v/>
      </c>
      <c r="J82" s="13" t="n"/>
      <c r="K82" s="16" t="n"/>
      <c r="L82" s="19">
        <f>IFERROR(IF($A82="","",IF(OR($B82="",$C82="",$D82="",$E82="",$F82="",$G82="",$J82="",$K82=""),"Human check: incomplete",IF(COUNTIF($A$6:$A$205,$A82)&gt;1,"Human check: duplicate ID",IF(AND($G82="Yes",$H82=""),"Human check: renewal interval",IF(AND($G82="No",$H82&lt;&gt;""),"Human check: clear interval",IF($K82="Withdrawn","Human check: withdrawn",IF($K82="Superseded","Closed: superseded",IF($K82="Pending Review","Human check: pending review",IF($K82&lt;&gt;"Received","Human check: status",IF($G82="No","Current: no renewal",IF($I82="","Human check: renewal details",IF($I82&lt;Assumptions!$B$5,"Human check: renewal overdue",IF($I82&lt;=Assumptions!$B$5+Assumptions!$B$6,"Human check: renewal soon","Current"))))))))))))),"Human check: inputs")</f>
        <v/>
      </c>
      <c r="M82" s="14" t="n"/>
    </row>
    <row r="83" ht="21" customHeight="1">
      <c r="A83" s="13" t="n"/>
      <c r="B83" s="13" t="n"/>
      <c r="C83" s="13" t="n"/>
      <c r="D83" s="13" t="n"/>
      <c r="E83" s="14" t="n"/>
      <c r="F83" s="15" t="n"/>
      <c r="G83" s="16" t="n"/>
      <c r="H83" s="17" t="n"/>
      <c r="I83" s="20">
        <f>IFERROR(IF($A83="","",IF($G83="No","",IF(OR($G83&lt;&gt;"Yes",$F83="",$H83=""),"",EDATE($F83,$H83)))),"")</f>
        <v/>
      </c>
      <c r="J83" s="13" t="n"/>
      <c r="K83" s="16" t="n"/>
      <c r="L83" s="21">
        <f>IFERROR(IF($A83="","",IF(OR($B83="",$C83="",$D83="",$E83="",$F83="",$G83="",$J83="",$K83=""),"Human check: incomplete",IF(COUNTIF($A$6:$A$205,$A83)&gt;1,"Human check: duplicate ID",IF(AND($G83="Yes",$H83=""),"Human check: renewal interval",IF(AND($G83="No",$H83&lt;&gt;""),"Human check: clear interval",IF($K83="Withdrawn","Human check: withdrawn",IF($K83="Superseded","Closed: superseded",IF($K83="Pending Review","Human check: pending review",IF($K83&lt;&gt;"Received","Human check: status",IF($G83="No","Current: no renewal",IF($I83="","Human check: renewal details",IF($I83&lt;Assumptions!$B$5,"Human check: renewal overdue",IF($I83&lt;=Assumptions!$B$5+Assumptions!$B$6,"Human check: renewal soon","Current"))))))))))))),"Human check: inputs")</f>
        <v/>
      </c>
      <c r="M83" s="14" t="n"/>
    </row>
    <row r="84" ht="21" customHeight="1">
      <c r="A84" s="13" t="n"/>
      <c r="B84" s="13" t="n"/>
      <c r="C84" s="13" t="n"/>
      <c r="D84" s="13" t="n"/>
      <c r="E84" s="14" t="n"/>
      <c r="F84" s="15" t="n"/>
      <c r="G84" s="16" t="n"/>
      <c r="H84" s="17" t="n"/>
      <c r="I84" s="18">
        <f>IFERROR(IF($A84="","",IF($G84="No","",IF(OR($G84&lt;&gt;"Yes",$F84="",$H84=""),"",EDATE($F84,$H84)))),"")</f>
        <v/>
      </c>
      <c r="J84" s="13" t="n"/>
      <c r="K84" s="16" t="n"/>
      <c r="L84" s="19">
        <f>IFERROR(IF($A84="","",IF(OR($B84="",$C84="",$D84="",$E84="",$F84="",$G84="",$J84="",$K84=""),"Human check: incomplete",IF(COUNTIF($A$6:$A$205,$A84)&gt;1,"Human check: duplicate ID",IF(AND($G84="Yes",$H84=""),"Human check: renewal interval",IF(AND($G84="No",$H84&lt;&gt;""),"Human check: clear interval",IF($K84="Withdrawn","Human check: withdrawn",IF($K84="Superseded","Closed: superseded",IF($K84="Pending Review","Human check: pending review",IF($K84&lt;&gt;"Received","Human check: status",IF($G84="No","Current: no renewal",IF($I84="","Human check: renewal details",IF($I84&lt;Assumptions!$B$5,"Human check: renewal overdue",IF($I84&lt;=Assumptions!$B$5+Assumptions!$B$6,"Human check: renewal soon","Current"))))))))))))),"Human check: inputs")</f>
        <v/>
      </c>
      <c r="M84" s="14" t="n"/>
    </row>
    <row r="85" ht="21" customHeight="1">
      <c r="A85" s="13" t="n"/>
      <c r="B85" s="13" t="n"/>
      <c r="C85" s="13" t="n"/>
      <c r="D85" s="13" t="n"/>
      <c r="E85" s="14" t="n"/>
      <c r="F85" s="15" t="n"/>
      <c r="G85" s="16" t="n"/>
      <c r="H85" s="17" t="n"/>
      <c r="I85" s="20">
        <f>IFERROR(IF($A85="","",IF($G85="No","",IF(OR($G85&lt;&gt;"Yes",$F85="",$H85=""),"",EDATE($F85,$H85)))),"")</f>
        <v/>
      </c>
      <c r="J85" s="13" t="n"/>
      <c r="K85" s="16" t="n"/>
      <c r="L85" s="21">
        <f>IFERROR(IF($A85="","",IF(OR($B85="",$C85="",$D85="",$E85="",$F85="",$G85="",$J85="",$K85=""),"Human check: incomplete",IF(COUNTIF($A$6:$A$205,$A85)&gt;1,"Human check: duplicate ID",IF(AND($G85="Yes",$H85=""),"Human check: renewal interval",IF(AND($G85="No",$H85&lt;&gt;""),"Human check: clear interval",IF($K85="Withdrawn","Human check: withdrawn",IF($K85="Superseded","Closed: superseded",IF($K85="Pending Review","Human check: pending review",IF($K85&lt;&gt;"Received","Human check: status",IF($G85="No","Current: no renewal",IF($I85="","Human check: renewal details",IF($I85&lt;Assumptions!$B$5,"Human check: renewal overdue",IF($I85&lt;=Assumptions!$B$5+Assumptions!$B$6,"Human check: renewal soon","Current"))))))))))))),"Human check: inputs")</f>
        <v/>
      </c>
      <c r="M85" s="14" t="n"/>
    </row>
    <row r="86" ht="21" customHeight="1">
      <c r="A86" s="13" t="n"/>
      <c r="B86" s="13" t="n"/>
      <c r="C86" s="13" t="n"/>
      <c r="D86" s="13" t="n"/>
      <c r="E86" s="14" t="n"/>
      <c r="F86" s="15" t="n"/>
      <c r="G86" s="16" t="n"/>
      <c r="H86" s="17" t="n"/>
      <c r="I86" s="18">
        <f>IFERROR(IF($A86="","",IF($G86="No","",IF(OR($G86&lt;&gt;"Yes",$F86="",$H86=""),"",EDATE($F86,$H86)))),"")</f>
        <v/>
      </c>
      <c r="J86" s="13" t="n"/>
      <c r="K86" s="16" t="n"/>
      <c r="L86" s="19">
        <f>IFERROR(IF($A86="","",IF(OR($B86="",$C86="",$D86="",$E86="",$F86="",$G86="",$J86="",$K86=""),"Human check: incomplete",IF(COUNTIF($A$6:$A$205,$A86)&gt;1,"Human check: duplicate ID",IF(AND($G86="Yes",$H86=""),"Human check: renewal interval",IF(AND($G86="No",$H86&lt;&gt;""),"Human check: clear interval",IF($K86="Withdrawn","Human check: withdrawn",IF($K86="Superseded","Closed: superseded",IF($K86="Pending Review","Human check: pending review",IF($K86&lt;&gt;"Received","Human check: status",IF($G86="No","Current: no renewal",IF($I86="","Human check: renewal details",IF($I86&lt;Assumptions!$B$5,"Human check: renewal overdue",IF($I86&lt;=Assumptions!$B$5+Assumptions!$B$6,"Human check: renewal soon","Current"))))))))))))),"Human check: inputs")</f>
        <v/>
      </c>
      <c r="M86" s="14" t="n"/>
    </row>
    <row r="87" ht="21" customHeight="1">
      <c r="A87" s="13" t="n"/>
      <c r="B87" s="13" t="n"/>
      <c r="C87" s="13" t="n"/>
      <c r="D87" s="13" t="n"/>
      <c r="E87" s="14" t="n"/>
      <c r="F87" s="15" t="n"/>
      <c r="G87" s="16" t="n"/>
      <c r="H87" s="17" t="n"/>
      <c r="I87" s="20">
        <f>IFERROR(IF($A87="","",IF($G87="No","",IF(OR($G87&lt;&gt;"Yes",$F87="",$H87=""),"",EDATE($F87,$H87)))),"")</f>
        <v/>
      </c>
      <c r="J87" s="13" t="n"/>
      <c r="K87" s="16" t="n"/>
      <c r="L87" s="21">
        <f>IFERROR(IF($A87="","",IF(OR($B87="",$C87="",$D87="",$E87="",$F87="",$G87="",$J87="",$K87=""),"Human check: incomplete",IF(COUNTIF($A$6:$A$205,$A87)&gt;1,"Human check: duplicate ID",IF(AND($G87="Yes",$H87=""),"Human check: renewal interval",IF(AND($G87="No",$H87&lt;&gt;""),"Human check: clear interval",IF($K87="Withdrawn","Human check: withdrawn",IF($K87="Superseded","Closed: superseded",IF($K87="Pending Review","Human check: pending review",IF($K87&lt;&gt;"Received","Human check: status",IF($G87="No","Current: no renewal",IF($I87="","Human check: renewal details",IF($I87&lt;Assumptions!$B$5,"Human check: renewal overdue",IF($I87&lt;=Assumptions!$B$5+Assumptions!$B$6,"Human check: renewal soon","Current"))))))))))))),"Human check: inputs")</f>
        <v/>
      </c>
      <c r="M87" s="14" t="n"/>
    </row>
    <row r="88" ht="21" customHeight="1">
      <c r="A88" s="13" t="n"/>
      <c r="B88" s="13" t="n"/>
      <c r="C88" s="13" t="n"/>
      <c r="D88" s="13" t="n"/>
      <c r="E88" s="14" t="n"/>
      <c r="F88" s="15" t="n"/>
      <c r="G88" s="16" t="n"/>
      <c r="H88" s="17" t="n"/>
      <c r="I88" s="18">
        <f>IFERROR(IF($A88="","",IF($G88="No","",IF(OR($G88&lt;&gt;"Yes",$F88="",$H88=""),"",EDATE($F88,$H88)))),"")</f>
        <v/>
      </c>
      <c r="J88" s="13" t="n"/>
      <c r="K88" s="16" t="n"/>
      <c r="L88" s="19">
        <f>IFERROR(IF($A88="","",IF(OR($B88="",$C88="",$D88="",$E88="",$F88="",$G88="",$J88="",$K88=""),"Human check: incomplete",IF(COUNTIF($A$6:$A$205,$A88)&gt;1,"Human check: duplicate ID",IF(AND($G88="Yes",$H88=""),"Human check: renewal interval",IF(AND($G88="No",$H88&lt;&gt;""),"Human check: clear interval",IF($K88="Withdrawn","Human check: withdrawn",IF($K88="Superseded","Closed: superseded",IF($K88="Pending Review","Human check: pending review",IF($K88&lt;&gt;"Received","Human check: status",IF($G88="No","Current: no renewal",IF($I88="","Human check: renewal details",IF($I88&lt;Assumptions!$B$5,"Human check: renewal overdue",IF($I88&lt;=Assumptions!$B$5+Assumptions!$B$6,"Human check: renewal soon","Current"))))))))))))),"Human check: inputs")</f>
        <v/>
      </c>
      <c r="M88" s="14" t="n"/>
    </row>
    <row r="89" ht="21" customHeight="1">
      <c r="A89" s="13" t="n"/>
      <c r="B89" s="13" t="n"/>
      <c r="C89" s="13" t="n"/>
      <c r="D89" s="13" t="n"/>
      <c r="E89" s="14" t="n"/>
      <c r="F89" s="15" t="n"/>
      <c r="G89" s="16" t="n"/>
      <c r="H89" s="17" t="n"/>
      <c r="I89" s="20">
        <f>IFERROR(IF($A89="","",IF($G89="No","",IF(OR($G89&lt;&gt;"Yes",$F89="",$H89=""),"",EDATE($F89,$H89)))),"")</f>
        <v/>
      </c>
      <c r="J89" s="13" t="n"/>
      <c r="K89" s="16" t="n"/>
      <c r="L89" s="21">
        <f>IFERROR(IF($A89="","",IF(OR($B89="",$C89="",$D89="",$E89="",$F89="",$G89="",$J89="",$K89=""),"Human check: incomplete",IF(COUNTIF($A$6:$A$205,$A89)&gt;1,"Human check: duplicate ID",IF(AND($G89="Yes",$H89=""),"Human check: renewal interval",IF(AND($G89="No",$H89&lt;&gt;""),"Human check: clear interval",IF($K89="Withdrawn","Human check: withdrawn",IF($K89="Superseded","Closed: superseded",IF($K89="Pending Review","Human check: pending review",IF($K89&lt;&gt;"Received","Human check: status",IF($G89="No","Current: no renewal",IF($I89="","Human check: renewal details",IF($I89&lt;Assumptions!$B$5,"Human check: renewal overdue",IF($I89&lt;=Assumptions!$B$5+Assumptions!$B$6,"Human check: renewal soon","Current"))))))))))))),"Human check: inputs")</f>
        <v/>
      </c>
      <c r="M89" s="14" t="n"/>
    </row>
    <row r="90" ht="21" customHeight="1">
      <c r="A90" s="13" t="n"/>
      <c r="B90" s="13" t="n"/>
      <c r="C90" s="13" t="n"/>
      <c r="D90" s="13" t="n"/>
      <c r="E90" s="14" t="n"/>
      <c r="F90" s="15" t="n"/>
      <c r="G90" s="16" t="n"/>
      <c r="H90" s="17" t="n"/>
      <c r="I90" s="18">
        <f>IFERROR(IF($A90="","",IF($G90="No","",IF(OR($G90&lt;&gt;"Yes",$F90="",$H90=""),"",EDATE($F90,$H90)))),"")</f>
        <v/>
      </c>
      <c r="J90" s="13" t="n"/>
      <c r="K90" s="16" t="n"/>
      <c r="L90" s="19">
        <f>IFERROR(IF($A90="","",IF(OR($B90="",$C90="",$D90="",$E90="",$F90="",$G90="",$J90="",$K90=""),"Human check: incomplete",IF(COUNTIF($A$6:$A$205,$A90)&gt;1,"Human check: duplicate ID",IF(AND($G90="Yes",$H90=""),"Human check: renewal interval",IF(AND($G90="No",$H90&lt;&gt;""),"Human check: clear interval",IF($K90="Withdrawn","Human check: withdrawn",IF($K90="Superseded","Closed: superseded",IF($K90="Pending Review","Human check: pending review",IF($K90&lt;&gt;"Received","Human check: status",IF($G90="No","Current: no renewal",IF($I90="","Human check: renewal details",IF($I90&lt;Assumptions!$B$5,"Human check: renewal overdue",IF($I90&lt;=Assumptions!$B$5+Assumptions!$B$6,"Human check: renewal soon","Current"))))))))))))),"Human check: inputs")</f>
        <v/>
      </c>
      <c r="M90" s="14" t="n"/>
    </row>
    <row r="91" ht="21" customHeight="1">
      <c r="A91" s="13" t="n"/>
      <c r="B91" s="13" t="n"/>
      <c r="C91" s="13" t="n"/>
      <c r="D91" s="13" t="n"/>
      <c r="E91" s="14" t="n"/>
      <c r="F91" s="15" t="n"/>
      <c r="G91" s="16" t="n"/>
      <c r="H91" s="17" t="n"/>
      <c r="I91" s="20">
        <f>IFERROR(IF($A91="","",IF($G91="No","",IF(OR($G91&lt;&gt;"Yes",$F91="",$H91=""),"",EDATE($F91,$H91)))),"")</f>
        <v/>
      </c>
      <c r="J91" s="13" t="n"/>
      <c r="K91" s="16" t="n"/>
      <c r="L91" s="21">
        <f>IFERROR(IF($A91="","",IF(OR($B91="",$C91="",$D91="",$E91="",$F91="",$G91="",$J91="",$K91=""),"Human check: incomplete",IF(COUNTIF($A$6:$A$205,$A91)&gt;1,"Human check: duplicate ID",IF(AND($G91="Yes",$H91=""),"Human check: renewal interval",IF(AND($G91="No",$H91&lt;&gt;""),"Human check: clear interval",IF($K91="Withdrawn","Human check: withdrawn",IF($K91="Superseded","Closed: superseded",IF($K91="Pending Review","Human check: pending review",IF($K91&lt;&gt;"Received","Human check: status",IF($G91="No","Current: no renewal",IF($I91="","Human check: renewal details",IF($I91&lt;Assumptions!$B$5,"Human check: renewal overdue",IF($I91&lt;=Assumptions!$B$5+Assumptions!$B$6,"Human check: renewal soon","Current"))))))))))))),"Human check: inputs")</f>
        <v/>
      </c>
      <c r="M91" s="14" t="n"/>
    </row>
    <row r="92" ht="21" customHeight="1">
      <c r="A92" s="13" t="n"/>
      <c r="B92" s="13" t="n"/>
      <c r="C92" s="13" t="n"/>
      <c r="D92" s="13" t="n"/>
      <c r="E92" s="14" t="n"/>
      <c r="F92" s="15" t="n"/>
      <c r="G92" s="16" t="n"/>
      <c r="H92" s="17" t="n"/>
      <c r="I92" s="18">
        <f>IFERROR(IF($A92="","",IF($G92="No","",IF(OR($G92&lt;&gt;"Yes",$F92="",$H92=""),"",EDATE($F92,$H92)))),"")</f>
        <v/>
      </c>
      <c r="J92" s="13" t="n"/>
      <c r="K92" s="16" t="n"/>
      <c r="L92" s="19">
        <f>IFERROR(IF($A92="","",IF(OR($B92="",$C92="",$D92="",$E92="",$F92="",$G92="",$J92="",$K92=""),"Human check: incomplete",IF(COUNTIF($A$6:$A$205,$A92)&gt;1,"Human check: duplicate ID",IF(AND($G92="Yes",$H92=""),"Human check: renewal interval",IF(AND($G92="No",$H92&lt;&gt;""),"Human check: clear interval",IF($K92="Withdrawn","Human check: withdrawn",IF($K92="Superseded","Closed: superseded",IF($K92="Pending Review","Human check: pending review",IF($K92&lt;&gt;"Received","Human check: status",IF($G92="No","Current: no renewal",IF($I92="","Human check: renewal details",IF($I92&lt;Assumptions!$B$5,"Human check: renewal overdue",IF($I92&lt;=Assumptions!$B$5+Assumptions!$B$6,"Human check: renewal soon","Current"))))))))))))),"Human check: inputs")</f>
        <v/>
      </c>
      <c r="M92" s="14" t="n"/>
    </row>
    <row r="93" ht="21" customHeight="1">
      <c r="A93" s="13" t="n"/>
      <c r="B93" s="13" t="n"/>
      <c r="C93" s="13" t="n"/>
      <c r="D93" s="13" t="n"/>
      <c r="E93" s="14" t="n"/>
      <c r="F93" s="15" t="n"/>
      <c r="G93" s="16" t="n"/>
      <c r="H93" s="17" t="n"/>
      <c r="I93" s="20">
        <f>IFERROR(IF($A93="","",IF($G93="No","",IF(OR($G93&lt;&gt;"Yes",$F93="",$H93=""),"",EDATE($F93,$H93)))),"")</f>
        <v/>
      </c>
      <c r="J93" s="13" t="n"/>
      <c r="K93" s="16" t="n"/>
      <c r="L93" s="21">
        <f>IFERROR(IF($A93="","",IF(OR($B93="",$C93="",$D93="",$E93="",$F93="",$G93="",$J93="",$K93=""),"Human check: incomplete",IF(COUNTIF($A$6:$A$205,$A93)&gt;1,"Human check: duplicate ID",IF(AND($G93="Yes",$H93=""),"Human check: renewal interval",IF(AND($G93="No",$H93&lt;&gt;""),"Human check: clear interval",IF($K93="Withdrawn","Human check: withdrawn",IF($K93="Superseded","Closed: superseded",IF($K93="Pending Review","Human check: pending review",IF($K93&lt;&gt;"Received","Human check: status",IF($G93="No","Current: no renewal",IF($I93="","Human check: renewal details",IF($I93&lt;Assumptions!$B$5,"Human check: renewal overdue",IF($I93&lt;=Assumptions!$B$5+Assumptions!$B$6,"Human check: renewal soon","Current"))))))))))))),"Human check: inputs")</f>
        <v/>
      </c>
      <c r="M93" s="14" t="n"/>
    </row>
    <row r="94" ht="21" customHeight="1">
      <c r="A94" s="13" t="n"/>
      <c r="B94" s="13" t="n"/>
      <c r="C94" s="13" t="n"/>
      <c r="D94" s="13" t="n"/>
      <c r="E94" s="14" t="n"/>
      <c r="F94" s="15" t="n"/>
      <c r="G94" s="16" t="n"/>
      <c r="H94" s="17" t="n"/>
      <c r="I94" s="18">
        <f>IFERROR(IF($A94="","",IF($G94="No","",IF(OR($G94&lt;&gt;"Yes",$F94="",$H94=""),"",EDATE($F94,$H94)))),"")</f>
        <v/>
      </c>
      <c r="J94" s="13" t="n"/>
      <c r="K94" s="16" t="n"/>
      <c r="L94" s="19">
        <f>IFERROR(IF($A94="","",IF(OR($B94="",$C94="",$D94="",$E94="",$F94="",$G94="",$J94="",$K94=""),"Human check: incomplete",IF(COUNTIF($A$6:$A$205,$A94)&gt;1,"Human check: duplicate ID",IF(AND($G94="Yes",$H94=""),"Human check: renewal interval",IF(AND($G94="No",$H94&lt;&gt;""),"Human check: clear interval",IF($K94="Withdrawn","Human check: withdrawn",IF($K94="Superseded","Closed: superseded",IF($K94="Pending Review","Human check: pending review",IF($K94&lt;&gt;"Received","Human check: status",IF($G94="No","Current: no renewal",IF($I94="","Human check: renewal details",IF($I94&lt;Assumptions!$B$5,"Human check: renewal overdue",IF($I94&lt;=Assumptions!$B$5+Assumptions!$B$6,"Human check: renewal soon","Current"))))))))))))),"Human check: inputs")</f>
        <v/>
      </c>
      <c r="M94" s="14" t="n"/>
    </row>
    <row r="95" ht="21" customHeight="1">
      <c r="A95" s="13" t="n"/>
      <c r="B95" s="13" t="n"/>
      <c r="C95" s="13" t="n"/>
      <c r="D95" s="13" t="n"/>
      <c r="E95" s="14" t="n"/>
      <c r="F95" s="15" t="n"/>
      <c r="G95" s="16" t="n"/>
      <c r="H95" s="17" t="n"/>
      <c r="I95" s="20">
        <f>IFERROR(IF($A95="","",IF($G95="No","",IF(OR($G95&lt;&gt;"Yes",$F95="",$H95=""),"",EDATE($F95,$H95)))),"")</f>
        <v/>
      </c>
      <c r="J95" s="13" t="n"/>
      <c r="K95" s="16" t="n"/>
      <c r="L95" s="21">
        <f>IFERROR(IF($A95="","",IF(OR($B95="",$C95="",$D95="",$E95="",$F95="",$G95="",$J95="",$K95=""),"Human check: incomplete",IF(COUNTIF($A$6:$A$205,$A95)&gt;1,"Human check: duplicate ID",IF(AND($G95="Yes",$H95=""),"Human check: renewal interval",IF(AND($G95="No",$H95&lt;&gt;""),"Human check: clear interval",IF($K95="Withdrawn","Human check: withdrawn",IF($K95="Superseded","Closed: superseded",IF($K95="Pending Review","Human check: pending review",IF($K95&lt;&gt;"Received","Human check: status",IF($G95="No","Current: no renewal",IF($I95="","Human check: renewal details",IF($I95&lt;Assumptions!$B$5,"Human check: renewal overdue",IF($I95&lt;=Assumptions!$B$5+Assumptions!$B$6,"Human check: renewal soon","Current"))))))))))))),"Human check: inputs")</f>
        <v/>
      </c>
      <c r="M95" s="14" t="n"/>
    </row>
    <row r="96" ht="21" customHeight="1">
      <c r="A96" s="13" t="n"/>
      <c r="B96" s="13" t="n"/>
      <c r="C96" s="13" t="n"/>
      <c r="D96" s="13" t="n"/>
      <c r="E96" s="14" t="n"/>
      <c r="F96" s="15" t="n"/>
      <c r="G96" s="16" t="n"/>
      <c r="H96" s="17" t="n"/>
      <c r="I96" s="18">
        <f>IFERROR(IF($A96="","",IF($G96="No","",IF(OR($G96&lt;&gt;"Yes",$F96="",$H96=""),"",EDATE($F96,$H96)))),"")</f>
        <v/>
      </c>
      <c r="J96" s="13" t="n"/>
      <c r="K96" s="16" t="n"/>
      <c r="L96" s="19">
        <f>IFERROR(IF($A96="","",IF(OR($B96="",$C96="",$D96="",$E96="",$F96="",$G96="",$J96="",$K96=""),"Human check: incomplete",IF(COUNTIF($A$6:$A$205,$A96)&gt;1,"Human check: duplicate ID",IF(AND($G96="Yes",$H96=""),"Human check: renewal interval",IF(AND($G96="No",$H96&lt;&gt;""),"Human check: clear interval",IF($K96="Withdrawn","Human check: withdrawn",IF($K96="Superseded","Closed: superseded",IF($K96="Pending Review","Human check: pending review",IF($K96&lt;&gt;"Received","Human check: status",IF($G96="No","Current: no renewal",IF($I96="","Human check: renewal details",IF($I96&lt;Assumptions!$B$5,"Human check: renewal overdue",IF($I96&lt;=Assumptions!$B$5+Assumptions!$B$6,"Human check: renewal soon","Current"))))))))))))),"Human check: inputs")</f>
        <v/>
      </c>
      <c r="M96" s="14" t="n"/>
    </row>
    <row r="97" ht="21" customHeight="1">
      <c r="A97" s="13" t="n"/>
      <c r="B97" s="13" t="n"/>
      <c r="C97" s="13" t="n"/>
      <c r="D97" s="13" t="n"/>
      <c r="E97" s="14" t="n"/>
      <c r="F97" s="15" t="n"/>
      <c r="G97" s="16" t="n"/>
      <c r="H97" s="17" t="n"/>
      <c r="I97" s="20">
        <f>IFERROR(IF($A97="","",IF($G97="No","",IF(OR($G97&lt;&gt;"Yes",$F97="",$H97=""),"",EDATE($F97,$H97)))),"")</f>
        <v/>
      </c>
      <c r="J97" s="13" t="n"/>
      <c r="K97" s="16" t="n"/>
      <c r="L97" s="21">
        <f>IFERROR(IF($A97="","",IF(OR($B97="",$C97="",$D97="",$E97="",$F97="",$G97="",$J97="",$K97=""),"Human check: incomplete",IF(COUNTIF($A$6:$A$205,$A97)&gt;1,"Human check: duplicate ID",IF(AND($G97="Yes",$H97=""),"Human check: renewal interval",IF(AND($G97="No",$H97&lt;&gt;""),"Human check: clear interval",IF($K97="Withdrawn","Human check: withdrawn",IF($K97="Superseded","Closed: superseded",IF($K97="Pending Review","Human check: pending review",IF($K97&lt;&gt;"Received","Human check: status",IF($G97="No","Current: no renewal",IF($I97="","Human check: renewal details",IF($I97&lt;Assumptions!$B$5,"Human check: renewal overdue",IF($I97&lt;=Assumptions!$B$5+Assumptions!$B$6,"Human check: renewal soon","Current"))))))))))))),"Human check: inputs")</f>
        <v/>
      </c>
      <c r="M97" s="14" t="n"/>
    </row>
    <row r="98" ht="21" customHeight="1">
      <c r="A98" s="13" t="n"/>
      <c r="B98" s="13" t="n"/>
      <c r="C98" s="13" t="n"/>
      <c r="D98" s="13" t="n"/>
      <c r="E98" s="14" t="n"/>
      <c r="F98" s="15" t="n"/>
      <c r="G98" s="16" t="n"/>
      <c r="H98" s="17" t="n"/>
      <c r="I98" s="18">
        <f>IFERROR(IF($A98="","",IF($G98="No","",IF(OR($G98&lt;&gt;"Yes",$F98="",$H98=""),"",EDATE($F98,$H98)))),"")</f>
        <v/>
      </c>
      <c r="J98" s="13" t="n"/>
      <c r="K98" s="16" t="n"/>
      <c r="L98" s="19">
        <f>IFERROR(IF($A98="","",IF(OR($B98="",$C98="",$D98="",$E98="",$F98="",$G98="",$J98="",$K98=""),"Human check: incomplete",IF(COUNTIF($A$6:$A$205,$A98)&gt;1,"Human check: duplicate ID",IF(AND($G98="Yes",$H98=""),"Human check: renewal interval",IF(AND($G98="No",$H98&lt;&gt;""),"Human check: clear interval",IF($K98="Withdrawn","Human check: withdrawn",IF($K98="Superseded","Closed: superseded",IF($K98="Pending Review","Human check: pending review",IF($K98&lt;&gt;"Received","Human check: status",IF($G98="No","Current: no renewal",IF($I98="","Human check: renewal details",IF($I98&lt;Assumptions!$B$5,"Human check: renewal overdue",IF($I98&lt;=Assumptions!$B$5+Assumptions!$B$6,"Human check: renewal soon","Current"))))))))))))),"Human check: inputs")</f>
        <v/>
      </c>
      <c r="M98" s="14" t="n"/>
    </row>
    <row r="99" ht="21" customHeight="1">
      <c r="A99" s="13" t="n"/>
      <c r="B99" s="13" t="n"/>
      <c r="C99" s="13" t="n"/>
      <c r="D99" s="13" t="n"/>
      <c r="E99" s="14" t="n"/>
      <c r="F99" s="15" t="n"/>
      <c r="G99" s="16" t="n"/>
      <c r="H99" s="17" t="n"/>
      <c r="I99" s="20">
        <f>IFERROR(IF($A99="","",IF($G99="No","",IF(OR($G99&lt;&gt;"Yes",$F99="",$H99=""),"",EDATE($F99,$H99)))),"")</f>
        <v/>
      </c>
      <c r="J99" s="13" t="n"/>
      <c r="K99" s="16" t="n"/>
      <c r="L99" s="21">
        <f>IFERROR(IF($A99="","",IF(OR($B99="",$C99="",$D99="",$E99="",$F99="",$G99="",$J99="",$K99=""),"Human check: incomplete",IF(COUNTIF($A$6:$A$205,$A99)&gt;1,"Human check: duplicate ID",IF(AND($G99="Yes",$H99=""),"Human check: renewal interval",IF(AND($G99="No",$H99&lt;&gt;""),"Human check: clear interval",IF($K99="Withdrawn","Human check: withdrawn",IF($K99="Superseded","Closed: superseded",IF($K99="Pending Review","Human check: pending review",IF($K99&lt;&gt;"Received","Human check: status",IF($G99="No","Current: no renewal",IF($I99="","Human check: renewal details",IF($I99&lt;Assumptions!$B$5,"Human check: renewal overdue",IF($I99&lt;=Assumptions!$B$5+Assumptions!$B$6,"Human check: renewal soon","Current"))))))))))))),"Human check: inputs")</f>
        <v/>
      </c>
      <c r="M99" s="14" t="n"/>
    </row>
    <row r="100" ht="21" customHeight="1">
      <c r="A100" s="13" t="n"/>
      <c r="B100" s="13" t="n"/>
      <c r="C100" s="13" t="n"/>
      <c r="D100" s="13" t="n"/>
      <c r="E100" s="14" t="n"/>
      <c r="F100" s="15" t="n"/>
      <c r="G100" s="16" t="n"/>
      <c r="H100" s="17" t="n"/>
      <c r="I100" s="18">
        <f>IFERROR(IF($A100="","",IF($G100="No","",IF(OR($G100&lt;&gt;"Yes",$F100="",$H100=""),"",EDATE($F100,$H100)))),"")</f>
        <v/>
      </c>
      <c r="J100" s="13" t="n"/>
      <c r="K100" s="16" t="n"/>
      <c r="L100" s="19">
        <f>IFERROR(IF($A100="","",IF(OR($B100="",$C100="",$D100="",$E100="",$F100="",$G100="",$J100="",$K100=""),"Human check: incomplete",IF(COUNTIF($A$6:$A$205,$A100)&gt;1,"Human check: duplicate ID",IF(AND($G100="Yes",$H100=""),"Human check: renewal interval",IF(AND($G100="No",$H100&lt;&gt;""),"Human check: clear interval",IF($K100="Withdrawn","Human check: withdrawn",IF($K100="Superseded","Closed: superseded",IF($K100="Pending Review","Human check: pending review",IF($K100&lt;&gt;"Received","Human check: status",IF($G100="No","Current: no renewal",IF($I100="","Human check: renewal details",IF($I100&lt;Assumptions!$B$5,"Human check: renewal overdue",IF($I100&lt;=Assumptions!$B$5+Assumptions!$B$6,"Human check: renewal soon","Current"))))))))))))),"Human check: inputs")</f>
        <v/>
      </c>
      <c r="M100" s="14" t="n"/>
    </row>
    <row r="101" ht="21" customHeight="1">
      <c r="A101" s="13" t="n"/>
      <c r="B101" s="13" t="n"/>
      <c r="C101" s="13" t="n"/>
      <c r="D101" s="13" t="n"/>
      <c r="E101" s="14" t="n"/>
      <c r="F101" s="15" t="n"/>
      <c r="G101" s="16" t="n"/>
      <c r="H101" s="17" t="n"/>
      <c r="I101" s="20">
        <f>IFERROR(IF($A101="","",IF($G101="No","",IF(OR($G101&lt;&gt;"Yes",$F101="",$H101=""),"",EDATE($F101,$H101)))),"")</f>
        <v/>
      </c>
      <c r="J101" s="13" t="n"/>
      <c r="K101" s="16" t="n"/>
      <c r="L101" s="21">
        <f>IFERROR(IF($A101="","",IF(OR($B101="",$C101="",$D101="",$E101="",$F101="",$G101="",$J101="",$K101=""),"Human check: incomplete",IF(COUNTIF($A$6:$A$205,$A101)&gt;1,"Human check: duplicate ID",IF(AND($G101="Yes",$H101=""),"Human check: renewal interval",IF(AND($G101="No",$H101&lt;&gt;""),"Human check: clear interval",IF($K101="Withdrawn","Human check: withdrawn",IF($K101="Superseded","Closed: superseded",IF($K101="Pending Review","Human check: pending review",IF($K101&lt;&gt;"Received","Human check: status",IF($G101="No","Current: no renewal",IF($I101="","Human check: renewal details",IF($I101&lt;Assumptions!$B$5,"Human check: renewal overdue",IF($I101&lt;=Assumptions!$B$5+Assumptions!$B$6,"Human check: renewal soon","Current"))))))))))))),"Human check: inputs")</f>
        <v/>
      </c>
      <c r="M101" s="14" t="n"/>
    </row>
    <row r="102" ht="21" customHeight="1">
      <c r="A102" s="13" t="n"/>
      <c r="B102" s="13" t="n"/>
      <c r="C102" s="13" t="n"/>
      <c r="D102" s="13" t="n"/>
      <c r="E102" s="14" t="n"/>
      <c r="F102" s="15" t="n"/>
      <c r="G102" s="16" t="n"/>
      <c r="H102" s="17" t="n"/>
      <c r="I102" s="18">
        <f>IFERROR(IF($A102="","",IF($G102="No","",IF(OR($G102&lt;&gt;"Yes",$F102="",$H102=""),"",EDATE($F102,$H102)))),"")</f>
        <v/>
      </c>
      <c r="J102" s="13" t="n"/>
      <c r="K102" s="16" t="n"/>
      <c r="L102" s="19">
        <f>IFERROR(IF($A102="","",IF(OR($B102="",$C102="",$D102="",$E102="",$F102="",$G102="",$J102="",$K102=""),"Human check: incomplete",IF(COUNTIF($A$6:$A$205,$A102)&gt;1,"Human check: duplicate ID",IF(AND($G102="Yes",$H102=""),"Human check: renewal interval",IF(AND($G102="No",$H102&lt;&gt;""),"Human check: clear interval",IF($K102="Withdrawn","Human check: withdrawn",IF($K102="Superseded","Closed: superseded",IF($K102="Pending Review","Human check: pending review",IF($K102&lt;&gt;"Received","Human check: status",IF($G102="No","Current: no renewal",IF($I102="","Human check: renewal details",IF($I102&lt;Assumptions!$B$5,"Human check: renewal overdue",IF($I102&lt;=Assumptions!$B$5+Assumptions!$B$6,"Human check: renewal soon","Current"))))))))))))),"Human check: inputs")</f>
        <v/>
      </c>
      <c r="M102" s="14" t="n"/>
    </row>
    <row r="103" ht="21" customHeight="1">
      <c r="A103" s="13" t="n"/>
      <c r="B103" s="13" t="n"/>
      <c r="C103" s="13" t="n"/>
      <c r="D103" s="13" t="n"/>
      <c r="E103" s="14" t="n"/>
      <c r="F103" s="15" t="n"/>
      <c r="G103" s="16" t="n"/>
      <c r="H103" s="17" t="n"/>
      <c r="I103" s="20">
        <f>IFERROR(IF($A103="","",IF($G103="No","",IF(OR($G103&lt;&gt;"Yes",$F103="",$H103=""),"",EDATE($F103,$H103)))),"")</f>
        <v/>
      </c>
      <c r="J103" s="13" t="n"/>
      <c r="K103" s="16" t="n"/>
      <c r="L103" s="21">
        <f>IFERROR(IF($A103="","",IF(OR($B103="",$C103="",$D103="",$E103="",$F103="",$G103="",$J103="",$K103=""),"Human check: incomplete",IF(COUNTIF($A$6:$A$205,$A103)&gt;1,"Human check: duplicate ID",IF(AND($G103="Yes",$H103=""),"Human check: renewal interval",IF(AND($G103="No",$H103&lt;&gt;""),"Human check: clear interval",IF($K103="Withdrawn","Human check: withdrawn",IF($K103="Superseded","Closed: superseded",IF($K103="Pending Review","Human check: pending review",IF($K103&lt;&gt;"Received","Human check: status",IF($G103="No","Current: no renewal",IF($I103="","Human check: renewal details",IF($I103&lt;Assumptions!$B$5,"Human check: renewal overdue",IF($I103&lt;=Assumptions!$B$5+Assumptions!$B$6,"Human check: renewal soon","Current"))))))))))))),"Human check: inputs")</f>
        <v/>
      </c>
      <c r="M103" s="14" t="n"/>
    </row>
    <row r="104" ht="21" customHeight="1">
      <c r="A104" s="13" t="n"/>
      <c r="B104" s="13" t="n"/>
      <c r="C104" s="13" t="n"/>
      <c r="D104" s="13" t="n"/>
      <c r="E104" s="14" t="n"/>
      <c r="F104" s="15" t="n"/>
      <c r="G104" s="16" t="n"/>
      <c r="H104" s="17" t="n"/>
      <c r="I104" s="18">
        <f>IFERROR(IF($A104="","",IF($G104="No","",IF(OR($G104&lt;&gt;"Yes",$F104="",$H104=""),"",EDATE($F104,$H104)))),"")</f>
        <v/>
      </c>
      <c r="J104" s="13" t="n"/>
      <c r="K104" s="16" t="n"/>
      <c r="L104" s="19">
        <f>IFERROR(IF($A104="","",IF(OR($B104="",$C104="",$D104="",$E104="",$F104="",$G104="",$J104="",$K104=""),"Human check: incomplete",IF(COUNTIF($A$6:$A$205,$A104)&gt;1,"Human check: duplicate ID",IF(AND($G104="Yes",$H104=""),"Human check: renewal interval",IF(AND($G104="No",$H104&lt;&gt;""),"Human check: clear interval",IF($K104="Withdrawn","Human check: withdrawn",IF($K104="Superseded","Closed: superseded",IF($K104="Pending Review","Human check: pending review",IF($K104&lt;&gt;"Received","Human check: status",IF($G104="No","Current: no renewal",IF($I104="","Human check: renewal details",IF($I104&lt;Assumptions!$B$5,"Human check: renewal overdue",IF($I104&lt;=Assumptions!$B$5+Assumptions!$B$6,"Human check: renewal soon","Current"))))))))))))),"Human check: inputs")</f>
        <v/>
      </c>
      <c r="M104" s="14" t="n"/>
    </row>
    <row r="105" ht="21" customHeight="1">
      <c r="A105" s="13" t="n"/>
      <c r="B105" s="13" t="n"/>
      <c r="C105" s="13" t="n"/>
      <c r="D105" s="13" t="n"/>
      <c r="E105" s="14" t="n"/>
      <c r="F105" s="15" t="n"/>
      <c r="G105" s="16" t="n"/>
      <c r="H105" s="17" t="n"/>
      <c r="I105" s="20">
        <f>IFERROR(IF($A105="","",IF($G105="No","",IF(OR($G105&lt;&gt;"Yes",$F105="",$H105=""),"",EDATE($F105,$H105)))),"")</f>
        <v/>
      </c>
      <c r="J105" s="13" t="n"/>
      <c r="K105" s="16" t="n"/>
      <c r="L105" s="21">
        <f>IFERROR(IF($A105="","",IF(OR($B105="",$C105="",$D105="",$E105="",$F105="",$G105="",$J105="",$K105=""),"Human check: incomplete",IF(COUNTIF($A$6:$A$205,$A105)&gt;1,"Human check: duplicate ID",IF(AND($G105="Yes",$H105=""),"Human check: renewal interval",IF(AND($G105="No",$H105&lt;&gt;""),"Human check: clear interval",IF($K105="Withdrawn","Human check: withdrawn",IF($K105="Superseded","Closed: superseded",IF($K105="Pending Review","Human check: pending review",IF($K105&lt;&gt;"Received","Human check: status",IF($G105="No","Current: no renewal",IF($I105="","Human check: renewal details",IF($I105&lt;Assumptions!$B$5,"Human check: renewal overdue",IF($I105&lt;=Assumptions!$B$5+Assumptions!$B$6,"Human check: renewal soon","Current"))))))))))))),"Human check: inputs")</f>
        <v/>
      </c>
      <c r="M105" s="14" t="n"/>
    </row>
    <row r="106" ht="21" customHeight="1">
      <c r="A106" s="13" t="n"/>
      <c r="B106" s="13" t="n"/>
      <c r="C106" s="13" t="n"/>
      <c r="D106" s="13" t="n"/>
      <c r="E106" s="14" t="n"/>
      <c r="F106" s="15" t="n"/>
      <c r="G106" s="16" t="n"/>
      <c r="H106" s="17" t="n"/>
      <c r="I106" s="18">
        <f>IFERROR(IF($A106="","",IF($G106="No","",IF(OR($G106&lt;&gt;"Yes",$F106="",$H106=""),"",EDATE($F106,$H106)))),"")</f>
        <v/>
      </c>
      <c r="J106" s="13" t="n"/>
      <c r="K106" s="16" t="n"/>
      <c r="L106" s="19">
        <f>IFERROR(IF($A106="","",IF(OR($B106="",$C106="",$D106="",$E106="",$F106="",$G106="",$J106="",$K106=""),"Human check: incomplete",IF(COUNTIF($A$6:$A$205,$A106)&gt;1,"Human check: duplicate ID",IF(AND($G106="Yes",$H106=""),"Human check: renewal interval",IF(AND($G106="No",$H106&lt;&gt;""),"Human check: clear interval",IF($K106="Withdrawn","Human check: withdrawn",IF($K106="Superseded","Closed: superseded",IF($K106="Pending Review","Human check: pending review",IF($K106&lt;&gt;"Received","Human check: status",IF($G106="No","Current: no renewal",IF($I106="","Human check: renewal details",IF($I106&lt;Assumptions!$B$5,"Human check: renewal overdue",IF($I106&lt;=Assumptions!$B$5+Assumptions!$B$6,"Human check: renewal soon","Current"))))))))))))),"Human check: inputs")</f>
        <v/>
      </c>
      <c r="M106" s="14" t="n"/>
    </row>
    <row r="107" ht="21" customHeight="1">
      <c r="A107" s="13" t="n"/>
      <c r="B107" s="13" t="n"/>
      <c r="C107" s="13" t="n"/>
      <c r="D107" s="13" t="n"/>
      <c r="E107" s="14" t="n"/>
      <c r="F107" s="15" t="n"/>
      <c r="G107" s="16" t="n"/>
      <c r="H107" s="17" t="n"/>
      <c r="I107" s="20">
        <f>IFERROR(IF($A107="","",IF($G107="No","",IF(OR($G107&lt;&gt;"Yes",$F107="",$H107=""),"",EDATE($F107,$H107)))),"")</f>
        <v/>
      </c>
      <c r="J107" s="13" t="n"/>
      <c r="K107" s="16" t="n"/>
      <c r="L107" s="21">
        <f>IFERROR(IF($A107="","",IF(OR($B107="",$C107="",$D107="",$E107="",$F107="",$G107="",$J107="",$K107=""),"Human check: incomplete",IF(COUNTIF($A$6:$A$205,$A107)&gt;1,"Human check: duplicate ID",IF(AND($G107="Yes",$H107=""),"Human check: renewal interval",IF(AND($G107="No",$H107&lt;&gt;""),"Human check: clear interval",IF($K107="Withdrawn","Human check: withdrawn",IF($K107="Superseded","Closed: superseded",IF($K107="Pending Review","Human check: pending review",IF($K107&lt;&gt;"Received","Human check: status",IF($G107="No","Current: no renewal",IF($I107="","Human check: renewal details",IF($I107&lt;Assumptions!$B$5,"Human check: renewal overdue",IF($I107&lt;=Assumptions!$B$5+Assumptions!$B$6,"Human check: renewal soon","Current"))))))))))))),"Human check: inputs")</f>
        <v/>
      </c>
      <c r="M107" s="14" t="n"/>
    </row>
    <row r="108" ht="21" customHeight="1">
      <c r="A108" s="13" t="n"/>
      <c r="B108" s="13" t="n"/>
      <c r="C108" s="13" t="n"/>
      <c r="D108" s="13" t="n"/>
      <c r="E108" s="14" t="n"/>
      <c r="F108" s="15" t="n"/>
      <c r="G108" s="16" t="n"/>
      <c r="H108" s="17" t="n"/>
      <c r="I108" s="18">
        <f>IFERROR(IF($A108="","",IF($G108="No","",IF(OR($G108&lt;&gt;"Yes",$F108="",$H108=""),"",EDATE($F108,$H108)))),"")</f>
        <v/>
      </c>
      <c r="J108" s="13" t="n"/>
      <c r="K108" s="16" t="n"/>
      <c r="L108" s="19">
        <f>IFERROR(IF($A108="","",IF(OR($B108="",$C108="",$D108="",$E108="",$F108="",$G108="",$J108="",$K108=""),"Human check: incomplete",IF(COUNTIF($A$6:$A$205,$A108)&gt;1,"Human check: duplicate ID",IF(AND($G108="Yes",$H108=""),"Human check: renewal interval",IF(AND($G108="No",$H108&lt;&gt;""),"Human check: clear interval",IF($K108="Withdrawn","Human check: withdrawn",IF($K108="Superseded","Closed: superseded",IF($K108="Pending Review","Human check: pending review",IF($K108&lt;&gt;"Received","Human check: status",IF($G108="No","Current: no renewal",IF($I108="","Human check: renewal details",IF($I108&lt;Assumptions!$B$5,"Human check: renewal overdue",IF($I108&lt;=Assumptions!$B$5+Assumptions!$B$6,"Human check: renewal soon","Current"))))))))))))),"Human check: inputs")</f>
        <v/>
      </c>
      <c r="M108" s="14" t="n"/>
    </row>
    <row r="109" ht="21" customHeight="1">
      <c r="A109" s="13" t="n"/>
      <c r="B109" s="13" t="n"/>
      <c r="C109" s="13" t="n"/>
      <c r="D109" s="13" t="n"/>
      <c r="E109" s="14" t="n"/>
      <c r="F109" s="15" t="n"/>
      <c r="G109" s="16" t="n"/>
      <c r="H109" s="17" t="n"/>
      <c r="I109" s="20">
        <f>IFERROR(IF($A109="","",IF($G109="No","",IF(OR($G109&lt;&gt;"Yes",$F109="",$H109=""),"",EDATE($F109,$H109)))),"")</f>
        <v/>
      </c>
      <c r="J109" s="13" t="n"/>
      <c r="K109" s="16" t="n"/>
      <c r="L109" s="21">
        <f>IFERROR(IF($A109="","",IF(OR($B109="",$C109="",$D109="",$E109="",$F109="",$G109="",$J109="",$K109=""),"Human check: incomplete",IF(COUNTIF($A$6:$A$205,$A109)&gt;1,"Human check: duplicate ID",IF(AND($G109="Yes",$H109=""),"Human check: renewal interval",IF(AND($G109="No",$H109&lt;&gt;""),"Human check: clear interval",IF($K109="Withdrawn","Human check: withdrawn",IF($K109="Superseded","Closed: superseded",IF($K109="Pending Review","Human check: pending review",IF($K109&lt;&gt;"Received","Human check: status",IF($G109="No","Current: no renewal",IF($I109="","Human check: renewal details",IF($I109&lt;Assumptions!$B$5,"Human check: renewal overdue",IF($I109&lt;=Assumptions!$B$5+Assumptions!$B$6,"Human check: renewal soon","Current"))))))))))))),"Human check: inputs")</f>
        <v/>
      </c>
      <c r="M109" s="14" t="n"/>
    </row>
    <row r="110" ht="21" customHeight="1">
      <c r="A110" s="13" t="n"/>
      <c r="B110" s="13" t="n"/>
      <c r="C110" s="13" t="n"/>
      <c r="D110" s="13" t="n"/>
      <c r="E110" s="14" t="n"/>
      <c r="F110" s="15" t="n"/>
      <c r="G110" s="16" t="n"/>
      <c r="H110" s="17" t="n"/>
      <c r="I110" s="18">
        <f>IFERROR(IF($A110="","",IF($G110="No","",IF(OR($G110&lt;&gt;"Yes",$F110="",$H110=""),"",EDATE($F110,$H110)))),"")</f>
        <v/>
      </c>
      <c r="J110" s="13" t="n"/>
      <c r="K110" s="16" t="n"/>
      <c r="L110" s="19">
        <f>IFERROR(IF($A110="","",IF(OR($B110="",$C110="",$D110="",$E110="",$F110="",$G110="",$J110="",$K110=""),"Human check: incomplete",IF(COUNTIF($A$6:$A$205,$A110)&gt;1,"Human check: duplicate ID",IF(AND($G110="Yes",$H110=""),"Human check: renewal interval",IF(AND($G110="No",$H110&lt;&gt;""),"Human check: clear interval",IF($K110="Withdrawn","Human check: withdrawn",IF($K110="Superseded","Closed: superseded",IF($K110="Pending Review","Human check: pending review",IF($K110&lt;&gt;"Received","Human check: status",IF($G110="No","Current: no renewal",IF($I110="","Human check: renewal details",IF($I110&lt;Assumptions!$B$5,"Human check: renewal overdue",IF($I110&lt;=Assumptions!$B$5+Assumptions!$B$6,"Human check: renewal soon","Current"))))))))))))),"Human check: inputs")</f>
        <v/>
      </c>
      <c r="M110" s="14" t="n"/>
    </row>
    <row r="111" ht="21" customHeight="1">
      <c r="A111" s="13" t="n"/>
      <c r="B111" s="13" t="n"/>
      <c r="C111" s="13" t="n"/>
      <c r="D111" s="13" t="n"/>
      <c r="E111" s="14" t="n"/>
      <c r="F111" s="15" t="n"/>
      <c r="G111" s="16" t="n"/>
      <c r="H111" s="17" t="n"/>
      <c r="I111" s="20">
        <f>IFERROR(IF($A111="","",IF($G111="No","",IF(OR($G111&lt;&gt;"Yes",$F111="",$H111=""),"",EDATE($F111,$H111)))),"")</f>
        <v/>
      </c>
      <c r="J111" s="13" t="n"/>
      <c r="K111" s="16" t="n"/>
      <c r="L111" s="21">
        <f>IFERROR(IF($A111="","",IF(OR($B111="",$C111="",$D111="",$E111="",$F111="",$G111="",$J111="",$K111=""),"Human check: incomplete",IF(COUNTIF($A$6:$A$205,$A111)&gt;1,"Human check: duplicate ID",IF(AND($G111="Yes",$H111=""),"Human check: renewal interval",IF(AND($G111="No",$H111&lt;&gt;""),"Human check: clear interval",IF($K111="Withdrawn","Human check: withdrawn",IF($K111="Superseded","Closed: superseded",IF($K111="Pending Review","Human check: pending review",IF($K111&lt;&gt;"Received","Human check: status",IF($G111="No","Current: no renewal",IF($I111="","Human check: renewal details",IF($I111&lt;Assumptions!$B$5,"Human check: renewal overdue",IF($I111&lt;=Assumptions!$B$5+Assumptions!$B$6,"Human check: renewal soon","Current"))))))))))))),"Human check: inputs")</f>
        <v/>
      </c>
      <c r="M111" s="14" t="n"/>
    </row>
    <row r="112" ht="21" customHeight="1">
      <c r="A112" s="13" t="n"/>
      <c r="B112" s="13" t="n"/>
      <c r="C112" s="13" t="n"/>
      <c r="D112" s="13" t="n"/>
      <c r="E112" s="14" t="n"/>
      <c r="F112" s="15" t="n"/>
      <c r="G112" s="16" t="n"/>
      <c r="H112" s="17" t="n"/>
      <c r="I112" s="18">
        <f>IFERROR(IF($A112="","",IF($G112="No","",IF(OR($G112&lt;&gt;"Yes",$F112="",$H112=""),"",EDATE($F112,$H112)))),"")</f>
        <v/>
      </c>
      <c r="J112" s="13" t="n"/>
      <c r="K112" s="16" t="n"/>
      <c r="L112" s="19">
        <f>IFERROR(IF($A112="","",IF(OR($B112="",$C112="",$D112="",$E112="",$F112="",$G112="",$J112="",$K112=""),"Human check: incomplete",IF(COUNTIF($A$6:$A$205,$A112)&gt;1,"Human check: duplicate ID",IF(AND($G112="Yes",$H112=""),"Human check: renewal interval",IF(AND($G112="No",$H112&lt;&gt;""),"Human check: clear interval",IF($K112="Withdrawn","Human check: withdrawn",IF($K112="Superseded","Closed: superseded",IF($K112="Pending Review","Human check: pending review",IF($K112&lt;&gt;"Received","Human check: status",IF($G112="No","Current: no renewal",IF($I112="","Human check: renewal details",IF($I112&lt;Assumptions!$B$5,"Human check: renewal overdue",IF($I112&lt;=Assumptions!$B$5+Assumptions!$B$6,"Human check: renewal soon","Current"))))))))))))),"Human check: inputs")</f>
        <v/>
      </c>
      <c r="M112" s="14" t="n"/>
    </row>
    <row r="113" ht="21" customHeight="1">
      <c r="A113" s="13" t="n"/>
      <c r="B113" s="13" t="n"/>
      <c r="C113" s="13" t="n"/>
      <c r="D113" s="13" t="n"/>
      <c r="E113" s="14" t="n"/>
      <c r="F113" s="15" t="n"/>
      <c r="G113" s="16" t="n"/>
      <c r="H113" s="17" t="n"/>
      <c r="I113" s="20">
        <f>IFERROR(IF($A113="","",IF($G113="No","",IF(OR($G113&lt;&gt;"Yes",$F113="",$H113=""),"",EDATE($F113,$H113)))),"")</f>
        <v/>
      </c>
      <c r="J113" s="13" t="n"/>
      <c r="K113" s="16" t="n"/>
      <c r="L113" s="21">
        <f>IFERROR(IF($A113="","",IF(OR($B113="",$C113="",$D113="",$E113="",$F113="",$G113="",$J113="",$K113=""),"Human check: incomplete",IF(COUNTIF($A$6:$A$205,$A113)&gt;1,"Human check: duplicate ID",IF(AND($G113="Yes",$H113=""),"Human check: renewal interval",IF(AND($G113="No",$H113&lt;&gt;""),"Human check: clear interval",IF($K113="Withdrawn","Human check: withdrawn",IF($K113="Superseded","Closed: superseded",IF($K113="Pending Review","Human check: pending review",IF($K113&lt;&gt;"Received","Human check: status",IF($G113="No","Current: no renewal",IF($I113="","Human check: renewal details",IF($I113&lt;Assumptions!$B$5,"Human check: renewal overdue",IF($I113&lt;=Assumptions!$B$5+Assumptions!$B$6,"Human check: renewal soon","Current"))))))))))))),"Human check: inputs")</f>
        <v/>
      </c>
      <c r="M113" s="14" t="n"/>
    </row>
    <row r="114" ht="21" customHeight="1">
      <c r="A114" s="13" t="n"/>
      <c r="B114" s="13" t="n"/>
      <c r="C114" s="13" t="n"/>
      <c r="D114" s="13" t="n"/>
      <c r="E114" s="14" t="n"/>
      <c r="F114" s="15" t="n"/>
      <c r="G114" s="16" t="n"/>
      <c r="H114" s="17" t="n"/>
      <c r="I114" s="18">
        <f>IFERROR(IF($A114="","",IF($G114="No","",IF(OR($G114&lt;&gt;"Yes",$F114="",$H114=""),"",EDATE($F114,$H114)))),"")</f>
        <v/>
      </c>
      <c r="J114" s="13" t="n"/>
      <c r="K114" s="16" t="n"/>
      <c r="L114" s="19">
        <f>IFERROR(IF($A114="","",IF(OR($B114="",$C114="",$D114="",$E114="",$F114="",$G114="",$J114="",$K114=""),"Human check: incomplete",IF(COUNTIF($A$6:$A$205,$A114)&gt;1,"Human check: duplicate ID",IF(AND($G114="Yes",$H114=""),"Human check: renewal interval",IF(AND($G114="No",$H114&lt;&gt;""),"Human check: clear interval",IF($K114="Withdrawn","Human check: withdrawn",IF($K114="Superseded","Closed: superseded",IF($K114="Pending Review","Human check: pending review",IF($K114&lt;&gt;"Received","Human check: status",IF($G114="No","Current: no renewal",IF($I114="","Human check: renewal details",IF($I114&lt;Assumptions!$B$5,"Human check: renewal overdue",IF($I114&lt;=Assumptions!$B$5+Assumptions!$B$6,"Human check: renewal soon","Current"))))))))))))),"Human check: inputs")</f>
        <v/>
      </c>
      <c r="M114" s="14" t="n"/>
    </row>
    <row r="115" ht="21" customHeight="1">
      <c r="A115" s="13" t="n"/>
      <c r="B115" s="13" t="n"/>
      <c r="C115" s="13" t="n"/>
      <c r="D115" s="13" t="n"/>
      <c r="E115" s="14" t="n"/>
      <c r="F115" s="15" t="n"/>
      <c r="G115" s="16" t="n"/>
      <c r="H115" s="17" t="n"/>
      <c r="I115" s="20">
        <f>IFERROR(IF($A115="","",IF($G115="No","",IF(OR($G115&lt;&gt;"Yes",$F115="",$H115=""),"",EDATE($F115,$H115)))),"")</f>
        <v/>
      </c>
      <c r="J115" s="13" t="n"/>
      <c r="K115" s="16" t="n"/>
      <c r="L115" s="21">
        <f>IFERROR(IF($A115="","",IF(OR($B115="",$C115="",$D115="",$E115="",$F115="",$G115="",$J115="",$K115=""),"Human check: incomplete",IF(COUNTIF($A$6:$A$205,$A115)&gt;1,"Human check: duplicate ID",IF(AND($G115="Yes",$H115=""),"Human check: renewal interval",IF(AND($G115="No",$H115&lt;&gt;""),"Human check: clear interval",IF($K115="Withdrawn","Human check: withdrawn",IF($K115="Superseded","Closed: superseded",IF($K115="Pending Review","Human check: pending review",IF($K115&lt;&gt;"Received","Human check: status",IF($G115="No","Current: no renewal",IF($I115="","Human check: renewal details",IF($I115&lt;Assumptions!$B$5,"Human check: renewal overdue",IF($I115&lt;=Assumptions!$B$5+Assumptions!$B$6,"Human check: renewal soon","Current"))))))))))))),"Human check: inputs")</f>
        <v/>
      </c>
      <c r="M115" s="14" t="n"/>
    </row>
    <row r="116" ht="21" customHeight="1">
      <c r="A116" s="13" t="n"/>
      <c r="B116" s="13" t="n"/>
      <c r="C116" s="13" t="n"/>
      <c r="D116" s="13" t="n"/>
      <c r="E116" s="14" t="n"/>
      <c r="F116" s="15" t="n"/>
      <c r="G116" s="16" t="n"/>
      <c r="H116" s="17" t="n"/>
      <c r="I116" s="18">
        <f>IFERROR(IF($A116="","",IF($G116="No","",IF(OR($G116&lt;&gt;"Yes",$F116="",$H116=""),"",EDATE($F116,$H116)))),"")</f>
        <v/>
      </c>
      <c r="J116" s="13" t="n"/>
      <c r="K116" s="16" t="n"/>
      <c r="L116" s="19">
        <f>IFERROR(IF($A116="","",IF(OR($B116="",$C116="",$D116="",$E116="",$F116="",$G116="",$J116="",$K116=""),"Human check: incomplete",IF(COUNTIF($A$6:$A$205,$A116)&gt;1,"Human check: duplicate ID",IF(AND($G116="Yes",$H116=""),"Human check: renewal interval",IF(AND($G116="No",$H116&lt;&gt;""),"Human check: clear interval",IF($K116="Withdrawn","Human check: withdrawn",IF($K116="Superseded","Closed: superseded",IF($K116="Pending Review","Human check: pending review",IF($K116&lt;&gt;"Received","Human check: status",IF($G116="No","Current: no renewal",IF($I116="","Human check: renewal details",IF($I116&lt;Assumptions!$B$5,"Human check: renewal overdue",IF($I116&lt;=Assumptions!$B$5+Assumptions!$B$6,"Human check: renewal soon","Current"))))))))))))),"Human check: inputs")</f>
        <v/>
      </c>
      <c r="M116" s="14" t="n"/>
    </row>
    <row r="117" ht="21" customHeight="1">
      <c r="A117" s="13" t="n"/>
      <c r="B117" s="13" t="n"/>
      <c r="C117" s="13" t="n"/>
      <c r="D117" s="13" t="n"/>
      <c r="E117" s="14" t="n"/>
      <c r="F117" s="15" t="n"/>
      <c r="G117" s="16" t="n"/>
      <c r="H117" s="17" t="n"/>
      <c r="I117" s="20">
        <f>IFERROR(IF($A117="","",IF($G117="No","",IF(OR($G117&lt;&gt;"Yes",$F117="",$H117=""),"",EDATE($F117,$H117)))),"")</f>
        <v/>
      </c>
      <c r="J117" s="13" t="n"/>
      <c r="K117" s="16" t="n"/>
      <c r="L117" s="21">
        <f>IFERROR(IF($A117="","",IF(OR($B117="",$C117="",$D117="",$E117="",$F117="",$G117="",$J117="",$K117=""),"Human check: incomplete",IF(COUNTIF($A$6:$A$205,$A117)&gt;1,"Human check: duplicate ID",IF(AND($G117="Yes",$H117=""),"Human check: renewal interval",IF(AND($G117="No",$H117&lt;&gt;""),"Human check: clear interval",IF($K117="Withdrawn","Human check: withdrawn",IF($K117="Superseded","Closed: superseded",IF($K117="Pending Review","Human check: pending review",IF($K117&lt;&gt;"Received","Human check: status",IF($G117="No","Current: no renewal",IF($I117="","Human check: renewal details",IF($I117&lt;Assumptions!$B$5,"Human check: renewal overdue",IF($I117&lt;=Assumptions!$B$5+Assumptions!$B$6,"Human check: renewal soon","Current"))))))))))))),"Human check: inputs")</f>
        <v/>
      </c>
      <c r="M117" s="14" t="n"/>
    </row>
    <row r="118" ht="21" customHeight="1">
      <c r="A118" s="13" t="n"/>
      <c r="B118" s="13" t="n"/>
      <c r="C118" s="13" t="n"/>
      <c r="D118" s="13" t="n"/>
      <c r="E118" s="14" t="n"/>
      <c r="F118" s="15" t="n"/>
      <c r="G118" s="16" t="n"/>
      <c r="H118" s="17" t="n"/>
      <c r="I118" s="18">
        <f>IFERROR(IF($A118="","",IF($G118="No","",IF(OR($G118&lt;&gt;"Yes",$F118="",$H118=""),"",EDATE($F118,$H118)))),"")</f>
        <v/>
      </c>
      <c r="J118" s="13" t="n"/>
      <c r="K118" s="16" t="n"/>
      <c r="L118" s="19">
        <f>IFERROR(IF($A118="","",IF(OR($B118="",$C118="",$D118="",$E118="",$F118="",$G118="",$J118="",$K118=""),"Human check: incomplete",IF(COUNTIF($A$6:$A$205,$A118)&gt;1,"Human check: duplicate ID",IF(AND($G118="Yes",$H118=""),"Human check: renewal interval",IF(AND($G118="No",$H118&lt;&gt;""),"Human check: clear interval",IF($K118="Withdrawn","Human check: withdrawn",IF($K118="Superseded","Closed: superseded",IF($K118="Pending Review","Human check: pending review",IF($K118&lt;&gt;"Received","Human check: status",IF($G118="No","Current: no renewal",IF($I118="","Human check: renewal details",IF($I118&lt;Assumptions!$B$5,"Human check: renewal overdue",IF($I118&lt;=Assumptions!$B$5+Assumptions!$B$6,"Human check: renewal soon","Current"))))))))))))),"Human check: inputs")</f>
        <v/>
      </c>
      <c r="M118" s="14" t="n"/>
    </row>
    <row r="119" ht="21" customHeight="1">
      <c r="A119" s="13" t="n"/>
      <c r="B119" s="13" t="n"/>
      <c r="C119" s="13" t="n"/>
      <c r="D119" s="13" t="n"/>
      <c r="E119" s="14" t="n"/>
      <c r="F119" s="15" t="n"/>
      <c r="G119" s="16" t="n"/>
      <c r="H119" s="17" t="n"/>
      <c r="I119" s="20">
        <f>IFERROR(IF($A119="","",IF($G119="No","",IF(OR($G119&lt;&gt;"Yes",$F119="",$H119=""),"",EDATE($F119,$H119)))),"")</f>
        <v/>
      </c>
      <c r="J119" s="13" t="n"/>
      <c r="K119" s="16" t="n"/>
      <c r="L119" s="21">
        <f>IFERROR(IF($A119="","",IF(OR($B119="",$C119="",$D119="",$E119="",$F119="",$G119="",$J119="",$K119=""),"Human check: incomplete",IF(COUNTIF($A$6:$A$205,$A119)&gt;1,"Human check: duplicate ID",IF(AND($G119="Yes",$H119=""),"Human check: renewal interval",IF(AND($G119="No",$H119&lt;&gt;""),"Human check: clear interval",IF($K119="Withdrawn","Human check: withdrawn",IF($K119="Superseded","Closed: superseded",IF($K119="Pending Review","Human check: pending review",IF($K119&lt;&gt;"Received","Human check: status",IF($G119="No","Current: no renewal",IF($I119="","Human check: renewal details",IF($I119&lt;Assumptions!$B$5,"Human check: renewal overdue",IF($I119&lt;=Assumptions!$B$5+Assumptions!$B$6,"Human check: renewal soon","Current"))))))))))))),"Human check: inputs")</f>
        <v/>
      </c>
      <c r="M119" s="14" t="n"/>
    </row>
    <row r="120" ht="21" customHeight="1">
      <c r="A120" s="13" t="n"/>
      <c r="B120" s="13" t="n"/>
      <c r="C120" s="13" t="n"/>
      <c r="D120" s="13" t="n"/>
      <c r="E120" s="14" t="n"/>
      <c r="F120" s="15" t="n"/>
      <c r="G120" s="16" t="n"/>
      <c r="H120" s="17" t="n"/>
      <c r="I120" s="18">
        <f>IFERROR(IF($A120="","",IF($G120="No","",IF(OR($G120&lt;&gt;"Yes",$F120="",$H120=""),"",EDATE($F120,$H120)))),"")</f>
        <v/>
      </c>
      <c r="J120" s="13" t="n"/>
      <c r="K120" s="16" t="n"/>
      <c r="L120" s="19">
        <f>IFERROR(IF($A120="","",IF(OR($B120="",$C120="",$D120="",$E120="",$F120="",$G120="",$J120="",$K120=""),"Human check: incomplete",IF(COUNTIF($A$6:$A$205,$A120)&gt;1,"Human check: duplicate ID",IF(AND($G120="Yes",$H120=""),"Human check: renewal interval",IF(AND($G120="No",$H120&lt;&gt;""),"Human check: clear interval",IF($K120="Withdrawn","Human check: withdrawn",IF($K120="Superseded","Closed: superseded",IF($K120="Pending Review","Human check: pending review",IF($K120&lt;&gt;"Received","Human check: status",IF($G120="No","Current: no renewal",IF($I120="","Human check: renewal details",IF($I120&lt;Assumptions!$B$5,"Human check: renewal overdue",IF($I120&lt;=Assumptions!$B$5+Assumptions!$B$6,"Human check: renewal soon","Current"))))))))))))),"Human check: inputs")</f>
        <v/>
      </c>
      <c r="M120" s="14" t="n"/>
    </row>
    <row r="121" ht="21" customHeight="1">
      <c r="A121" s="13" t="n"/>
      <c r="B121" s="13" t="n"/>
      <c r="C121" s="13" t="n"/>
      <c r="D121" s="13" t="n"/>
      <c r="E121" s="14" t="n"/>
      <c r="F121" s="15" t="n"/>
      <c r="G121" s="16" t="n"/>
      <c r="H121" s="17" t="n"/>
      <c r="I121" s="20">
        <f>IFERROR(IF($A121="","",IF($G121="No","",IF(OR($G121&lt;&gt;"Yes",$F121="",$H121=""),"",EDATE($F121,$H121)))),"")</f>
        <v/>
      </c>
      <c r="J121" s="13" t="n"/>
      <c r="K121" s="16" t="n"/>
      <c r="L121" s="21">
        <f>IFERROR(IF($A121="","",IF(OR($B121="",$C121="",$D121="",$E121="",$F121="",$G121="",$J121="",$K121=""),"Human check: incomplete",IF(COUNTIF($A$6:$A$205,$A121)&gt;1,"Human check: duplicate ID",IF(AND($G121="Yes",$H121=""),"Human check: renewal interval",IF(AND($G121="No",$H121&lt;&gt;""),"Human check: clear interval",IF($K121="Withdrawn","Human check: withdrawn",IF($K121="Superseded","Closed: superseded",IF($K121="Pending Review","Human check: pending review",IF($K121&lt;&gt;"Received","Human check: status",IF($G121="No","Current: no renewal",IF($I121="","Human check: renewal details",IF($I121&lt;Assumptions!$B$5,"Human check: renewal overdue",IF($I121&lt;=Assumptions!$B$5+Assumptions!$B$6,"Human check: renewal soon","Current"))))))))))))),"Human check: inputs")</f>
        <v/>
      </c>
      <c r="M121" s="14" t="n"/>
    </row>
    <row r="122" ht="21" customHeight="1">
      <c r="A122" s="13" t="n"/>
      <c r="B122" s="13" t="n"/>
      <c r="C122" s="13" t="n"/>
      <c r="D122" s="13" t="n"/>
      <c r="E122" s="14" t="n"/>
      <c r="F122" s="15" t="n"/>
      <c r="G122" s="16" t="n"/>
      <c r="H122" s="17" t="n"/>
      <c r="I122" s="18">
        <f>IFERROR(IF($A122="","",IF($G122="No","",IF(OR($G122&lt;&gt;"Yes",$F122="",$H122=""),"",EDATE($F122,$H122)))),"")</f>
        <v/>
      </c>
      <c r="J122" s="13" t="n"/>
      <c r="K122" s="16" t="n"/>
      <c r="L122" s="19">
        <f>IFERROR(IF($A122="","",IF(OR($B122="",$C122="",$D122="",$E122="",$F122="",$G122="",$J122="",$K122=""),"Human check: incomplete",IF(COUNTIF($A$6:$A$205,$A122)&gt;1,"Human check: duplicate ID",IF(AND($G122="Yes",$H122=""),"Human check: renewal interval",IF(AND($G122="No",$H122&lt;&gt;""),"Human check: clear interval",IF($K122="Withdrawn","Human check: withdrawn",IF($K122="Superseded","Closed: superseded",IF($K122="Pending Review","Human check: pending review",IF($K122&lt;&gt;"Received","Human check: status",IF($G122="No","Current: no renewal",IF($I122="","Human check: renewal details",IF($I122&lt;Assumptions!$B$5,"Human check: renewal overdue",IF($I122&lt;=Assumptions!$B$5+Assumptions!$B$6,"Human check: renewal soon","Current"))))))))))))),"Human check: inputs")</f>
        <v/>
      </c>
      <c r="M122" s="14" t="n"/>
    </row>
    <row r="123" ht="21" customHeight="1">
      <c r="A123" s="13" t="n"/>
      <c r="B123" s="13" t="n"/>
      <c r="C123" s="13" t="n"/>
      <c r="D123" s="13" t="n"/>
      <c r="E123" s="14" t="n"/>
      <c r="F123" s="15" t="n"/>
      <c r="G123" s="16" t="n"/>
      <c r="H123" s="17" t="n"/>
      <c r="I123" s="20">
        <f>IFERROR(IF($A123="","",IF($G123="No","",IF(OR($G123&lt;&gt;"Yes",$F123="",$H123=""),"",EDATE($F123,$H123)))),"")</f>
        <v/>
      </c>
      <c r="J123" s="13" t="n"/>
      <c r="K123" s="16" t="n"/>
      <c r="L123" s="21">
        <f>IFERROR(IF($A123="","",IF(OR($B123="",$C123="",$D123="",$E123="",$F123="",$G123="",$J123="",$K123=""),"Human check: incomplete",IF(COUNTIF($A$6:$A$205,$A123)&gt;1,"Human check: duplicate ID",IF(AND($G123="Yes",$H123=""),"Human check: renewal interval",IF(AND($G123="No",$H123&lt;&gt;""),"Human check: clear interval",IF($K123="Withdrawn","Human check: withdrawn",IF($K123="Superseded","Closed: superseded",IF($K123="Pending Review","Human check: pending review",IF($K123&lt;&gt;"Received","Human check: status",IF($G123="No","Current: no renewal",IF($I123="","Human check: renewal details",IF($I123&lt;Assumptions!$B$5,"Human check: renewal overdue",IF($I123&lt;=Assumptions!$B$5+Assumptions!$B$6,"Human check: renewal soon","Current"))))))))))))),"Human check: inputs")</f>
        <v/>
      </c>
      <c r="M123" s="14" t="n"/>
    </row>
    <row r="124" ht="21" customHeight="1">
      <c r="A124" s="13" t="n"/>
      <c r="B124" s="13" t="n"/>
      <c r="C124" s="13" t="n"/>
      <c r="D124" s="13" t="n"/>
      <c r="E124" s="14" t="n"/>
      <c r="F124" s="15" t="n"/>
      <c r="G124" s="16" t="n"/>
      <c r="H124" s="17" t="n"/>
      <c r="I124" s="18">
        <f>IFERROR(IF($A124="","",IF($G124="No","",IF(OR($G124&lt;&gt;"Yes",$F124="",$H124=""),"",EDATE($F124,$H124)))),"")</f>
        <v/>
      </c>
      <c r="J124" s="13" t="n"/>
      <c r="K124" s="16" t="n"/>
      <c r="L124" s="19">
        <f>IFERROR(IF($A124="","",IF(OR($B124="",$C124="",$D124="",$E124="",$F124="",$G124="",$J124="",$K124=""),"Human check: incomplete",IF(COUNTIF($A$6:$A$205,$A124)&gt;1,"Human check: duplicate ID",IF(AND($G124="Yes",$H124=""),"Human check: renewal interval",IF(AND($G124="No",$H124&lt;&gt;""),"Human check: clear interval",IF($K124="Withdrawn","Human check: withdrawn",IF($K124="Superseded","Closed: superseded",IF($K124="Pending Review","Human check: pending review",IF($K124&lt;&gt;"Received","Human check: status",IF($G124="No","Current: no renewal",IF($I124="","Human check: renewal details",IF($I124&lt;Assumptions!$B$5,"Human check: renewal overdue",IF($I124&lt;=Assumptions!$B$5+Assumptions!$B$6,"Human check: renewal soon","Current"))))))))))))),"Human check: inputs")</f>
        <v/>
      </c>
      <c r="M124" s="14" t="n"/>
    </row>
    <row r="125" ht="21" customHeight="1">
      <c r="A125" s="13" t="n"/>
      <c r="B125" s="13" t="n"/>
      <c r="C125" s="13" t="n"/>
      <c r="D125" s="13" t="n"/>
      <c r="E125" s="14" t="n"/>
      <c r="F125" s="15" t="n"/>
      <c r="G125" s="16" t="n"/>
      <c r="H125" s="17" t="n"/>
      <c r="I125" s="20">
        <f>IFERROR(IF($A125="","",IF($G125="No","",IF(OR($G125&lt;&gt;"Yes",$F125="",$H125=""),"",EDATE($F125,$H125)))),"")</f>
        <v/>
      </c>
      <c r="J125" s="13" t="n"/>
      <c r="K125" s="16" t="n"/>
      <c r="L125" s="21">
        <f>IFERROR(IF($A125="","",IF(OR($B125="",$C125="",$D125="",$E125="",$F125="",$G125="",$J125="",$K125=""),"Human check: incomplete",IF(COUNTIF($A$6:$A$205,$A125)&gt;1,"Human check: duplicate ID",IF(AND($G125="Yes",$H125=""),"Human check: renewal interval",IF(AND($G125="No",$H125&lt;&gt;""),"Human check: clear interval",IF($K125="Withdrawn","Human check: withdrawn",IF($K125="Superseded","Closed: superseded",IF($K125="Pending Review","Human check: pending review",IF($K125&lt;&gt;"Received","Human check: status",IF($G125="No","Current: no renewal",IF($I125="","Human check: renewal details",IF($I125&lt;Assumptions!$B$5,"Human check: renewal overdue",IF($I125&lt;=Assumptions!$B$5+Assumptions!$B$6,"Human check: renewal soon","Current"))))))))))))),"Human check: inputs")</f>
        <v/>
      </c>
      <c r="M125" s="14" t="n"/>
    </row>
    <row r="126" ht="21" customHeight="1">
      <c r="A126" s="13" t="n"/>
      <c r="B126" s="13" t="n"/>
      <c r="C126" s="13" t="n"/>
      <c r="D126" s="13" t="n"/>
      <c r="E126" s="14" t="n"/>
      <c r="F126" s="15" t="n"/>
      <c r="G126" s="16" t="n"/>
      <c r="H126" s="17" t="n"/>
      <c r="I126" s="18">
        <f>IFERROR(IF($A126="","",IF($G126="No","",IF(OR($G126&lt;&gt;"Yes",$F126="",$H126=""),"",EDATE($F126,$H126)))),"")</f>
        <v/>
      </c>
      <c r="J126" s="13" t="n"/>
      <c r="K126" s="16" t="n"/>
      <c r="L126" s="19">
        <f>IFERROR(IF($A126="","",IF(OR($B126="",$C126="",$D126="",$E126="",$F126="",$G126="",$J126="",$K126=""),"Human check: incomplete",IF(COUNTIF($A$6:$A$205,$A126)&gt;1,"Human check: duplicate ID",IF(AND($G126="Yes",$H126=""),"Human check: renewal interval",IF(AND($G126="No",$H126&lt;&gt;""),"Human check: clear interval",IF($K126="Withdrawn","Human check: withdrawn",IF($K126="Superseded","Closed: superseded",IF($K126="Pending Review","Human check: pending review",IF($K126&lt;&gt;"Received","Human check: status",IF($G126="No","Current: no renewal",IF($I126="","Human check: renewal details",IF($I126&lt;Assumptions!$B$5,"Human check: renewal overdue",IF($I126&lt;=Assumptions!$B$5+Assumptions!$B$6,"Human check: renewal soon","Current"))))))))))))),"Human check: inputs")</f>
        <v/>
      </c>
      <c r="M126" s="14" t="n"/>
    </row>
    <row r="127" ht="21" customHeight="1">
      <c r="A127" s="13" t="n"/>
      <c r="B127" s="13" t="n"/>
      <c r="C127" s="13" t="n"/>
      <c r="D127" s="13" t="n"/>
      <c r="E127" s="14" t="n"/>
      <c r="F127" s="15" t="n"/>
      <c r="G127" s="16" t="n"/>
      <c r="H127" s="17" t="n"/>
      <c r="I127" s="20">
        <f>IFERROR(IF($A127="","",IF($G127="No","",IF(OR($G127&lt;&gt;"Yes",$F127="",$H127=""),"",EDATE($F127,$H127)))),"")</f>
        <v/>
      </c>
      <c r="J127" s="13" t="n"/>
      <c r="K127" s="16" t="n"/>
      <c r="L127" s="21">
        <f>IFERROR(IF($A127="","",IF(OR($B127="",$C127="",$D127="",$E127="",$F127="",$G127="",$J127="",$K127=""),"Human check: incomplete",IF(COUNTIF($A$6:$A$205,$A127)&gt;1,"Human check: duplicate ID",IF(AND($G127="Yes",$H127=""),"Human check: renewal interval",IF(AND($G127="No",$H127&lt;&gt;""),"Human check: clear interval",IF($K127="Withdrawn","Human check: withdrawn",IF($K127="Superseded","Closed: superseded",IF($K127="Pending Review","Human check: pending review",IF($K127&lt;&gt;"Received","Human check: status",IF($G127="No","Current: no renewal",IF($I127="","Human check: renewal details",IF($I127&lt;Assumptions!$B$5,"Human check: renewal overdue",IF($I127&lt;=Assumptions!$B$5+Assumptions!$B$6,"Human check: renewal soon","Current"))))))))))))),"Human check: inputs")</f>
        <v/>
      </c>
      <c r="M127" s="14" t="n"/>
    </row>
    <row r="128" ht="21" customHeight="1">
      <c r="A128" s="13" t="n"/>
      <c r="B128" s="13" t="n"/>
      <c r="C128" s="13" t="n"/>
      <c r="D128" s="13" t="n"/>
      <c r="E128" s="14" t="n"/>
      <c r="F128" s="15" t="n"/>
      <c r="G128" s="16" t="n"/>
      <c r="H128" s="17" t="n"/>
      <c r="I128" s="18">
        <f>IFERROR(IF($A128="","",IF($G128="No","",IF(OR($G128&lt;&gt;"Yes",$F128="",$H128=""),"",EDATE($F128,$H128)))),"")</f>
        <v/>
      </c>
      <c r="J128" s="13" t="n"/>
      <c r="K128" s="16" t="n"/>
      <c r="L128" s="19">
        <f>IFERROR(IF($A128="","",IF(OR($B128="",$C128="",$D128="",$E128="",$F128="",$G128="",$J128="",$K128=""),"Human check: incomplete",IF(COUNTIF($A$6:$A$205,$A128)&gt;1,"Human check: duplicate ID",IF(AND($G128="Yes",$H128=""),"Human check: renewal interval",IF(AND($G128="No",$H128&lt;&gt;""),"Human check: clear interval",IF($K128="Withdrawn","Human check: withdrawn",IF($K128="Superseded","Closed: superseded",IF($K128="Pending Review","Human check: pending review",IF($K128&lt;&gt;"Received","Human check: status",IF($G128="No","Current: no renewal",IF($I128="","Human check: renewal details",IF($I128&lt;Assumptions!$B$5,"Human check: renewal overdue",IF($I128&lt;=Assumptions!$B$5+Assumptions!$B$6,"Human check: renewal soon","Current"))))))))))))),"Human check: inputs")</f>
        <v/>
      </c>
      <c r="M128" s="14" t="n"/>
    </row>
    <row r="129" ht="21" customHeight="1">
      <c r="A129" s="13" t="n"/>
      <c r="B129" s="13" t="n"/>
      <c r="C129" s="13" t="n"/>
      <c r="D129" s="13" t="n"/>
      <c r="E129" s="14" t="n"/>
      <c r="F129" s="15" t="n"/>
      <c r="G129" s="16" t="n"/>
      <c r="H129" s="17" t="n"/>
      <c r="I129" s="20">
        <f>IFERROR(IF($A129="","",IF($G129="No","",IF(OR($G129&lt;&gt;"Yes",$F129="",$H129=""),"",EDATE($F129,$H129)))),"")</f>
        <v/>
      </c>
      <c r="J129" s="13" t="n"/>
      <c r="K129" s="16" t="n"/>
      <c r="L129" s="21">
        <f>IFERROR(IF($A129="","",IF(OR($B129="",$C129="",$D129="",$E129="",$F129="",$G129="",$J129="",$K129=""),"Human check: incomplete",IF(COUNTIF($A$6:$A$205,$A129)&gt;1,"Human check: duplicate ID",IF(AND($G129="Yes",$H129=""),"Human check: renewal interval",IF(AND($G129="No",$H129&lt;&gt;""),"Human check: clear interval",IF($K129="Withdrawn","Human check: withdrawn",IF($K129="Superseded","Closed: superseded",IF($K129="Pending Review","Human check: pending review",IF($K129&lt;&gt;"Received","Human check: status",IF($G129="No","Current: no renewal",IF($I129="","Human check: renewal details",IF($I129&lt;Assumptions!$B$5,"Human check: renewal overdue",IF($I129&lt;=Assumptions!$B$5+Assumptions!$B$6,"Human check: renewal soon","Current"))))))))))))),"Human check: inputs")</f>
        <v/>
      </c>
      <c r="M129" s="14" t="n"/>
    </row>
    <row r="130" ht="21" customHeight="1">
      <c r="A130" s="13" t="n"/>
      <c r="B130" s="13" t="n"/>
      <c r="C130" s="13" t="n"/>
      <c r="D130" s="13" t="n"/>
      <c r="E130" s="14" t="n"/>
      <c r="F130" s="15" t="n"/>
      <c r="G130" s="16" t="n"/>
      <c r="H130" s="17" t="n"/>
      <c r="I130" s="18">
        <f>IFERROR(IF($A130="","",IF($G130="No","",IF(OR($G130&lt;&gt;"Yes",$F130="",$H130=""),"",EDATE($F130,$H130)))),"")</f>
        <v/>
      </c>
      <c r="J130" s="13" t="n"/>
      <c r="K130" s="16" t="n"/>
      <c r="L130" s="19">
        <f>IFERROR(IF($A130="","",IF(OR($B130="",$C130="",$D130="",$E130="",$F130="",$G130="",$J130="",$K130=""),"Human check: incomplete",IF(COUNTIF($A$6:$A$205,$A130)&gt;1,"Human check: duplicate ID",IF(AND($G130="Yes",$H130=""),"Human check: renewal interval",IF(AND($G130="No",$H130&lt;&gt;""),"Human check: clear interval",IF($K130="Withdrawn","Human check: withdrawn",IF($K130="Superseded","Closed: superseded",IF($K130="Pending Review","Human check: pending review",IF($K130&lt;&gt;"Received","Human check: status",IF($G130="No","Current: no renewal",IF($I130="","Human check: renewal details",IF($I130&lt;Assumptions!$B$5,"Human check: renewal overdue",IF($I130&lt;=Assumptions!$B$5+Assumptions!$B$6,"Human check: renewal soon","Current"))))))))))))),"Human check: inputs")</f>
        <v/>
      </c>
      <c r="M130" s="14" t="n"/>
    </row>
    <row r="131" ht="21" customHeight="1">
      <c r="A131" s="13" t="n"/>
      <c r="B131" s="13" t="n"/>
      <c r="C131" s="13" t="n"/>
      <c r="D131" s="13" t="n"/>
      <c r="E131" s="14" t="n"/>
      <c r="F131" s="15" t="n"/>
      <c r="G131" s="16" t="n"/>
      <c r="H131" s="17" t="n"/>
      <c r="I131" s="20">
        <f>IFERROR(IF($A131="","",IF($G131="No","",IF(OR($G131&lt;&gt;"Yes",$F131="",$H131=""),"",EDATE($F131,$H131)))),"")</f>
        <v/>
      </c>
      <c r="J131" s="13" t="n"/>
      <c r="K131" s="16" t="n"/>
      <c r="L131" s="21">
        <f>IFERROR(IF($A131="","",IF(OR($B131="",$C131="",$D131="",$E131="",$F131="",$G131="",$J131="",$K131=""),"Human check: incomplete",IF(COUNTIF($A$6:$A$205,$A131)&gt;1,"Human check: duplicate ID",IF(AND($G131="Yes",$H131=""),"Human check: renewal interval",IF(AND($G131="No",$H131&lt;&gt;""),"Human check: clear interval",IF($K131="Withdrawn","Human check: withdrawn",IF($K131="Superseded","Closed: superseded",IF($K131="Pending Review","Human check: pending review",IF($K131&lt;&gt;"Received","Human check: status",IF($G131="No","Current: no renewal",IF($I131="","Human check: renewal details",IF($I131&lt;Assumptions!$B$5,"Human check: renewal overdue",IF($I131&lt;=Assumptions!$B$5+Assumptions!$B$6,"Human check: renewal soon","Current"))))))))))))),"Human check: inputs")</f>
        <v/>
      </c>
      <c r="M131" s="14" t="n"/>
    </row>
    <row r="132" ht="21" customHeight="1">
      <c r="A132" s="13" t="n"/>
      <c r="B132" s="13" t="n"/>
      <c r="C132" s="13" t="n"/>
      <c r="D132" s="13" t="n"/>
      <c r="E132" s="14" t="n"/>
      <c r="F132" s="15" t="n"/>
      <c r="G132" s="16" t="n"/>
      <c r="H132" s="17" t="n"/>
      <c r="I132" s="18">
        <f>IFERROR(IF($A132="","",IF($G132="No","",IF(OR($G132&lt;&gt;"Yes",$F132="",$H132=""),"",EDATE($F132,$H132)))),"")</f>
        <v/>
      </c>
      <c r="J132" s="13" t="n"/>
      <c r="K132" s="16" t="n"/>
      <c r="L132" s="19">
        <f>IFERROR(IF($A132="","",IF(OR($B132="",$C132="",$D132="",$E132="",$F132="",$G132="",$J132="",$K132=""),"Human check: incomplete",IF(COUNTIF($A$6:$A$205,$A132)&gt;1,"Human check: duplicate ID",IF(AND($G132="Yes",$H132=""),"Human check: renewal interval",IF(AND($G132="No",$H132&lt;&gt;""),"Human check: clear interval",IF($K132="Withdrawn","Human check: withdrawn",IF($K132="Superseded","Closed: superseded",IF($K132="Pending Review","Human check: pending review",IF($K132&lt;&gt;"Received","Human check: status",IF($G132="No","Current: no renewal",IF($I132="","Human check: renewal details",IF($I132&lt;Assumptions!$B$5,"Human check: renewal overdue",IF($I132&lt;=Assumptions!$B$5+Assumptions!$B$6,"Human check: renewal soon","Current"))))))))))))),"Human check: inputs")</f>
        <v/>
      </c>
      <c r="M132" s="14" t="n"/>
    </row>
    <row r="133" ht="21" customHeight="1">
      <c r="A133" s="13" t="n"/>
      <c r="B133" s="13" t="n"/>
      <c r="C133" s="13" t="n"/>
      <c r="D133" s="13" t="n"/>
      <c r="E133" s="14" t="n"/>
      <c r="F133" s="15" t="n"/>
      <c r="G133" s="16" t="n"/>
      <c r="H133" s="17" t="n"/>
      <c r="I133" s="20">
        <f>IFERROR(IF($A133="","",IF($G133="No","",IF(OR($G133&lt;&gt;"Yes",$F133="",$H133=""),"",EDATE($F133,$H133)))),"")</f>
        <v/>
      </c>
      <c r="J133" s="13" t="n"/>
      <c r="K133" s="16" t="n"/>
      <c r="L133" s="21">
        <f>IFERROR(IF($A133="","",IF(OR($B133="",$C133="",$D133="",$E133="",$F133="",$G133="",$J133="",$K133=""),"Human check: incomplete",IF(COUNTIF($A$6:$A$205,$A133)&gt;1,"Human check: duplicate ID",IF(AND($G133="Yes",$H133=""),"Human check: renewal interval",IF(AND($G133="No",$H133&lt;&gt;""),"Human check: clear interval",IF($K133="Withdrawn","Human check: withdrawn",IF($K133="Superseded","Closed: superseded",IF($K133="Pending Review","Human check: pending review",IF($K133&lt;&gt;"Received","Human check: status",IF($G133="No","Current: no renewal",IF($I133="","Human check: renewal details",IF($I133&lt;Assumptions!$B$5,"Human check: renewal overdue",IF($I133&lt;=Assumptions!$B$5+Assumptions!$B$6,"Human check: renewal soon","Current"))))))))))))),"Human check: inputs")</f>
        <v/>
      </c>
      <c r="M133" s="14" t="n"/>
    </row>
    <row r="134" ht="21" customHeight="1">
      <c r="A134" s="13" t="n"/>
      <c r="B134" s="13" t="n"/>
      <c r="C134" s="13" t="n"/>
      <c r="D134" s="13" t="n"/>
      <c r="E134" s="14" t="n"/>
      <c r="F134" s="15" t="n"/>
      <c r="G134" s="16" t="n"/>
      <c r="H134" s="17" t="n"/>
      <c r="I134" s="18">
        <f>IFERROR(IF($A134="","",IF($G134="No","",IF(OR($G134&lt;&gt;"Yes",$F134="",$H134=""),"",EDATE($F134,$H134)))),"")</f>
        <v/>
      </c>
      <c r="J134" s="13" t="n"/>
      <c r="K134" s="16" t="n"/>
      <c r="L134" s="19">
        <f>IFERROR(IF($A134="","",IF(OR($B134="",$C134="",$D134="",$E134="",$F134="",$G134="",$J134="",$K134=""),"Human check: incomplete",IF(COUNTIF($A$6:$A$205,$A134)&gt;1,"Human check: duplicate ID",IF(AND($G134="Yes",$H134=""),"Human check: renewal interval",IF(AND($G134="No",$H134&lt;&gt;""),"Human check: clear interval",IF($K134="Withdrawn","Human check: withdrawn",IF($K134="Superseded","Closed: superseded",IF($K134="Pending Review","Human check: pending review",IF($K134&lt;&gt;"Received","Human check: status",IF($G134="No","Current: no renewal",IF($I134="","Human check: renewal details",IF($I134&lt;Assumptions!$B$5,"Human check: renewal overdue",IF($I134&lt;=Assumptions!$B$5+Assumptions!$B$6,"Human check: renewal soon","Current"))))))))))))),"Human check: inputs")</f>
        <v/>
      </c>
      <c r="M134" s="14" t="n"/>
    </row>
    <row r="135" ht="21" customHeight="1">
      <c r="A135" s="13" t="n"/>
      <c r="B135" s="13" t="n"/>
      <c r="C135" s="13" t="n"/>
      <c r="D135" s="13" t="n"/>
      <c r="E135" s="14" t="n"/>
      <c r="F135" s="15" t="n"/>
      <c r="G135" s="16" t="n"/>
      <c r="H135" s="17" t="n"/>
      <c r="I135" s="20">
        <f>IFERROR(IF($A135="","",IF($G135="No","",IF(OR($G135&lt;&gt;"Yes",$F135="",$H135=""),"",EDATE($F135,$H135)))),"")</f>
        <v/>
      </c>
      <c r="J135" s="13" t="n"/>
      <c r="K135" s="16" t="n"/>
      <c r="L135" s="21">
        <f>IFERROR(IF($A135="","",IF(OR($B135="",$C135="",$D135="",$E135="",$F135="",$G135="",$J135="",$K135=""),"Human check: incomplete",IF(COUNTIF($A$6:$A$205,$A135)&gt;1,"Human check: duplicate ID",IF(AND($G135="Yes",$H135=""),"Human check: renewal interval",IF(AND($G135="No",$H135&lt;&gt;""),"Human check: clear interval",IF($K135="Withdrawn","Human check: withdrawn",IF($K135="Superseded","Closed: superseded",IF($K135="Pending Review","Human check: pending review",IF($K135&lt;&gt;"Received","Human check: status",IF($G135="No","Current: no renewal",IF($I135="","Human check: renewal details",IF($I135&lt;Assumptions!$B$5,"Human check: renewal overdue",IF($I135&lt;=Assumptions!$B$5+Assumptions!$B$6,"Human check: renewal soon","Current"))))))))))))),"Human check: inputs")</f>
        <v/>
      </c>
      <c r="M135" s="14" t="n"/>
    </row>
    <row r="136" ht="21" customHeight="1">
      <c r="A136" s="13" t="n"/>
      <c r="B136" s="13" t="n"/>
      <c r="C136" s="13" t="n"/>
      <c r="D136" s="13" t="n"/>
      <c r="E136" s="14" t="n"/>
      <c r="F136" s="15" t="n"/>
      <c r="G136" s="16" t="n"/>
      <c r="H136" s="17" t="n"/>
      <c r="I136" s="18">
        <f>IFERROR(IF($A136="","",IF($G136="No","",IF(OR($G136&lt;&gt;"Yes",$F136="",$H136=""),"",EDATE($F136,$H136)))),"")</f>
        <v/>
      </c>
      <c r="J136" s="13" t="n"/>
      <c r="K136" s="16" t="n"/>
      <c r="L136" s="19">
        <f>IFERROR(IF($A136="","",IF(OR($B136="",$C136="",$D136="",$E136="",$F136="",$G136="",$J136="",$K136=""),"Human check: incomplete",IF(COUNTIF($A$6:$A$205,$A136)&gt;1,"Human check: duplicate ID",IF(AND($G136="Yes",$H136=""),"Human check: renewal interval",IF(AND($G136="No",$H136&lt;&gt;""),"Human check: clear interval",IF($K136="Withdrawn","Human check: withdrawn",IF($K136="Superseded","Closed: superseded",IF($K136="Pending Review","Human check: pending review",IF($K136&lt;&gt;"Received","Human check: status",IF($G136="No","Current: no renewal",IF($I136="","Human check: renewal details",IF($I136&lt;Assumptions!$B$5,"Human check: renewal overdue",IF($I136&lt;=Assumptions!$B$5+Assumptions!$B$6,"Human check: renewal soon","Current"))))))))))))),"Human check: inputs")</f>
        <v/>
      </c>
      <c r="M136" s="14" t="n"/>
    </row>
    <row r="137" ht="21" customHeight="1">
      <c r="A137" s="13" t="n"/>
      <c r="B137" s="13" t="n"/>
      <c r="C137" s="13" t="n"/>
      <c r="D137" s="13" t="n"/>
      <c r="E137" s="14" t="n"/>
      <c r="F137" s="15" t="n"/>
      <c r="G137" s="16" t="n"/>
      <c r="H137" s="17" t="n"/>
      <c r="I137" s="20">
        <f>IFERROR(IF($A137="","",IF($G137="No","",IF(OR($G137&lt;&gt;"Yes",$F137="",$H137=""),"",EDATE($F137,$H137)))),"")</f>
        <v/>
      </c>
      <c r="J137" s="13" t="n"/>
      <c r="K137" s="16" t="n"/>
      <c r="L137" s="21">
        <f>IFERROR(IF($A137="","",IF(OR($B137="",$C137="",$D137="",$E137="",$F137="",$G137="",$J137="",$K137=""),"Human check: incomplete",IF(COUNTIF($A$6:$A$205,$A137)&gt;1,"Human check: duplicate ID",IF(AND($G137="Yes",$H137=""),"Human check: renewal interval",IF(AND($G137="No",$H137&lt;&gt;""),"Human check: clear interval",IF($K137="Withdrawn","Human check: withdrawn",IF($K137="Superseded","Closed: superseded",IF($K137="Pending Review","Human check: pending review",IF($K137&lt;&gt;"Received","Human check: status",IF($G137="No","Current: no renewal",IF($I137="","Human check: renewal details",IF($I137&lt;Assumptions!$B$5,"Human check: renewal overdue",IF($I137&lt;=Assumptions!$B$5+Assumptions!$B$6,"Human check: renewal soon","Current"))))))))))))),"Human check: inputs")</f>
        <v/>
      </c>
      <c r="M137" s="14" t="n"/>
    </row>
    <row r="138" ht="21" customHeight="1">
      <c r="A138" s="13" t="n"/>
      <c r="B138" s="13" t="n"/>
      <c r="C138" s="13" t="n"/>
      <c r="D138" s="13" t="n"/>
      <c r="E138" s="14" t="n"/>
      <c r="F138" s="15" t="n"/>
      <c r="G138" s="16" t="n"/>
      <c r="H138" s="17" t="n"/>
      <c r="I138" s="18">
        <f>IFERROR(IF($A138="","",IF($G138="No","",IF(OR($G138&lt;&gt;"Yes",$F138="",$H138=""),"",EDATE($F138,$H138)))),"")</f>
        <v/>
      </c>
      <c r="J138" s="13" t="n"/>
      <c r="K138" s="16" t="n"/>
      <c r="L138" s="19">
        <f>IFERROR(IF($A138="","",IF(OR($B138="",$C138="",$D138="",$E138="",$F138="",$G138="",$J138="",$K138=""),"Human check: incomplete",IF(COUNTIF($A$6:$A$205,$A138)&gt;1,"Human check: duplicate ID",IF(AND($G138="Yes",$H138=""),"Human check: renewal interval",IF(AND($G138="No",$H138&lt;&gt;""),"Human check: clear interval",IF($K138="Withdrawn","Human check: withdrawn",IF($K138="Superseded","Closed: superseded",IF($K138="Pending Review","Human check: pending review",IF($K138&lt;&gt;"Received","Human check: status",IF($G138="No","Current: no renewal",IF($I138="","Human check: renewal details",IF($I138&lt;Assumptions!$B$5,"Human check: renewal overdue",IF($I138&lt;=Assumptions!$B$5+Assumptions!$B$6,"Human check: renewal soon","Current"))))))))))))),"Human check: inputs")</f>
        <v/>
      </c>
      <c r="M138" s="14" t="n"/>
    </row>
    <row r="139" ht="21" customHeight="1">
      <c r="A139" s="13" t="n"/>
      <c r="B139" s="13" t="n"/>
      <c r="C139" s="13" t="n"/>
      <c r="D139" s="13" t="n"/>
      <c r="E139" s="14" t="n"/>
      <c r="F139" s="15" t="n"/>
      <c r="G139" s="16" t="n"/>
      <c r="H139" s="17" t="n"/>
      <c r="I139" s="20">
        <f>IFERROR(IF($A139="","",IF($G139="No","",IF(OR($G139&lt;&gt;"Yes",$F139="",$H139=""),"",EDATE($F139,$H139)))),"")</f>
        <v/>
      </c>
      <c r="J139" s="13" t="n"/>
      <c r="K139" s="16" t="n"/>
      <c r="L139" s="21">
        <f>IFERROR(IF($A139="","",IF(OR($B139="",$C139="",$D139="",$E139="",$F139="",$G139="",$J139="",$K139=""),"Human check: incomplete",IF(COUNTIF($A$6:$A$205,$A139)&gt;1,"Human check: duplicate ID",IF(AND($G139="Yes",$H139=""),"Human check: renewal interval",IF(AND($G139="No",$H139&lt;&gt;""),"Human check: clear interval",IF($K139="Withdrawn","Human check: withdrawn",IF($K139="Superseded","Closed: superseded",IF($K139="Pending Review","Human check: pending review",IF($K139&lt;&gt;"Received","Human check: status",IF($G139="No","Current: no renewal",IF($I139="","Human check: renewal details",IF($I139&lt;Assumptions!$B$5,"Human check: renewal overdue",IF($I139&lt;=Assumptions!$B$5+Assumptions!$B$6,"Human check: renewal soon","Current"))))))))))))),"Human check: inputs")</f>
        <v/>
      </c>
      <c r="M139" s="14" t="n"/>
    </row>
    <row r="140" ht="21" customHeight="1">
      <c r="A140" s="13" t="n"/>
      <c r="B140" s="13" t="n"/>
      <c r="C140" s="13" t="n"/>
      <c r="D140" s="13" t="n"/>
      <c r="E140" s="14" t="n"/>
      <c r="F140" s="15" t="n"/>
      <c r="G140" s="16" t="n"/>
      <c r="H140" s="17" t="n"/>
      <c r="I140" s="18">
        <f>IFERROR(IF($A140="","",IF($G140="No","",IF(OR($G140&lt;&gt;"Yes",$F140="",$H140=""),"",EDATE($F140,$H140)))),"")</f>
        <v/>
      </c>
      <c r="J140" s="13" t="n"/>
      <c r="K140" s="16" t="n"/>
      <c r="L140" s="19">
        <f>IFERROR(IF($A140="","",IF(OR($B140="",$C140="",$D140="",$E140="",$F140="",$G140="",$J140="",$K140=""),"Human check: incomplete",IF(COUNTIF($A$6:$A$205,$A140)&gt;1,"Human check: duplicate ID",IF(AND($G140="Yes",$H140=""),"Human check: renewal interval",IF(AND($G140="No",$H140&lt;&gt;""),"Human check: clear interval",IF($K140="Withdrawn","Human check: withdrawn",IF($K140="Superseded","Closed: superseded",IF($K140="Pending Review","Human check: pending review",IF($K140&lt;&gt;"Received","Human check: status",IF($G140="No","Current: no renewal",IF($I140="","Human check: renewal details",IF($I140&lt;Assumptions!$B$5,"Human check: renewal overdue",IF($I140&lt;=Assumptions!$B$5+Assumptions!$B$6,"Human check: renewal soon","Current"))))))))))))),"Human check: inputs")</f>
        <v/>
      </c>
      <c r="M140" s="14" t="n"/>
    </row>
    <row r="141" ht="21" customHeight="1">
      <c r="A141" s="13" t="n"/>
      <c r="B141" s="13" t="n"/>
      <c r="C141" s="13" t="n"/>
      <c r="D141" s="13" t="n"/>
      <c r="E141" s="14" t="n"/>
      <c r="F141" s="15" t="n"/>
      <c r="G141" s="16" t="n"/>
      <c r="H141" s="17" t="n"/>
      <c r="I141" s="20">
        <f>IFERROR(IF($A141="","",IF($G141="No","",IF(OR($G141&lt;&gt;"Yes",$F141="",$H141=""),"",EDATE($F141,$H141)))),"")</f>
        <v/>
      </c>
      <c r="J141" s="13" t="n"/>
      <c r="K141" s="16" t="n"/>
      <c r="L141" s="21">
        <f>IFERROR(IF($A141="","",IF(OR($B141="",$C141="",$D141="",$E141="",$F141="",$G141="",$J141="",$K141=""),"Human check: incomplete",IF(COUNTIF($A$6:$A$205,$A141)&gt;1,"Human check: duplicate ID",IF(AND($G141="Yes",$H141=""),"Human check: renewal interval",IF(AND($G141="No",$H141&lt;&gt;""),"Human check: clear interval",IF($K141="Withdrawn","Human check: withdrawn",IF($K141="Superseded","Closed: superseded",IF($K141="Pending Review","Human check: pending review",IF($K141&lt;&gt;"Received","Human check: status",IF($G141="No","Current: no renewal",IF($I141="","Human check: renewal details",IF($I141&lt;Assumptions!$B$5,"Human check: renewal overdue",IF($I141&lt;=Assumptions!$B$5+Assumptions!$B$6,"Human check: renewal soon","Current"))))))))))))),"Human check: inputs")</f>
        <v/>
      </c>
      <c r="M141" s="14" t="n"/>
    </row>
    <row r="142" ht="21" customHeight="1">
      <c r="A142" s="13" t="n"/>
      <c r="B142" s="13" t="n"/>
      <c r="C142" s="13" t="n"/>
      <c r="D142" s="13" t="n"/>
      <c r="E142" s="14" t="n"/>
      <c r="F142" s="15" t="n"/>
      <c r="G142" s="16" t="n"/>
      <c r="H142" s="17" t="n"/>
      <c r="I142" s="18">
        <f>IFERROR(IF($A142="","",IF($G142="No","",IF(OR($G142&lt;&gt;"Yes",$F142="",$H142=""),"",EDATE($F142,$H142)))),"")</f>
        <v/>
      </c>
      <c r="J142" s="13" t="n"/>
      <c r="K142" s="16" t="n"/>
      <c r="L142" s="19">
        <f>IFERROR(IF($A142="","",IF(OR($B142="",$C142="",$D142="",$E142="",$F142="",$G142="",$J142="",$K142=""),"Human check: incomplete",IF(COUNTIF($A$6:$A$205,$A142)&gt;1,"Human check: duplicate ID",IF(AND($G142="Yes",$H142=""),"Human check: renewal interval",IF(AND($G142="No",$H142&lt;&gt;""),"Human check: clear interval",IF($K142="Withdrawn","Human check: withdrawn",IF($K142="Superseded","Closed: superseded",IF($K142="Pending Review","Human check: pending review",IF($K142&lt;&gt;"Received","Human check: status",IF($G142="No","Current: no renewal",IF($I142="","Human check: renewal details",IF($I142&lt;Assumptions!$B$5,"Human check: renewal overdue",IF($I142&lt;=Assumptions!$B$5+Assumptions!$B$6,"Human check: renewal soon","Current"))))))))))))),"Human check: inputs")</f>
        <v/>
      </c>
      <c r="M142" s="14" t="n"/>
    </row>
    <row r="143" ht="21" customHeight="1">
      <c r="A143" s="13" t="n"/>
      <c r="B143" s="13" t="n"/>
      <c r="C143" s="13" t="n"/>
      <c r="D143" s="13" t="n"/>
      <c r="E143" s="14" t="n"/>
      <c r="F143" s="15" t="n"/>
      <c r="G143" s="16" t="n"/>
      <c r="H143" s="17" t="n"/>
      <c r="I143" s="20">
        <f>IFERROR(IF($A143="","",IF($G143="No","",IF(OR($G143&lt;&gt;"Yes",$F143="",$H143=""),"",EDATE($F143,$H143)))),"")</f>
        <v/>
      </c>
      <c r="J143" s="13" t="n"/>
      <c r="K143" s="16" t="n"/>
      <c r="L143" s="21">
        <f>IFERROR(IF($A143="","",IF(OR($B143="",$C143="",$D143="",$E143="",$F143="",$G143="",$J143="",$K143=""),"Human check: incomplete",IF(COUNTIF($A$6:$A$205,$A143)&gt;1,"Human check: duplicate ID",IF(AND($G143="Yes",$H143=""),"Human check: renewal interval",IF(AND($G143="No",$H143&lt;&gt;""),"Human check: clear interval",IF($K143="Withdrawn","Human check: withdrawn",IF($K143="Superseded","Closed: superseded",IF($K143="Pending Review","Human check: pending review",IF($K143&lt;&gt;"Received","Human check: status",IF($G143="No","Current: no renewal",IF($I143="","Human check: renewal details",IF($I143&lt;Assumptions!$B$5,"Human check: renewal overdue",IF($I143&lt;=Assumptions!$B$5+Assumptions!$B$6,"Human check: renewal soon","Current"))))))))))))),"Human check: inputs")</f>
        <v/>
      </c>
      <c r="M143" s="14" t="n"/>
    </row>
    <row r="144" ht="21" customHeight="1">
      <c r="A144" s="13" t="n"/>
      <c r="B144" s="13" t="n"/>
      <c r="C144" s="13" t="n"/>
      <c r="D144" s="13" t="n"/>
      <c r="E144" s="14" t="n"/>
      <c r="F144" s="15" t="n"/>
      <c r="G144" s="16" t="n"/>
      <c r="H144" s="17" t="n"/>
      <c r="I144" s="18">
        <f>IFERROR(IF($A144="","",IF($G144="No","",IF(OR($G144&lt;&gt;"Yes",$F144="",$H144=""),"",EDATE($F144,$H144)))),"")</f>
        <v/>
      </c>
      <c r="J144" s="13" t="n"/>
      <c r="K144" s="16" t="n"/>
      <c r="L144" s="19">
        <f>IFERROR(IF($A144="","",IF(OR($B144="",$C144="",$D144="",$E144="",$F144="",$G144="",$J144="",$K144=""),"Human check: incomplete",IF(COUNTIF($A$6:$A$205,$A144)&gt;1,"Human check: duplicate ID",IF(AND($G144="Yes",$H144=""),"Human check: renewal interval",IF(AND($G144="No",$H144&lt;&gt;""),"Human check: clear interval",IF($K144="Withdrawn","Human check: withdrawn",IF($K144="Superseded","Closed: superseded",IF($K144="Pending Review","Human check: pending review",IF($K144&lt;&gt;"Received","Human check: status",IF($G144="No","Current: no renewal",IF($I144="","Human check: renewal details",IF($I144&lt;Assumptions!$B$5,"Human check: renewal overdue",IF($I144&lt;=Assumptions!$B$5+Assumptions!$B$6,"Human check: renewal soon","Current"))))))))))))),"Human check: inputs")</f>
        <v/>
      </c>
      <c r="M144" s="14" t="n"/>
    </row>
    <row r="145" ht="21" customHeight="1">
      <c r="A145" s="13" t="n"/>
      <c r="B145" s="13" t="n"/>
      <c r="C145" s="13" t="n"/>
      <c r="D145" s="13" t="n"/>
      <c r="E145" s="14" t="n"/>
      <c r="F145" s="15" t="n"/>
      <c r="G145" s="16" t="n"/>
      <c r="H145" s="17" t="n"/>
      <c r="I145" s="20">
        <f>IFERROR(IF($A145="","",IF($G145="No","",IF(OR($G145&lt;&gt;"Yes",$F145="",$H145=""),"",EDATE($F145,$H145)))),"")</f>
        <v/>
      </c>
      <c r="J145" s="13" t="n"/>
      <c r="K145" s="16" t="n"/>
      <c r="L145" s="21">
        <f>IFERROR(IF($A145="","",IF(OR($B145="",$C145="",$D145="",$E145="",$F145="",$G145="",$J145="",$K145=""),"Human check: incomplete",IF(COUNTIF($A$6:$A$205,$A145)&gt;1,"Human check: duplicate ID",IF(AND($G145="Yes",$H145=""),"Human check: renewal interval",IF(AND($G145="No",$H145&lt;&gt;""),"Human check: clear interval",IF($K145="Withdrawn","Human check: withdrawn",IF($K145="Superseded","Closed: superseded",IF($K145="Pending Review","Human check: pending review",IF($K145&lt;&gt;"Received","Human check: status",IF($G145="No","Current: no renewal",IF($I145="","Human check: renewal details",IF($I145&lt;Assumptions!$B$5,"Human check: renewal overdue",IF($I145&lt;=Assumptions!$B$5+Assumptions!$B$6,"Human check: renewal soon","Current"))))))))))))),"Human check: inputs")</f>
        <v/>
      </c>
      <c r="M145" s="14" t="n"/>
    </row>
    <row r="146" ht="21" customHeight="1">
      <c r="A146" s="13" t="n"/>
      <c r="B146" s="13" t="n"/>
      <c r="C146" s="13" t="n"/>
      <c r="D146" s="13" t="n"/>
      <c r="E146" s="14" t="n"/>
      <c r="F146" s="15" t="n"/>
      <c r="G146" s="16" t="n"/>
      <c r="H146" s="17" t="n"/>
      <c r="I146" s="18">
        <f>IFERROR(IF($A146="","",IF($G146="No","",IF(OR($G146&lt;&gt;"Yes",$F146="",$H146=""),"",EDATE($F146,$H146)))),"")</f>
        <v/>
      </c>
      <c r="J146" s="13" t="n"/>
      <c r="K146" s="16" t="n"/>
      <c r="L146" s="19">
        <f>IFERROR(IF($A146="","",IF(OR($B146="",$C146="",$D146="",$E146="",$F146="",$G146="",$J146="",$K146=""),"Human check: incomplete",IF(COUNTIF($A$6:$A$205,$A146)&gt;1,"Human check: duplicate ID",IF(AND($G146="Yes",$H146=""),"Human check: renewal interval",IF(AND($G146="No",$H146&lt;&gt;""),"Human check: clear interval",IF($K146="Withdrawn","Human check: withdrawn",IF($K146="Superseded","Closed: superseded",IF($K146="Pending Review","Human check: pending review",IF($K146&lt;&gt;"Received","Human check: status",IF($G146="No","Current: no renewal",IF($I146="","Human check: renewal details",IF($I146&lt;Assumptions!$B$5,"Human check: renewal overdue",IF($I146&lt;=Assumptions!$B$5+Assumptions!$B$6,"Human check: renewal soon","Current"))))))))))))),"Human check: inputs")</f>
        <v/>
      </c>
      <c r="M146" s="14" t="n"/>
    </row>
    <row r="147" ht="21" customHeight="1">
      <c r="A147" s="13" t="n"/>
      <c r="B147" s="13" t="n"/>
      <c r="C147" s="13" t="n"/>
      <c r="D147" s="13" t="n"/>
      <c r="E147" s="14" t="n"/>
      <c r="F147" s="15" t="n"/>
      <c r="G147" s="16" t="n"/>
      <c r="H147" s="17" t="n"/>
      <c r="I147" s="20">
        <f>IFERROR(IF($A147="","",IF($G147="No","",IF(OR($G147&lt;&gt;"Yes",$F147="",$H147=""),"",EDATE($F147,$H147)))),"")</f>
        <v/>
      </c>
      <c r="J147" s="13" t="n"/>
      <c r="K147" s="16" t="n"/>
      <c r="L147" s="21">
        <f>IFERROR(IF($A147="","",IF(OR($B147="",$C147="",$D147="",$E147="",$F147="",$G147="",$J147="",$K147=""),"Human check: incomplete",IF(COUNTIF($A$6:$A$205,$A147)&gt;1,"Human check: duplicate ID",IF(AND($G147="Yes",$H147=""),"Human check: renewal interval",IF(AND($G147="No",$H147&lt;&gt;""),"Human check: clear interval",IF($K147="Withdrawn","Human check: withdrawn",IF($K147="Superseded","Closed: superseded",IF($K147="Pending Review","Human check: pending review",IF($K147&lt;&gt;"Received","Human check: status",IF($G147="No","Current: no renewal",IF($I147="","Human check: renewal details",IF($I147&lt;Assumptions!$B$5,"Human check: renewal overdue",IF($I147&lt;=Assumptions!$B$5+Assumptions!$B$6,"Human check: renewal soon","Current"))))))))))))),"Human check: inputs")</f>
        <v/>
      </c>
      <c r="M147" s="14" t="n"/>
    </row>
    <row r="148" ht="21" customHeight="1">
      <c r="A148" s="13" t="n"/>
      <c r="B148" s="13" t="n"/>
      <c r="C148" s="13" t="n"/>
      <c r="D148" s="13" t="n"/>
      <c r="E148" s="14" t="n"/>
      <c r="F148" s="15" t="n"/>
      <c r="G148" s="16" t="n"/>
      <c r="H148" s="17" t="n"/>
      <c r="I148" s="18">
        <f>IFERROR(IF($A148="","",IF($G148="No","",IF(OR($G148&lt;&gt;"Yes",$F148="",$H148=""),"",EDATE($F148,$H148)))),"")</f>
        <v/>
      </c>
      <c r="J148" s="13" t="n"/>
      <c r="K148" s="16" t="n"/>
      <c r="L148" s="19">
        <f>IFERROR(IF($A148="","",IF(OR($B148="",$C148="",$D148="",$E148="",$F148="",$G148="",$J148="",$K148=""),"Human check: incomplete",IF(COUNTIF($A$6:$A$205,$A148)&gt;1,"Human check: duplicate ID",IF(AND($G148="Yes",$H148=""),"Human check: renewal interval",IF(AND($G148="No",$H148&lt;&gt;""),"Human check: clear interval",IF($K148="Withdrawn","Human check: withdrawn",IF($K148="Superseded","Closed: superseded",IF($K148="Pending Review","Human check: pending review",IF($K148&lt;&gt;"Received","Human check: status",IF($G148="No","Current: no renewal",IF($I148="","Human check: renewal details",IF($I148&lt;Assumptions!$B$5,"Human check: renewal overdue",IF($I148&lt;=Assumptions!$B$5+Assumptions!$B$6,"Human check: renewal soon","Current"))))))))))))),"Human check: inputs")</f>
        <v/>
      </c>
      <c r="M148" s="14" t="n"/>
    </row>
    <row r="149" ht="21" customHeight="1">
      <c r="A149" s="13" t="n"/>
      <c r="B149" s="13" t="n"/>
      <c r="C149" s="13" t="n"/>
      <c r="D149" s="13" t="n"/>
      <c r="E149" s="14" t="n"/>
      <c r="F149" s="15" t="n"/>
      <c r="G149" s="16" t="n"/>
      <c r="H149" s="17" t="n"/>
      <c r="I149" s="20">
        <f>IFERROR(IF($A149="","",IF($G149="No","",IF(OR($G149&lt;&gt;"Yes",$F149="",$H149=""),"",EDATE($F149,$H149)))),"")</f>
        <v/>
      </c>
      <c r="J149" s="13" t="n"/>
      <c r="K149" s="16" t="n"/>
      <c r="L149" s="21">
        <f>IFERROR(IF($A149="","",IF(OR($B149="",$C149="",$D149="",$E149="",$F149="",$G149="",$J149="",$K149=""),"Human check: incomplete",IF(COUNTIF($A$6:$A$205,$A149)&gt;1,"Human check: duplicate ID",IF(AND($G149="Yes",$H149=""),"Human check: renewal interval",IF(AND($G149="No",$H149&lt;&gt;""),"Human check: clear interval",IF($K149="Withdrawn","Human check: withdrawn",IF($K149="Superseded","Closed: superseded",IF($K149="Pending Review","Human check: pending review",IF($K149&lt;&gt;"Received","Human check: status",IF($G149="No","Current: no renewal",IF($I149="","Human check: renewal details",IF($I149&lt;Assumptions!$B$5,"Human check: renewal overdue",IF($I149&lt;=Assumptions!$B$5+Assumptions!$B$6,"Human check: renewal soon","Current"))))))))))))),"Human check: inputs")</f>
        <v/>
      </c>
      <c r="M149" s="14" t="n"/>
    </row>
    <row r="150" ht="21" customHeight="1">
      <c r="A150" s="13" t="n"/>
      <c r="B150" s="13" t="n"/>
      <c r="C150" s="13" t="n"/>
      <c r="D150" s="13" t="n"/>
      <c r="E150" s="14" t="n"/>
      <c r="F150" s="15" t="n"/>
      <c r="G150" s="16" t="n"/>
      <c r="H150" s="17" t="n"/>
      <c r="I150" s="18">
        <f>IFERROR(IF($A150="","",IF($G150="No","",IF(OR($G150&lt;&gt;"Yes",$F150="",$H150=""),"",EDATE($F150,$H150)))),"")</f>
        <v/>
      </c>
      <c r="J150" s="13" t="n"/>
      <c r="K150" s="16" t="n"/>
      <c r="L150" s="19">
        <f>IFERROR(IF($A150="","",IF(OR($B150="",$C150="",$D150="",$E150="",$F150="",$G150="",$J150="",$K150=""),"Human check: incomplete",IF(COUNTIF($A$6:$A$205,$A150)&gt;1,"Human check: duplicate ID",IF(AND($G150="Yes",$H150=""),"Human check: renewal interval",IF(AND($G150="No",$H150&lt;&gt;""),"Human check: clear interval",IF($K150="Withdrawn","Human check: withdrawn",IF($K150="Superseded","Closed: superseded",IF($K150="Pending Review","Human check: pending review",IF($K150&lt;&gt;"Received","Human check: status",IF($G150="No","Current: no renewal",IF($I150="","Human check: renewal details",IF($I150&lt;Assumptions!$B$5,"Human check: renewal overdue",IF($I150&lt;=Assumptions!$B$5+Assumptions!$B$6,"Human check: renewal soon","Current"))))))))))))),"Human check: inputs")</f>
        <v/>
      </c>
      <c r="M150" s="14" t="n"/>
    </row>
    <row r="151" ht="21" customHeight="1">
      <c r="A151" s="13" t="n"/>
      <c r="B151" s="13" t="n"/>
      <c r="C151" s="13" t="n"/>
      <c r="D151" s="13" t="n"/>
      <c r="E151" s="14" t="n"/>
      <c r="F151" s="15" t="n"/>
      <c r="G151" s="16" t="n"/>
      <c r="H151" s="17" t="n"/>
      <c r="I151" s="20">
        <f>IFERROR(IF($A151="","",IF($G151="No","",IF(OR($G151&lt;&gt;"Yes",$F151="",$H151=""),"",EDATE($F151,$H151)))),"")</f>
        <v/>
      </c>
      <c r="J151" s="13" t="n"/>
      <c r="K151" s="16" t="n"/>
      <c r="L151" s="21">
        <f>IFERROR(IF($A151="","",IF(OR($B151="",$C151="",$D151="",$E151="",$F151="",$G151="",$J151="",$K151=""),"Human check: incomplete",IF(COUNTIF($A$6:$A$205,$A151)&gt;1,"Human check: duplicate ID",IF(AND($G151="Yes",$H151=""),"Human check: renewal interval",IF(AND($G151="No",$H151&lt;&gt;""),"Human check: clear interval",IF($K151="Withdrawn","Human check: withdrawn",IF($K151="Superseded","Closed: superseded",IF($K151="Pending Review","Human check: pending review",IF($K151&lt;&gt;"Received","Human check: status",IF($G151="No","Current: no renewal",IF($I151="","Human check: renewal details",IF($I151&lt;Assumptions!$B$5,"Human check: renewal overdue",IF($I151&lt;=Assumptions!$B$5+Assumptions!$B$6,"Human check: renewal soon","Current"))))))))))))),"Human check: inputs")</f>
        <v/>
      </c>
      <c r="M151" s="14" t="n"/>
    </row>
    <row r="152" ht="21" customHeight="1">
      <c r="A152" s="13" t="n"/>
      <c r="B152" s="13" t="n"/>
      <c r="C152" s="13" t="n"/>
      <c r="D152" s="13" t="n"/>
      <c r="E152" s="14" t="n"/>
      <c r="F152" s="15" t="n"/>
      <c r="G152" s="16" t="n"/>
      <c r="H152" s="17" t="n"/>
      <c r="I152" s="18">
        <f>IFERROR(IF($A152="","",IF($G152="No","",IF(OR($G152&lt;&gt;"Yes",$F152="",$H152=""),"",EDATE($F152,$H152)))),"")</f>
        <v/>
      </c>
      <c r="J152" s="13" t="n"/>
      <c r="K152" s="16" t="n"/>
      <c r="L152" s="19">
        <f>IFERROR(IF($A152="","",IF(OR($B152="",$C152="",$D152="",$E152="",$F152="",$G152="",$J152="",$K152=""),"Human check: incomplete",IF(COUNTIF($A$6:$A$205,$A152)&gt;1,"Human check: duplicate ID",IF(AND($G152="Yes",$H152=""),"Human check: renewal interval",IF(AND($G152="No",$H152&lt;&gt;""),"Human check: clear interval",IF($K152="Withdrawn","Human check: withdrawn",IF($K152="Superseded","Closed: superseded",IF($K152="Pending Review","Human check: pending review",IF($K152&lt;&gt;"Received","Human check: status",IF($G152="No","Current: no renewal",IF($I152="","Human check: renewal details",IF($I152&lt;Assumptions!$B$5,"Human check: renewal overdue",IF($I152&lt;=Assumptions!$B$5+Assumptions!$B$6,"Human check: renewal soon","Current"))))))))))))),"Human check: inputs")</f>
        <v/>
      </c>
      <c r="M152" s="14" t="n"/>
    </row>
    <row r="153" ht="21" customHeight="1">
      <c r="A153" s="13" t="n"/>
      <c r="B153" s="13" t="n"/>
      <c r="C153" s="13" t="n"/>
      <c r="D153" s="13" t="n"/>
      <c r="E153" s="14" t="n"/>
      <c r="F153" s="15" t="n"/>
      <c r="G153" s="16" t="n"/>
      <c r="H153" s="17" t="n"/>
      <c r="I153" s="20">
        <f>IFERROR(IF($A153="","",IF($G153="No","",IF(OR($G153&lt;&gt;"Yes",$F153="",$H153=""),"",EDATE($F153,$H153)))),"")</f>
        <v/>
      </c>
      <c r="J153" s="13" t="n"/>
      <c r="K153" s="16" t="n"/>
      <c r="L153" s="21">
        <f>IFERROR(IF($A153="","",IF(OR($B153="",$C153="",$D153="",$E153="",$F153="",$G153="",$J153="",$K153=""),"Human check: incomplete",IF(COUNTIF($A$6:$A$205,$A153)&gt;1,"Human check: duplicate ID",IF(AND($G153="Yes",$H153=""),"Human check: renewal interval",IF(AND($G153="No",$H153&lt;&gt;""),"Human check: clear interval",IF($K153="Withdrawn","Human check: withdrawn",IF($K153="Superseded","Closed: superseded",IF($K153="Pending Review","Human check: pending review",IF($K153&lt;&gt;"Received","Human check: status",IF($G153="No","Current: no renewal",IF($I153="","Human check: renewal details",IF($I153&lt;Assumptions!$B$5,"Human check: renewal overdue",IF($I153&lt;=Assumptions!$B$5+Assumptions!$B$6,"Human check: renewal soon","Current"))))))))))))),"Human check: inputs")</f>
        <v/>
      </c>
      <c r="M153" s="14" t="n"/>
    </row>
    <row r="154" ht="21" customHeight="1">
      <c r="A154" s="13" t="n"/>
      <c r="B154" s="13" t="n"/>
      <c r="C154" s="13" t="n"/>
      <c r="D154" s="13" t="n"/>
      <c r="E154" s="14" t="n"/>
      <c r="F154" s="15" t="n"/>
      <c r="G154" s="16" t="n"/>
      <c r="H154" s="17" t="n"/>
      <c r="I154" s="18">
        <f>IFERROR(IF($A154="","",IF($G154="No","",IF(OR($G154&lt;&gt;"Yes",$F154="",$H154=""),"",EDATE($F154,$H154)))),"")</f>
        <v/>
      </c>
      <c r="J154" s="13" t="n"/>
      <c r="K154" s="16" t="n"/>
      <c r="L154" s="19">
        <f>IFERROR(IF($A154="","",IF(OR($B154="",$C154="",$D154="",$E154="",$F154="",$G154="",$J154="",$K154=""),"Human check: incomplete",IF(COUNTIF($A$6:$A$205,$A154)&gt;1,"Human check: duplicate ID",IF(AND($G154="Yes",$H154=""),"Human check: renewal interval",IF(AND($G154="No",$H154&lt;&gt;""),"Human check: clear interval",IF($K154="Withdrawn","Human check: withdrawn",IF($K154="Superseded","Closed: superseded",IF($K154="Pending Review","Human check: pending review",IF($K154&lt;&gt;"Received","Human check: status",IF($G154="No","Current: no renewal",IF($I154="","Human check: renewal details",IF($I154&lt;Assumptions!$B$5,"Human check: renewal overdue",IF($I154&lt;=Assumptions!$B$5+Assumptions!$B$6,"Human check: renewal soon","Current"))))))))))))),"Human check: inputs")</f>
        <v/>
      </c>
      <c r="M154" s="14" t="n"/>
    </row>
    <row r="155" ht="21" customHeight="1">
      <c r="A155" s="13" t="n"/>
      <c r="B155" s="13" t="n"/>
      <c r="C155" s="13" t="n"/>
      <c r="D155" s="13" t="n"/>
      <c r="E155" s="14" t="n"/>
      <c r="F155" s="15" t="n"/>
      <c r="G155" s="16" t="n"/>
      <c r="H155" s="17" t="n"/>
      <c r="I155" s="20">
        <f>IFERROR(IF($A155="","",IF($G155="No","",IF(OR($G155&lt;&gt;"Yes",$F155="",$H155=""),"",EDATE($F155,$H155)))),"")</f>
        <v/>
      </c>
      <c r="J155" s="13" t="n"/>
      <c r="K155" s="16" t="n"/>
      <c r="L155" s="21">
        <f>IFERROR(IF($A155="","",IF(OR($B155="",$C155="",$D155="",$E155="",$F155="",$G155="",$J155="",$K155=""),"Human check: incomplete",IF(COUNTIF($A$6:$A$205,$A155)&gt;1,"Human check: duplicate ID",IF(AND($G155="Yes",$H155=""),"Human check: renewal interval",IF(AND($G155="No",$H155&lt;&gt;""),"Human check: clear interval",IF($K155="Withdrawn","Human check: withdrawn",IF($K155="Superseded","Closed: superseded",IF($K155="Pending Review","Human check: pending review",IF($K155&lt;&gt;"Received","Human check: status",IF($G155="No","Current: no renewal",IF($I155="","Human check: renewal details",IF($I155&lt;Assumptions!$B$5,"Human check: renewal overdue",IF($I155&lt;=Assumptions!$B$5+Assumptions!$B$6,"Human check: renewal soon","Current"))))))))))))),"Human check: inputs")</f>
        <v/>
      </c>
      <c r="M155" s="14" t="n"/>
    </row>
    <row r="156" ht="21" customHeight="1">
      <c r="A156" s="13" t="n"/>
      <c r="B156" s="13" t="n"/>
      <c r="C156" s="13" t="n"/>
      <c r="D156" s="13" t="n"/>
      <c r="E156" s="14" t="n"/>
      <c r="F156" s="15" t="n"/>
      <c r="G156" s="16" t="n"/>
      <c r="H156" s="17" t="n"/>
      <c r="I156" s="18">
        <f>IFERROR(IF($A156="","",IF($G156="No","",IF(OR($G156&lt;&gt;"Yes",$F156="",$H156=""),"",EDATE($F156,$H156)))),"")</f>
        <v/>
      </c>
      <c r="J156" s="13" t="n"/>
      <c r="K156" s="16" t="n"/>
      <c r="L156" s="19">
        <f>IFERROR(IF($A156="","",IF(OR($B156="",$C156="",$D156="",$E156="",$F156="",$G156="",$J156="",$K156=""),"Human check: incomplete",IF(COUNTIF($A$6:$A$205,$A156)&gt;1,"Human check: duplicate ID",IF(AND($G156="Yes",$H156=""),"Human check: renewal interval",IF(AND($G156="No",$H156&lt;&gt;""),"Human check: clear interval",IF($K156="Withdrawn","Human check: withdrawn",IF($K156="Superseded","Closed: superseded",IF($K156="Pending Review","Human check: pending review",IF($K156&lt;&gt;"Received","Human check: status",IF($G156="No","Current: no renewal",IF($I156="","Human check: renewal details",IF($I156&lt;Assumptions!$B$5,"Human check: renewal overdue",IF($I156&lt;=Assumptions!$B$5+Assumptions!$B$6,"Human check: renewal soon","Current"))))))))))))),"Human check: inputs")</f>
        <v/>
      </c>
      <c r="M156" s="14" t="n"/>
    </row>
    <row r="157" ht="21" customHeight="1">
      <c r="A157" s="13" t="n"/>
      <c r="B157" s="13" t="n"/>
      <c r="C157" s="13" t="n"/>
      <c r="D157" s="13" t="n"/>
      <c r="E157" s="14" t="n"/>
      <c r="F157" s="15" t="n"/>
      <c r="G157" s="16" t="n"/>
      <c r="H157" s="17" t="n"/>
      <c r="I157" s="20">
        <f>IFERROR(IF($A157="","",IF($G157="No","",IF(OR($G157&lt;&gt;"Yes",$F157="",$H157=""),"",EDATE($F157,$H157)))),"")</f>
        <v/>
      </c>
      <c r="J157" s="13" t="n"/>
      <c r="K157" s="16" t="n"/>
      <c r="L157" s="21">
        <f>IFERROR(IF($A157="","",IF(OR($B157="",$C157="",$D157="",$E157="",$F157="",$G157="",$J157="",$K157=""),"Human check: incomplete",IF(COUNTIF($A$6:$A$205,$A157)&gt;1,"Human check: duplicate ID",IF(AND($G157="Yes",$H157=""),"Human check: renewal interval",IF(AND($G157="No",$H157&lt;&gt;""),"Human check: clear interval",IF($K157="Withdrawn","Human check: withdrawn",IF($K157="Superseded","Closed: superseded",IF($K157="Pending Review","Human check: pending review",IF($K157&lt;&gt;"Received","Human check: status",IF($G157="No","Current: no renewal",IF($I157="","Human check: renewal details",IF($I157&lt;Assumptions!$B$5,"Human check: renewal overdue",IF($I157&lt;=Assumptions!$B$5+Assumptions!$B$6,"Human check: renewal soon","Current"))))))))))))),"Human check: inputs")</f>
        <v/>
      </c>
      <c r="M157" s="14" t="n"/>
    </row>
    <row r="158" ht="21" customHeight="1">
      <c r="A158" s="13" t="n"/>
      <c r="B158" s="13" t="n"/>
      <c r="C158" s="13" t="n"/>
      <c r="D158" s="13" t="n"/>
      <c r="E158" s="14" t="n"/>
      <c r="F158" s="15" t="n"/>
      <c r="G158" s="16" t="n"/>
      <c r="H158" s="17" t="n"/>
      <c r="I158" s="18">
        <f>IFERROR(IF($A158="","",IF($G158="No","",IF(OR($G158&lt;&gt;"Yes",$F158="",$H158=""),"",EDATE($F158,$H158)))),"")</f>
        <v/>
      </c>
      <c r="J158" s="13" t="n"/>
      <c r="K158" s="16" t="n"/>
      <c r="L158" s="19">
        <f>IFERROR(IF($A158="","",IF(OR($B158="",$C158="",$D158="",$E158="",$F158="",$G158="",$J158="",$K158=""),"Human check: incomplete",IF(COUNTIF($A$6:$A$205,$A158)&gt;1,"Human check: duplicate ID",IF(AND($G158="Yes",$H158=""),"Human check: renewal interval",IF(AND($G158="No",$H158&lt;&gt;""),"Human check: clear interval",IF($K158="Withdrawn","Human check: withdrawn",IF($K158="Superseded","Closed: superseded",IF($K158="Pending Review","Human check: pending review",IF($K158&lt;&gt;"Received","Human check: status",IF($G158="No","Current: no renewal",IF($I158="","Human check: renewal details",IF($I158&lt;Assumptions!$B$5,"Human check: renewal overdue",IF($I158&lt;=Assumptions!$B$5+Assumptions!$B$6,"Human check: renewal soon","Current"))))))))))))),"Human check: inputs")</f>
        <v/>
      </c>
      <c r="M158" s="14" t="n"/>
    </row>
    <row r="159" ht="21" customHeight="1">
      <c r="A159" s="13" t="n"/>
      <c r="B159" s="13" t="n"/>
      <c r="C159" s="13" t="n"/>
      <c r="D159" s="13" t="n"/>
      <c r="E159" s="14" t="n"/>
      <c r="F159" s="15" t="n"/>
      <c r="G159" s="16" t="n"/>
      <c r="H159" s="17" t="n"/>
      <c r="I159" s="20">
        <f>IFERROR(IF($A159="","",IF($G159="No","",IF(OR($G159&lt;&gt;"Yes",$F159="",$H159=""),"",EDATE($F159,$H159)))),"")</f>
        <v/>
      </c>
      <c r="J159" s="13" t="n"/>
      <c r="K159" s="16" t="n"/>
      <c r="L159" s="21">
        <f>IFERROR(IF($A159="","",IF(OR($B159="",$C159="",$D159="",$E159="",$F159="",$G159="",$J159="",$K159=""),"Human check: incomplete",IF(COUNTIF($A$6:$A$205,$A159)&gt;1,"Human check: duplicate ID",IF(AND($G159="Yes",$H159=""),"Human check: renewal interval",IF(AND($G159="No",$H159&lt;&gt;""),"Human check: clear interval",IF($K159="Withdrawn","Human check: withdrawn",IF($K159="Superseded","Closed: superseded",IF($K159="Pending Review","Human check: pending review",IF($K159&lt;&gt;"Received","Human check: status",IF($G159="No","Current: no renewal",IF($I159="","Human check: renewal details",IF($I159&lt;Assumptions!$B$5,"Human check: renewal overdue",IF($I159&lt;=Assumptions!$B$5+Assumptions!$B$6,"Human check: renewal soon","Current"))))))))))))),"Human check: inputs")</f>
        <v/>
      </c>
      <c r="M159" s="14" t="n"/>
    </row>
    <row r="160" ht="21" customHeight="1">
      <c r="A160" s="13" t="n"/>
      <c r="B160" s="13" t="n"/>
      <c r="C160" s="13" t="n"/>
      <c r="D160" s="13" t="n"/>
      <c r="E160" s="14" t="n"/>
      <c r="F160" s="15" t="n"/>
      <c r="G160" s="16" t="n"/>
      <c r="H160" s="17" t="n"/>
      <c r="I160" s="18">
        <f>IFERROR(IF($A160="","",IF($G160="No","",IF(OR($G160&lt;&gt;"Yes",$F160="",$H160=""),"",EDATE($F160,$H160)))),"")</f>
        <v/>
      </c>
      <c r="J160" s="13" t="n"/>
      <c r="K160" s="16" t="n"/>
      <c r="L160" s="19">
        <f>IFERROR(IF($A160="","",IF(OR($B160="",$C160="",$D160="",$E160="",$F160="",$G160="",$J160="",$K160=""),"Human check: incomplete",IF(COUNTIF($A$6:$A$205,$A160)&gt;1,"Human check: duplicate ID",IF(AND($G160="Yes",$H160=""),"Human check: renewal interval",IF(AND($G160="No",$H160&lt;&gt;""),"Human check: clear interval",IF($K160="Withdrawn","Human check: withdrawn",IF($K160="Superseded","Closed: superseded",IF($K160="Pending Review","Human check: pending review",IF($K160&lt;&gt;"Received","Human check: status",IF($G160="No","Current: no renewal",IF($I160="","Human check: renewal details",IF($I160&lt;Assumptions!$B$5,"Human check: renewal overdue",IF($I160&lt;=Assumptions!$B$5+Assumptions!$B$6,"Human check: renewal soon","Current"))))))))))))),"Human check: inputs")</f>
        <v/>
      </c>
      <c r="M160" s="14" t="n"/>
    </row>
    <row r="161" ht="21" customHeight="1">
      <c r="A161" s="13" t="n"/>
      <c r="B161" s="13" t="n"/>
      <c r="C161" s="13" t="n"/>
      <c r="D161" s="13" t="n"/>
      <c r="E161" s="14" t="n"/>
      <c r="F161" s="15" t="n"/>
      <c r="G161" s="16" t="n"/>
      <c r="H161" s="17" t="n"/>
      <c r="I161" s="20">
        <f>IFERROR(IF($A161="","",IF($G161="No","",IF(OR($G161&lt;&gt;"Yes",$F161="",$H161=""),"",EDATE($F161,$H161)))),"")</f>
        <v/>
      </c>
      <c r="J161" s="13" t="n"/>
      <c r="K161" s="16" t="n"/>
      <c r="L161" s="21">
        <f>IFERROR(IF($A161="","",IF(OR($B161="",$C161="",$D161="",$E161="",$F161="",$G161="",$J161="",$K161=""),"Human check: incomplete",IF(COUNTIF($A$6:$A$205,$A161)&gt;1,"Human check: duplicate ID",IF(AND($G161="Yes",$H161=""),"Human check: renewal interval",IF(AND($G161="No",$H161&lt;&gt;""),"Human check: clear interval",IF($K161="Withdrawn","Human check: withdrawn",IF($K161="Superseded","Closed: superseded",IF($K161="Pending Review","Human check: pending review",IF($K161&lt;&gt;"Received","Human check: status",IF($G161="No","Current: no renewal",IF($I161="","Human check: renewal details",IF($I161&lt;Assumptions!$B$5,"Human check: renewal overdue",IF($I161&lt;=Assumptions!$B$5+Assumptions!$B$6,"Human check: renewal soon","Current"))))))))))))),"Human check: inputs")</f>
        <v/>
      </c>
      <c r="M161" s="14" t="n"/>
    </row>
    <row r="162" ht="21" customHeight="1">
      <c r="A162" s="13" t="n"/>
      <c r="B162" s="13" t="n"/>
      <c r="C162" s="13" t="n"/>
      <c r="D162" s="13" t="n"/>
      <c r="E162" s="14" t="n"/>
      <c r="F162" s="15" t="n"/>
      <c r="G162" s="16" t="n"/>
      <c r="H162" s="17" t="n"/>
      <c r="I162" s="18">
        <f>IFERROR(IF($A162="","",IF($G162="No","",IF(OR($G162&lt;&gt;"Yes",$F162="",$H162=""),"",EDATE($F162,$H162)))),"")</f>
        <v/>
      </c>
      <c r="J162" s="13" t="n"/>
      <c r="K162" s="16" t="n"/>
      <c r="L162" s="19">
        <f>IFERROR(IF($A162="","",IF(OR($B162="",$C162="",$D162="",$E162="",$F162="",$G162="",$J162="",$K162=""),"Human check: incomplete",IF(COUNTIF($A$6:$A$205,$A162)&gt;1,"Human check: duplicate ID",IF(AND($G162="Yes",$H162=""),"Human check: renewal interval",IF(AND($G162="No",$H162&lt;&gt;""),"Human check: clear interval",IF($K162="Withdrawn","Human check: withdrawn",IF($K162="Superseded","Closed: superseded",IF($K162="Pending Review","Human check: pending review",IF($K162&lt;&gt;"Received","Human check: status",IF($G162="No","Current: no renewal",IF($I162="","Human check: renewal details",IF($I162&lt;Assumptions!$B$5,"Human check: renewal overdue",IF($I162&lt;=Assumptions!$B$5+Assumptions!$B$6,"Human check: renewal soon","Current"))))))))))))),"Human check: inputs")</f>
        <v/>
      </c>
      <c r="M162" s="14" t="n"/>
    </row>
    <row r="163" ht="21" customHeight="1">
      <c r="A163" s="13" t="n"/>
      <c r="B163" s="13" t="n"/>
      <c r="C163" s="13" t="n"/>
      <c r="D163" s="13" t="n"/>
      <c r="E163" s="14" t="n"/>
      <c r="F163" s="15" t="n"/>
      <c r="G163" s="16" t="n"/>
      <c r="H163" s="17" t="n"/>
      <c r="I163" s="20">
        <f>IFERROR(IF($A163="","",IF($G163="No","",IF(OR($G163&lt;&gt;"Yes",$F163="",$H163=""),"",EDATE($F163,$H163)))),"")</f>
        <v/>
      </c>
      <c r="J163" s="13" t="n"/>
      <c r="K163" s="16" t="n"/>
      <c r="L163" s="21">
        <f>IFERROR(IF($A163="","",IF(OR($B163="",$C163="",$D163="",$E163="",$F163="",$G163="",$J163="",$K163=""),"Human check: incomplete",IF(COUNTIF($A$6:$A$205,$A163)&gt;1,"Human check: duplicate ID",IF(AND($G163="Yes",$H163=""),"Human check: renewal interval",IF(AND($G163="No",$H163&lt;&gt;""),"Human check: clear interval",IF($K163="Withdrawn","Human check: withdrawn",IF($K163="Superseded","Closed: superseded",IF($K163="Pending Review","Human check: pending review",IF($K163&lt;&gt;"Received","Human check: status",IF($G163="No","Current: no renewal",IF($I163="","Human check: renewal details",IF($I163&lt;Assumptions!$B$5,"Human check: renewal overdue",IF($I163&lt;=Assumptions!$B$5+Assumptions!$B$6,"Human check: renewal soon","Current"))))))))))))),"Human check: inputs")</f>
        <v/>
      </c>
      <c r="M163" s="14" t="n"/>
    </row>
    <row r="164" ht="21" customHeight="1">
      <c r="A164" s="13" t="n"/>
      <c r="B164" s="13" t="n"/>
      <c r="C164" s="13" t="n"/>
      <c r="D164" s="13" t="n"/>
      <c r="E164" s="14" t="n"/>
      <c r="F164" s="15" t="n"/>
      <c r="G164" s="16" t="n"/>
      <c r="H164" s="17" t="n"/>
      <c r="I164" s="18">
        <f>IFERROR(IF($A164="","",IF($G164="No","",IF(OR($G164&lt;&gt;"Yes",$F164="",$H164=""),"",EDATE($F164,$H164)))),"")</f>
        <v/>
      </c>
      <c r="J164" s="13" t="n"/>
      <c r="K164" s="16" t="n"/>
      <c r="L164" s="19">
        <f>IFERROR(IF($A164="","",IF(OR($B164="",$C164="",$D164="",$E164="",$F164="",$G164="",$J164="",$K164=""),"Human check: incomplete",IF(COUNTIF($A$6:$A$205,$A164)&gt;1,"Human check: duplicate ID",IF(AND($G164="Yes",$H164=""),"Human check: renewal interval",IF(AND($G164="No",$H164&lt;&gt;""),"Human check: clear interval",IF($K164="Withdrawn","Human check: withdrawn",IF($K164="Superseded","Closed: superseded",IF($K164="Pending Review","Human check: pending review",IF($K164&lt;&gt;"Received","Human check: status",IF($G164="No","Current: no renewal",IF($I164="","Human check: renewal details",IF($I164&lt;Assumptions!$B$5,"Human check: renewal overdue",IF($I164&lt;=Assumptions!$B$5+Assumptions!$B$6,"Human check: renewal soon","Current"))))))))))))),"Human check: inputs")</f>
        <v/>
      </c>
      <c r="M164" s="14" t="n"/>
    </row>
    <row r="165" ht="21" customHeight="1">
      <c r="A165" s="13" t="n"/>
      <c r="B165" s="13" t="n"/>
      <c r="C165" s="13" t="n"/>
      <c r="D165" s="13" t="n"/>
      <c r="E165" s="14" t="n"/>
      <c r="F165" s="15" t="n"/>
      <c r="G165" s="16" t="n"/>
      <c r="H165" s="17" t="n"/>
      <c r="I165" s="20">
        <f>IFERROR(IF($A165="","",IF($G165="No","",IF(OR($G165&lt;&gt;"Yes",$F165="",$H165=""),"",EDATE($F165,$H165)))),"")</f>
        <v/>
      </c>
      <c r="J165" s="13" t="n"/>
      <c r="K165" s="16" t="n"/>
      <c r="L165" s="21">
        <f>IFERROR(IF($A165="","",IF(OR($B165="",$C165="",$D165="",$E165="",$F165="",$G165="",$J165="",$K165=""),"Human check: incomplete",IF(COUNTIF($A$6:$A$205,$A165)&gt;1,"Human check: duplicate ID",IF(AND($G165="Yes",$H165=""),"Human check: renewal interval",IF(AND($G165="No",$H165&lt;&gt;""),"Human check: clear interval",IF($K165="Withdrawn","Human check: withdrawn",IF($K165="Superseded","Closed: superseded",IF($K165="Pending Review","Human check: pending review",IF($K165&lt;&gt;"Received","Human check: status",IF($G165="No","Current: no renewal",IF($I165="","Human check: renewal details",IF($I165&lt;Assumptions!$B$5,"Human check: renewal overdue",IF($I165&lt;=Assumptions!$B$5+Assumptions!$B$6,"Human check: renewal soon","Current"))))))))))))),"Human check: inputs")</f>
        <v/>
      </c>
      <c r="M165" s="14" t="n"/>
    </row>
    <row r="166" ht="21" customHeight="1">
      <c r="A166" s="13" t="n"/>
      <c r="B166" s="13" t="n"/>
      <c r="C166" s="13" t="n"/>
      <c r="D166" s="13" t="n"/>
      <c r="E166" s="14" t="n"/>
      <c r="F166" s="15" t="n"/>
      <c r="G166" s="16" t="n"/>
      <c r="H166" s="17" t="n"/>
      <c r="I166" s="18">
        <f>IFERROR(IF($A166="","",IF($G166="No","",IF(OR($G166&lt;&gt;"Yes",$F166="",$H166=""),"",EDATE($F166,$H166)))),"")</f>
        <v/>
      </c>
      <c r="J166" s="13" t="n"/>
      <c r="K166" s="16" t="n"/>
      <c r="L166" s="19">
        <f>IFERROR(IF($A166="","",IF(OR($B166="",$C166="",$D166="",$E166="",$F166="",$G166="",$J166="",$K166=""),"Human check: incomplete",IF(COUNTIF($A$6:$A$205,$A166)&gt;1,"Human check: duplicate ID",IF(AND($G166="Yes",$H166=""),"Human check: renewal interval",IF(AND($G166="No",$H166&lt;&gt;""),"Human check: clear interval",IF($K166="Withdrawn","Human check: withdrawn",IF($K166="Superseded","Closed: superseded",IF($K166="Pending Review","Human check: pending review",IF($K166&lt;&gt;"Received","Human check: status",IF($G166="No","Current: no renewal",IF($I166="","Human check: renewal details",IF($I166&lt;Assumptions!$B$5,"Human check: renewal overdue",IF($I166&lt;=Assumptions!$B$5+Assumptions!$B$6,"Human check: renewal soon","Current"))))))))))))),"Human check: inputs")</f>
        <v/>
      </c>
      <c r="M166" s="14" t="n"/>
    </row>
    <row r="167" ht="21" customHeight="1">
      <c r="A167" s="13" t="n"/>
      <c r="B167" s="13" t="n"/>
      <c r="C167" s="13" t="n"/>
      <c r="D167" s="13" t="n"/>
      <c r="E167" s="14" t="n"/>
      <c r="F167" s="15" t="n"/>
      <c r="G167" s="16" t="n"/>
      <c r="H167" s="17" t="n"/>
      <c r="I167" s="20">
        <f>IFERROR(IF($A167="","",IF($G167="No","",IF(OR($G167&lt;&gt;"Yes",$F167="",$H167=""),"",EDATE($F167,$H167)))),"")</f>
        <v/>
      </c>
      <c r="J167" s="13" t="n"/>
      <c r="K167" s="16" t="n"/>
      <c r="L167" s="21">
        <f>IFERROR(IF($A167="","",IF(OR($B167="",$C167="",$D167="",$E167="",$F167="",$G167="",$J167="",$K167=""),"Human check: incomplete",IF(COUNTIF($A$6:$A$205,$A167)&gt;1,"Human check: duplicate ID",IF(AND($G167="Yes",$H167=""),"Human check: renewal interval",IF(AND($G167="No",$H167&lt;&gt;""),"Human check: clear interval",IF($K167="Withdrawn","Human check: withdrawn",IF($K167="Superseded","Closed: superseded",IF($K167="Pending Review","Human check: pending review",IF($K167&lt;&gt;"Received","Human check: status",IF($G167="No","Current: no renewal",IF($I167="","Human check: renewal details",IF($I167&lt;Assumptions!$B$5,"Human check: renewal overdue",IF($I167&lt;=Assumptions!$B$5+Assumptions!$B$6,"Human check: renewal soon","Current"))))))))))))),"Human check: inputs")</f>
        <v/>
      </c>
      <c r="M167" s="14" t="n"/>
    </row>
    <row r="168" ht="21" customHeight="1">
      <c r="A168" s="13" t="n"/>
      <c r="B168" s="13" t="n"/>
      <c r="C168" s="13" t="n"/>
      <c r="D168" s="13" t="n"/>
      <c r="E168" s="14" t="n"/>
      <c r="F168" s="15" t="n"/>
      <c r="G168" s="16" t="n"/>
      <c r="H168" s="17" t="n"/>
      <c r="I168" s="18">
        <f>IFERROR(IF($A168="","",IF($G168="No","",IF(OR($G168&lt;&gt;"Yes",$F168="",$H168=""),"",EDATE($F168,$H168)))),"")</f>
        <v/>
      </c>
      <c r="J168" s="13" t="n"/>
      <c r="K168" s="16" t="n"/>
      <c r="L168" s="19">
        <f>IFERROR(IF($A168="","",IF(OR($B168="",$C168="",$D168="",$E168="",$F168="",$G168="",$J168="",$K168=""),"Human check: incomplete",IF(COUNTIF($A$6:$A$205,$A168)&gt;1,"Human check: duplicate ID",IF(AND($G168="Yes",$H168=""),"Human check: renewal interval",IF(AND($G168="No",$H168&lt;&gt;""),"Human check: clear interval",IF($K168="Withdrawn","Human check: withdrawn",IF($K168="Superseded","Closed: superseded",IF($K168="Pending Review","Human check: pending review",IF($K168&lt;&gt;"Received","Human check: status",IF($G168="No","Current: no renewal",IF($I168="","Human check: renewal details",IF($I168&lt;Assumptions!$B$5,"Human check: renewal overdue",IF($I168&lt;=Assumptions!$B$5+Assumptions!$B$6,"Human check: renewal soon","Current"))))))))))))),"Human check: inputs")</f>
        <v/>
      </c>
      <c r="M168" s="14" t="n"/>
    </row>
    <row r="169" ht="21" customHeight="1">
      <c r="A169" s="13" t="n"/>
      <c r="B169" s="13" t="n"/>
      <c r="C169" s="13" t="n"/>
      <c r="D169" s="13" t="n"/>
      <c r="E169" s="14" t="n"/>
      <c r="F169" s="15" t="n"/>
      <c r="G169" s="16" t="n"/>
      <c r="H169" s="17" t="n"/>
      <c r="I169" s="20">
        <f>IFERROR(IF($A169="","",IF($G169="No","",IF(OR($G169&lt;&gt;"Yes",$F169="",$H169=""),"",EDATE($F169,$H169)))),"")</f>
        <v/>
      </c>
      <c r="J169" s="13" t="n"/>
      <c r="K169" s="16" t="n"/>
      <c r="L169" s="21">
        <f>IFERROR(IF($A169="","",IF(OR($B169="",$C169="",$D169="",$E169="",$F169="",$G169="",$J169="",$K169=""),"Human check: incomplete",IF(COUNTIF($A$6:$A$205,$A169)&gt;1,"Human check: duplicate ID",IF(AND($G169="Yes",$H169=""),"Human check: renewal interval",IF(AND($G169="No",$H169&lt;&gt;""),"Human check: clear interval",IF($K169="Withdrawn","Human check: withdrawn",IF($K169="Superseded","Closed: superseded",IF($K169="Pending Review","Human check: pending review",IF($K169&lt;&gt;"Received","Human check: status",IF($G169="No","Current: no renewal",IF($I169="","Human check: renewal details",IF($I169&lt;Assumptions!$B$5,"Human check: renewal overdue",IF($I169&lt;=Assumptions!$B$5+Assumptions!$B$6,"Human check: renewal soon","Current"))))))))))))),"Human check: inputs")</f>
        <v/>
      </c>
      <c r="M169" s="14" t="n"/>
    </row>
    <row r="170" ht="21" customHeight="1">
      <c r="A170" s="13" t="n"/>
      <c r="B170" s="13" t="n"/>
      <c r="C170" s="13" t="n"/>
      <c r="D170" s="13" t="n"/>
      <c r="E170" s="14" t="n"/>
      <c r="F170" s="15" t="n"/>
      <c r="G170" s="16" t="n"/>
      <c r="H170" s="17" t="n"/>
      <c r="I170" s="18">
        <f>IFERROR(IF($A170="","",IF($G170="No","",IF(OR($G170&lt;&gt;"Yes",$F170="",$H170=""),"",EDATE($F170,$H170)))),"")</f>
        <v/>
      </c>
      <c r="J170" s="13" t="n"/>
      <c r="K170" s="16" t="n"/>
      <c r="L170" s="19">
        <f>IFERROR(IF($A170="","",IF(OR($B170="",$C170="",$D170="",$E170="",$F170="",$G170="",$J170="",$K170=""),"Human check: incomplete",IF(COUNTIF($A$6:$A$205,$A170)&gt;1,"Human check: duplicate ID",IF(AND($G170="Yes",$H170=""),"Human check: renewal interval",IF(AND($G170="No",$H170&lt;&gt;""),"Human check: clear interval",IF($K170="Withdrawn","Human check: withdrawn",IF($K170="Superseded","Closed: superseded",IF($K170="Pending Review","Human check: pending review",IF($K170&lt;&gt;"Received","Human check: status",IF($G170="No","Current: no renewal",IF($I170="","Human check: renewal details",IF($I170&lt;Assumptions!$B$5,"Human check: renewal overdue",IF($I170&lt;=Assumptions!$B$5+Assumptions!$B$6,"Human check: renewal soon","Current"))))))))))))),"Human check: inputs")</f>
        <v/>
      </c>
      <c r="M170" s="14" t="n"/>
    </row>
    <row r="171" ht="21" customHeight="1">
      <c r="A171" s="13" t="n"/>
      <c r="B171" s="13" t="n"/>
      <c r="C171" s="13" t="n"/>
      <c r="D171" s="13" t="n"/>
      <c r="E171" s="14" t="n"/>
      <c r="F171" s="15" t="n"/>
      <c r="G171" s="16" t="n"/>
      <c r="H171" s="17" t="n"/>
      <c r="I171" s="20">
        <f>IFERROR(IF($A171="","",IF($G171="No","",IF(OR($G171&lt;&gt;"Yes",$F171="",$H171=""),"",EDATE($F171,$H171)))),"")</f>
        <v/>
      </c>
      <c r="J171" s="13" t="n"/>
      <c r="K171" s="16" t="n"/>
      <c r="L171" s="21">
        <f>IFERROR(IF($A171="","",IF(OR($B171="",$C171="",$D171="",$E171="",$F171="",$G171="",$J171="",$K171=""),"Human check: incomplete",IF(COUNTIF($A$6:$A$205,$A171)&gt;1,"Human check: duplicate ID",IF(AND($G171="Yes",$H171=""),"Human check: renewal interval",IF(AND($G171="No",$H171&lt;&gt;""),"Human check: clear interval",IF($K171="Withdrawn","Human check: withdrawn",IF($K171="Superseded","Closed: superseded",IF($K171="Pending Review","Human check: pending review",IF($K171&lt;&gt;"Received","Human check: status",IF($G171="No","Current: no renewal",IF($I171="","Human check: renewal details",IF($I171&lt;Assumptions!$B$5,"Human check: renewal overdue",IF($I171&lt;=Assumptions!$B$5+Assumptions!$B$6,"Human check: renewal soon","Current"))))))))))))),"Human check: inputs")</f>
        <v/>
      </c>
      <c r="M171" s="14" t="n"/>
    </row>
    <row r="172" ht="21" customHeight="1">
      <c r="A172" s="13" t="n"/>
      <c r="B172" s="13" t="n"/>
      <c r="C172" s="13" t="n"/>
      <c r="D172" s="13" t="n"/>
      <c r="E172" s="14" t="n"/>
      <c r="F172" s="15" t="n"/>
      <c r="G172" s="16" t="n"/>
      <c r="H172" s="17" t="n"/>
      <c r="I172" s="18">
        <f>IFERROR(IF($A172="","",IF($G172="No","",IF(OR($G172&lt;&gt;"Yes",$F172="",$H172=""),"",EDATE($F172,$H172)))),"")</f>
        <v/>
      </c>
      <c r="J172" s="13" t="n"/>
      <c r="K172" s="16" t="n"/>
      <c r="L172" s="19">
        <f>IFERROR(IF($A172="","",IF(OR($B172="",$C172="",$D172="",$E172="",$F172="",$G172="",$J172="",$K172=""),"Human check: incomplete",IF(COUNTIF($A$6:$A$205,$A172)&gt;1,"Human check: duplicate ID",IF(AND($G172="Yes",$H172=""),"Human check: renewal interval",IF(AND($G172="No",$H172&lt;&gt;""),"Human check: clear interval",IF($K172="Withdrawn","Human check: withdrawn",IF($K172="Superseded","Closed: superseded",IF($K172="Pending Review","Human check: pending review",IF($K172&lt;&gt;"Received","Human check: status",IF($G172="No","Current: no renewal",IF($I172="","Human check: renewal details",IF($I172&lt;Assumptions!$B$5,"Human check: renewal overdue",IF($I172&lt;=Assumptions!$B$5+Assumptions!$B$6,"Human check: renewal soon","Current"))))))))))))),"Human check: inputs")</f>
        <v/>
      </c>
      <c r="M172" s="14" t="n"/>
    </row>
    <row r="173" ht="21" customHeight="1">
      <c r="A173" s="13" t="n"/>
      <c r="B173" s="13" t="n"/>
      <c r="C173" s="13" t="n"/>
      <c r="D173" s="13" t="n"/>
      <c r="E173" s="14" t="n"/>
      <c r="F173" s="15" t="n"/>
      <c r="G173" s="16" t="n"/>
      <c r="H173" s="17" t="n"/>
      <c r="I173" s="20">
        <f>IFERROR(IF($A173="","",IF($G173="No","",IF(OR($G173&lt;&gt;"Yes",$F173="",$H173=""),"",EDATE($F173,$H173)))),"")</f>
        <v/>
      </c>
      <c r="J173" s="13" t="n"/>
      <c r="K173" s="16" t="n"/>
      <c r="L173" s="21">
        <f>IFERROR(IF($A173="","",IF(OR($B173="",$C173="",$D173="",$E173="",$F173="",$G173="",$J173="",$K173=""),"Human check: incomplete",IF(COUNTIF($A$6:$A$205,$A173)&gt;1,"Human check: duplicate ID",IF(AND($G173="Yes",$H173=""),"Human check: renewal interval",IF(AND($G173="No",$H173&lt;&gt;""),"Human check: clear interval",IF($K173="Withdrawn","Human check: withdrawn",IF($K173="Superseded","Closed: superseded",IF($K173="Pending Review","Human check: pending review",IF($K173&lt;&gt;"Received","Human check: status",IF($G173="No","Current: no renewal",IF($I173="","Human check: renewal details",IF($I173&lt;Assumptions!$B$5,"Human check: renewal overdue",IF($I173&lt;=Assumptions!$B$5+Assumptions!$B$6,"Human check: renewal soon","Current"))))))))))))),"Human check: inputs")</f>
        <v/>
      </c>
      <c r="M173" s="14" t="n"/>
    </row>
    <row r="174" ht="21" customHeight="1">
      <c r="A174" s="13" t="n"/>
      <c r="B174" s="13" t="n"/>
      <c r="C174" s="13" t="n"/>
      <c r="D174" s="13" t="n"/>
      <c r="E174" s="14" t="n"/>
      <c r="F174" s="15" t="n"/>
      <c r="G174" s="16" t="n"/>
      <c r="H174" s="17" t="n"/>
      <c r="I174" s="18">
        <f>IFERROR(IF($A174="","",IF($G174="No","",IF(OR($G174&lt;&gt;"Yes",$F174="",$H174=""),"",EDATE($F174,$H174)))),"")</f>
        <v/>
      </c>
      <c r="J174" s="13" t="n"/>
      <c r="K174" s="16" t="n"/>
      <c r="L174" s="19">
        <f>IFERROR(IF($A174="","",IF(OR($B174="",$C174="",$D174="",$E174="",$F174="",$G174="",$J174="",$K174=""),"Human check: incomplete",IF(COUNTIF($A$6:$A$205,$A174)&gt;1,"Human check: duplicate ID",IF(AND($G174="Yes",$H174=""),"Human check: renewal interval",IF(AND($G174="No",$H174&lt;&gt;""),"Human check: clear interval",IF($K174="Withdrawn","Human check: withdrawn",IF($K174="Superseded","Closed: superseded",IF($K174="Pending Review","Human check: pending review",IF($K174&lt;&gt;"Received","Human check: status",IF($G174="No","Current: no renewal",IF($I174="","Human check: renewal details",IF($I174&lt;Assumptions!$B$5,"Human check: renewal overdue",IF($I174&lt;=Assumptions!$B$5+Assumptions!$B$6,"Human check: renewal soon","Current"))))))))))))),"Human check: inputs")</f>
        <v/>
      </c>
      <c r="M174" s="14" t="n"/>
    </row>
    <row r="175" ht="21" customHeight="1">
      <c r="A175" s="13" t="n"/>
      <c r="B175" s="13" t="n"/>
      <c r="C175" s="13" t="n"/>
      <c r="D175" s="13" t="n"/>
      <c r="E175" s="14" t="n"/>
      <c r="F175" s="15" t="n"/>
      <c r="G175" s="16" t="n"/>
      <c r="H175" s="17" t="n"/>
      <c r="I175" s="20">
        <f>IFERROR(IF($A175="","",IF($G175="No","",IF(OR($G175&lt;&gt;"Yes",$F175="",$H175=""),"",EDATE($F175,$H175)))),"")</f>
        <v/>
      </c>
      <c r="J175" s="13" t="n"/>
      <c r="K175" s="16" t="n"/>
      <c r="L175" s="21">
        <f>IFERROR(IF($A175="","",IF(OR($B175="",$C175="",$D175="",$E175="",$F175="",$G175="",$J175="",$K175=""),"Human check: incomplete",IF(COUNTIF($A$6:$A$205,$A175)&gt;1,"Human check: duplicate ID",IF(AND($G175="Yes",$H175=""),"Human check: renewal interval",IF(AND($G175="No",$H175&lt;&gt;""),"Human check: clear interval",IF($K175="Withdrawn","Human check: withdrawn",IF($K175="Superseded","Closed: superseded",IF($K175="Pending Review","Human check: pending review",IF($K175&lt;&gt;"Received","Human check: status",IF($G175="No","Current: no renewal",IF($I175="","Human check: renewal details",IF($I175&lt;Assumptions!$B$5,"Human check: renewal overdue",IF($I175&lt;=Assumptions!$B$5+Assumptions!$B$6,"Human check: renewal soon","Current"))))))))))))),"Human check: inputs")</f>
        <v/>
      </c>
      <c r="M175" s="14" t="n"/>
    </row>
    <row r="176" ht="21" customHeight="1">
      <c r="A176" s="13" t="n"/>
      <c r="B176" s="13" t="n"/>
      <c r="C176" s="13" t="n"/>
      <c r="D176" s="13" t="n"/>
      <c r="E176" s="14" t="n"/>
      <c r="F176" s="15" t="n"/>
      <c r="G176" s="16" t="n"/>
      <c r="H176" s="17" t="n"/>
      <c r="I176" s="18">
        <f>IFERROR(IF($A176="","",IF($G176="No","",IF(OR($G176&lt;&gt;"Yes",$F176="",$H176=""),"",EDATE($F176,$H176)))),"")</f>
        <v/>
      </c>
      <c r="J176" s="13" t="n"/>
      <c r="K176" s="16" t="n"/>
      <c r="L176" s="19">
        <f>IFERROR(IF($A176="","",IF(OR($B176="",$C176="",$D176="",$E176="",$F176="",$G176="",$J176="",$K176=""),"Human check: incomplete",IF(COUNTIF($A$6:$A$205,$A176)&gt;1,"Human check: duplicate ID",IF(AND($G176="Yes",$H176=""),"Human check: renewal interval",IF(AND($G176="No",$H176&lt;&gt;""),"Human check: clear interval",IF($K176="Withdrawn","Human check: withdrawn",IF($K176="Superseded","Closed: superseded",IF($K176="Pending Review","Human check: pending review",IF($K176&lt;&gt;"Received","Human check: status",IF($G176="No","Current: no renewal",IF($I176="","Human check: renewal details",IF($I176&lt;Assumptions!$B$5,"Human check: renewal overdue",IF($I176&lt;=Assumptions!$B$5+Assumptions!$B$6,"Human check: renewal soon","Current"))))))))))))),"Human check: inputs")</f>
        <v/>
      </c>
      <c r="M176" s="14" t="n"/>
    </row>
    <row r="177" ht="21" customHeight="1">
      <c r="A177" s="13" t="n"/>
      <c r="B177" s="13" t="n"/>
      <c r="C177" s="13" t="n"/>
      <c r="D177" s="13" t="n"/>
      <c r="E177" s="14" t="n"/>
      <c r="F177" s="15" t="n"/>
      <c r="G177" s="16" t="n"/>
      <c r="H177" s="17" t="n"/>
      <c r="I177" s="20">
        <f>IFERROR(IF($A177="","",IF($G177="No","",IF(OR($G177&lt;&gt;"Yes",$F177="",$H177=""),"",EDATE($F177,$H177)))),"")</f>
        <v/>
      </c>
      <c r="J177" s="13" t="n"/>
      <c r="K177" s="16" t="n"/>
      <c r="L177" s="21">
        <f>IFERROR(IF($A177="","",IF(OR($B177="",$C177="",$D177="",$E177="",$F177="",$G177="",$J177="",$K177=""),"Human check: incomplete",IF(COUNTIF($A$6:$A$205,$A177)&gt;1,"Human check: duplicate ID",IF(AND($G177="Yes",$H177=""),"Human check: renewal interval",IF(AND($G177="No",$H177&lt;&gt;""),"Human check: clear interval",IF($K177="Withdrawn","Human check: withdrawn",IF($K177="Superseded","Closed: superseded",IF($K177="Pending Review","Human check: pending review",IF($K177&lt;&gt;"Received","Human check: status",IF($G177="No","Current: no renewal",IF($I177="","Human check: renewal details",IF($I177&lt;Assumptions!$B$5,"Human check: renewal overdue",IF($I177&lt;=Assumptions!$B$5+Assumptions!$B$6,"Human check: renewal soon","Current"))))))))))))),"Human check: inputs")</f>
        <v/>
      </c>
      <c r="M177" s="14" t="n"/>
    </row>
    <row r="178" ht="21" customHeight="1">
      <c r="A178" s="13" t="n"/>
      <c r="B178" s="13" t="n"/>
      <c r="C178" s="13" t="n"/>
      <c r="D178" s="13" t="n"/>
      <c r="E178" s="14" t="n"/>
      <c r="F178" s="15" t="n"/>
      <c r="G178" s="16" t="n"/>
      <c r="H178" s="17" t="n"/>
      <c r="I178" s="18">
        <f>IFERROR(IF($A178="","",IF($G178="No","",IF(OR($G178&lt;&gt;"Yes",$F178="",$H178=""),"",EDATE($F178,$H178)))),"")</f>
        <v/>
      </c>
      <c r="J178" s="13" t="n"/>
      <c r="K178" s="16" t="n"/>
      <c r="L178" s="19">
        <f>IFERROR(IF($A178="","",IF(OR($B178="",$C178="",$D178="",$E178="",$F178="",$G178="",$J178="",$K178=""),"Human check: incomplete",IF(COUNTIF($A$6:$A$205,$A178)&gt;1,"Human check: duplicate ID",IF(AND($G178="Yes",$H178=""),"Human check: renewal interval",IF(AND($G178="No",$H178&lt;&gt;""),"Human check: clear interval",IF($K178="Withdrawn","Human check: withdrawn",IF($K178="Superseded","Closed: superseded",IF($K178="Pending Review","Human check: pending review",IF($K178&lt;&gt;"Received","Human check: status",IF($G178="No","Current: no renewal",IF($I178="","Human check: renewal details",IF($I178&lt;Assumptions!$B$5,"Human check: renewal overdue",IF($I178&lt;=Assumptions!$B$5+Assumptions!$B$6,"Human check: renewal soon","Current"))))))))))))),"Human check: inputs")</f>
        <v/>
      </c>
      <c r="M178" s="14" t="n"/>
    </row>
    <row r="179" ht="21" customHeight="1">
      <c r="A179" s="13" t="n"/>
      <c r="B179" s="13" t="n"/>
      <c r="C179" s="13" t="n"/>
      <c r="D179" s="13" t="n"/>
      <c r="E179" s="14" t="n"/>
      <c r="F179" s="15" t="n"/>
      <c r="G179" s="16" t="n"/>
      <c r="H179" s="17" t="n"/>
      <c r="I179" s="20">
        <f>IFERROR(IF($A179="","",IF($G179="No","",IF(OR($G179&lt;&gt;"Yes",$F179="",$H179=""),"",EDATE($F179,$H179)))),"")</f>
        <v/>
      </c>
      <c r="J179" s="13" t="n"/>
      <c r="K179" s="16" t="n"/>
      <c r="L179" s="21">
        <f>IFERROR(IF($A179="","",IF(OR($B179="",$C179="",$D179="",$E179="",$F179="",$G179="",$J179="",$K179=""),"Human check: incomplete",IF(COUNTIF($A$6:$A$205,$A179)&gt;1,"Human check: duplicate ID",IF(AND($G179="Yes",$H179=""),"Human check: renewal interval",IF(AND($G179="No",$H179&lt;&gt;""),"Human check: clear interval",IF($K179="Withdrawn","Human check: withdrawn",IF($K179="Superseded","Closed: superseded",IF($K179="Pending Review","Human check: pending review",IF($K179&lt;&gt;"Received","Human check: status",IF($G179="No","Current: no renewal",IF($I179="","Human check: renewal details",IF($I179&lt;Assumptions!$B$5,"Human check: renewal overdue",IF($I179&lt;=Assumptions!$B$5+Assumptions!$B$6,"Human check: renewal soon","Current"))))))))))))),"Human check: inputs")</f>
        <v/>
      </c>
      <c r="M179" s="14" t="n"/>
    </row>
    <row r="180" ht="21" customHeight="1">
      <c r="A180" s="13" t="n"/>
      <c r="B180" s="13" t="n"/>
      <c r="C180" s="13" t="n"/>
      <c r="D180" s="13" t="n"/>
      <c r="E180" s="14" t="n"/>
      <c r="F180" s="15" t="n"/>
      <c r="G180" s="16" t="n"/>
      <c r="H180" s="17" t="n"/>
      <c r="I180" s="18">
        <f>IFERROR(IF($A180="","",IF($G180="No","",IF(OR($G180&lt;&gt;"Yes",$F180="",$H180=""),"",EDATE($F180,$H180)))),"")</f>
        <v/>
      </c>
      <c r="J180" s="13" t="n"/>
      <c r="K180" s="16" t="n"/>
      <c r="L180" s="19">
        <f>IFERROR(IF($A180="","",IF(OR($B180="",$C180="",$D180="",$E180="",$F180="",$G180="",$J180="",$K180=""),"Human check: incomplete",IF(COUNTIF($A$6:$A$205,$A180)&gt;1,"Human check: duplicate ID",IF(AND($G180="Yes",$H180=""),"Human check: renewal interval",IF(AND($G180="No",$H180&lt;&gt;""),"Human check: clear interval",IF($K180="Withdrawn","Human check: withdrawn",IF($K180="Superseded","Closed: superseded",IF($K180="Pending Review","Human check: pending review",IF($K180&lt;&gt;"Received","Human check: status",IF($G180="No","Current: no renewal",IF($I180="","Human check: renewal details",IF($I180&lt;Assumptions!$B$5,"Human check: renewal overdue",IF($I180&lt;=Assumptions!$B$5+Assumptions!$B$6,"Human check: renewal soon","Current"))))))))))))),"Human check: inputs")</f>
        <v/>
      </c>
      <c r="M180" s="14" t="n"/>
    </row>
    <row r="181" ht="21" customHeight="1">
      <c r="A181" s="13" t="n"/>
      <c r="B181" s="13" t="n"/>
      <c r="C181" s="13" t="n"/>
      <c r="D181" s="13" t="n"/>
      <c r="E181" s="14" t="n"/>
      <c r="F181" s="15" t="n"/>
      <c r="G181" s="16" t="n"/>
      <c r="H181" s="17" t="n"/>
      <c r="I181" s="20">
        <f>IFERROR(IF($A181="","",IF($G181="No","",IF(OR($G181&lt;&gt;"Yes",$F181="",$H181=""),"",EDATE($F181,$H181)))),"")</f>
        <v/>
      </c>
      <c r="J181" s="13" t="n"/>
      <c r="K181" s="16" t="n"/>
      <c r="L181" s="21">
        <f>IFERROR(IF($A181="","",IF(OR($B181="",$C181="",$D181="",$E181="",$F181="",$G181="",$J181="",$K181=""),"Human check: incomplete",IF(COUNTIF($A$6:$A$205,$A181)&gt;1,"Human check: duplicate ID",IF(AND($G181="Yes",$H181=""),"Human check: renewal interval",IF(AND($G181="No",$H181&lt;&gt;""),"Human check: clear interval",IF($K181="Withdrawn","Human check: withdrawn",IF($K181="Superseded","Closed: superseded",IF($K181="Pending Review","Human check: pending review",IF($K181&lt;&gt;"Received","Human check: status",IF($G181="No","Current: no renewal",IF($I181="","Human check: renewal details",IF($I181&lt;Assumptions!$B$5,"Human check: renewal overdue",IF($I181&lt;=Assumptions!$B$5+Assumptions!$B$6,"Human check: renewal soon","Current"))))))))))))),"Human check: inputs")</f>
        <v/>
      </c>
      <c r="M181" s="14" t="n"/>
    </row>
    <row r="182" ht="21" customHeight="1">
      <c r="A182" s="13" t="n"/>
      <c r="B182" s="13" t="n"/>
      <c r="C182" s="13" t="n"/>
      <c r="D182" s="13" t="n"/>
      <c r="E182" s="14" t="n"/>
      <c r="F182" s="15" t="n"/>
      <c r="G182" s="16" t="n"/>
      <c r="H182" s="17" t="n"/>
      <c r="I182" s="18">
        <f>IFERROR(IF($A182="","",IF($G182="No","",IF(OR($G182&lt;&gt;"Yes",$F182="",$H182=""),"",EDATE($F182,$H182)))),"")</f>
        <v/>
      </c>
      <c r="J182" s="13" t="n"/>
      <c r="K182" s="16" t="n"/>
      <c r="L182" s="19">
        <f>IFERROR(IF($A182="","",IF(OR($B182="",$C182="",$D182="",$E182="",$F182="",$G182="",$J182="",$K182=""),"Human check: incomplete",IF(COUNTIF($A$6:$A$205,$A182)&gt;1,"Human check: duplicate ID",IF(AND($G182="Yes",$H182=""),"Human check: renewal interval",IF(AND($G182="No",$H182&lt;&gt;""),"Human check: clear interval",IF($K182="Withdrawn","Human check: withdrawn",IF($K182="Superseded","Closed: superseded",IF($K182="Pending Review","Human check: pending review",IF($K182&lt;&gt;"Received","Human check: status",IF($G182="No","Current: no renewal",IF($I182="","Human check: renewal details",IF($I182&lt;Assumptions!$B$5,"Human check: renewal overdue",IF($I182&lt;=Assumptions!$B$5+Assumptions!$B$6,"Human check: renewal soon","Current"))))))))))))),"Human check: inputs")</f>
        <v/>
      </c>
      <c r="M182" s="14" t="n"/>
    </row>
    <row r="183" ht="21" customHeight="1">
      <c r="A183" s="13" t="n"/>
      <c r="B183" s="13" t="n"/>
      <c r="C183" s="13" t="n"/>
      <c r="D183" s="13" t="n"/>
      <c r="E183" s="14" t="n"/>
      <c r="F183" s="15" t="n"/>
      <c r="G183" s="16" t="n"/>
      <c r="H183" s="17" t="n"/>
      <c r="I183" s="20">
        <f>IFERROR(IF($A183="","",IF($G183="No","",IF(OR($G183&lt;&gt;"Yes",$F183="",$H183=""),"",EDATE($F183,$H183)))),"")</f>
        <v/>
      </c>
      <c r="J183" s="13" t="n"/>
      <c r="K183" s="16" t="n"/>
      <c r="L183" s="21">
        <f>IFERROR(IF($A183="","",IF(OR($B183="",$C183="",$D183="",$E183="",$F183="",$G183="",$J183="",$K183=""),"Human check: incomplete",IF(COUNTIF($A$6:$A$205,$A183)&gt;1,"Human check: duplicate ID",IF(AND($G183="Yes",$H183=""),"Human check: renewal interval",IF(AND($G183="No",$H183&lt;&gt;""),"Human check: clear interval",IF($K183="Withdrawn","Human check: withdrawn",IF($K183="Superseded","Closed: superseded",IF($K183="Pending Review","Human check: pending review",IF($K183&lt;&gt;"Received","Human check: status",IF($G183="No","Current: no renewal",IF($I183="","Human check: renewal details",IF($I183&lt;Assumptions!$B$5,"Human check: renewal overdue",IF($I183&lt;=Assumptions!$B$5+Assumptions!$B$6,"Human check: renewal soon","Current"))))))))))))),"Human check: inputs")</f>
        <v/>
      </c>
      <c r="M183" s="14" t="n"/>
    </row>
    <row r="184" ht="21" customHeight="1">
      <c r="A184" s="13" t="n"/>
      <c r="B184" s="13" t="n"/>
      <c r="C184" s="13" t="n"/>
      <c r="D184" s="13" t="n"/>
      <c r="E184" s="14" t="n"/>
      <c r="F184" s="15" t="n"/>
      <c r="G184" s="16" t="n"/>
      <c r="H184" s="17" t="n"/>
      <c r="I184" s="18">
        <f>IFERROR(IF($A184="","",IF($G184="No","",IF(OR($G184&lt;&gt;"Yes",$F184="",$H184=""),"",EDATE($F184,$H184)))),"")</f>
        <v/>
      </c>
      <c r="J184" s="13" t="n"/>
      <c r="K184" s="16" t="n"/>
      <c r="L184" s="19">
        <f>IFERROR(IF($A184="","",IF(OR($B184="",$C184="",$D184="",$E184="",$F184="",$G184="",$J184="",$K184=""),"Human check: incomplete",IF(COUNTIF($A$6:$A$205,$A184)&gt;1,"Human check: duplicate ID",IF(AND($G184="Yes",$H184=""),"Human check: renewal interval",IF(AND($G184="No",$H184&lt;&gt;""),"Human check: clear interval",IF($K184="Withdrawn","Human check: withdrawn",IF($K184="Superseded","Closed: superseded",IF($K184="Pending Review","Human check: pending review",IF($K184&lt;&gt;"Received","Human check: status",IF($G184="No","Current: no renewal",IF($I184="","Human check: renewal details",IF($I184&lt;Assumptions!$B$5,"Human check: renewal overdue",IF($I184&lt;=Assumptions!$B$5+Assumptions!$B$6,"Human check: renewal soon","Current"))))))))))))),"Human check: inputs")</f>
        <v/>
      </c>
      <c r="M184" s="14" t="n"/>
    </row>
    <row r="185" ht="21" customHeight="1">
      <c r="A185" s="13" t="n"/>
      <c r="B185" s="13" t="n"/>
      <c r="C185" s="13" t="n"/>
      <c r="D185" s="13" t="n"/>
      <c r="E185" s="14" t="n"/>
      <c r="F185" s="15" t="n"/>
      <c r="G185" s="16" t="n"/>
      <c r="H185" s="17" t="n"/>
      <c r="I185" s="20">
        <f>IFERROR(IF($A185="","",IF($G185="No","",IF(OR($G185&lt;&gt;"Yes",$F185="",$H185=""),"",EDATE($F185,$H185)))),"")</f>
        <v/>
      </c>
      <c r="J185" s="13" t="n"/>
      <c r="K185" s="16" t="n"/>
      <c r="L185" s="21">
        <f>IFERROR(IF($A185="","",IF(OR($B185="",$C185="",$D185="",$E185="",$F185="",$G185="",$J185="",$K185=""),"Human check: incomplete",IF(COUNTIF($A$6:$A$205,$A185)&gt;1,"Human check: duplicate ID",IF(AND($G185="Yes",$H185=""),"Human check: renewal interval",IF(AND($G185="No",$H185&lt;&gt;""),"Human check: clear interval",IF($K185="Withdrawn","Human check: withdrawn",IF($K185="Superseded","Closed: superseded",IF($K185="Pending Review","Human check: pending review",IF($K185&lt;&gt;"Received","Human check: status",IF($G185="No","Current: no renewal",IF($I185="","Human check: renewal details",IF($I185&lt;Assumptions!$B$5,"Human check: renewal overdue",IF($I185&lt;=Assumptions!$B$5+Assumptions!$B$6,"Human check: renewal soon","Current"))))))))))))),"Human check: inputs")</f>
        <v/>
      </c>
      <c r="M185" s="14" t="n"/>
    </row>
    <row r="186" ht="21" customHeight="1">
      <c r="A186" s="13" t="n"/>
      <c r="B186" s="13" t="n"/>
      <c r="C186" s="13" t="n"/>
      <c r="D186" s="13" t="n"/>
      <c r="E186" s="14" t="n"/>
      <c r="F186" s="15" t="n"/>
      <c r="G186" s="16" t="n"/>
      <c r="H186" s="17" t="n"/>
      <c r="I186" s="18">
        <f>IFERROR(IF($A186="","",IF($G186="No","",IF(OR($G186&lt;&gt;"Yes",$F186="",$H186=""),"",EDATE($F186,$H186)))),"")</f>
        <v/>
      </c>
      <c r="J186" s="13" t="n"/>
      <c r="K186" s="16" t="n"/>
      <c r="L186" s="19">
        <f>IFERROR(IF($A186="","",IF(OR($B186="",$C186="",$D186="",$E186="",$F186="",$G186="",$J186="",$K186=""),"Human check: incomplete",IF(COUNTIF($A$6:$A$205,$A186)&gt;1,"Human check: duplicate ID",IF(AND($G186="Yes",$H186=""),"Human check: renewal interval",IF(AND($G186="No",$H186&lt;&gt;""),"Human check: clear interval",IF($K186="Withdrawn","Human check: withdrawn",IF($K186="Superseded","Closed: superseded",IF($K186="Pending Review","Human check: pending review",IF($K186&lt;&gt;"Received","Human check: status",IF($G186="No","Current: no renewal",IF($I186="","Human check: renewal details",IF($I186&lt;Assumptions!$B$5,"Human check: renewal overdue",IF($I186&lt;=Assumptions!$B$5+Assumptions!$B$6,"Human check: renewal soon","Current"))))))))))))),"Human check: inputs")</f>
        <v/>
      </c>
      <c r="M186" s="14" t="n"/>
    </row>
    <row r="187" ht="21" customHeight="1">
      <c r="A187" s="13" t="n"/>
      <c r="B187" s="13" t="n"/>
      <c r="C187" s="13" t="n"/>
      <c r="D187" s="13" t="n"/>
      <c r="E187" s="14" t="n"/>
      <c r="F187" s="15" t="n"/>
      <c r="G187" s="16" t="n"/>
      <c r="H187" s="17" t="n"/>
      <c r="I187" s="20">
        <f>IFERROR(IF($A187="","",IF($G187="No","",IF(OR($G187&lt;&gt;"Yes",$F187="",$H187=""),"",EDATE($F187,$H187)))),"")</f>
        <v/>
      </c>
      <c r="J187" s="13" t="n"/>
      <c r="K187" s="16" t="n"/>
      <c r="L187" s="21">
        <f>IFERROR(IF($A187="","",IF(OR($B187="",$C187="",$D187="",$E187="",$F187="",$G187="",$J187="",$K187=""),"Human check: incomplete",IF(COUNTIF($A$6:$A$205,$A187)&gt;1,"Human check: duplicate ID",IF(AND($G187="Yes",$H187=""),"Human check: renewal interval",IF(AND($G187="No",$H187&lt;&gt;""),"Human check: clear interval",IF($K187="Withdrawn","Human check: withdrawn",IF($K187="Superseded","Closed: superseded",IF($K187="Pending Review","Human check: pending review",IF($K187&lt;&gt;"Received","Human check: status",IF($G187="No","Current: no renewal",IF($I187="","Human check: renewal details",IF($I187&lt;Assumptions!$B$5,"Human check: renewal overdue",IF($I187&lt;=Assumptions!$B$5+Assumptions!$B$6,"Human check: renewal soon","Current"))))))))))))),"Human check: inputs")</f>
        <v/>
      </c>
      <c r="M187" s="14" t="n"/>
    </row>
    <row r="188" ht="21" customHeight="1">
      <c r="A188" s="13" t="n"/>
      <c r="B188" s="13" t="n"/>
      <c r="C188" s="13" t="n"/>
      <c r="D188" s="13" t="n"/>
      <c r="E188" s="14" t="n"/>
      <c r="F188" s="15" t="n"/>
      <c r="G188" s="16" t="n"/>
      <c r="H188" s="17" t="n"/>
      <c r="I188" s="18">
        <f>IFERROR(IF($A188="","",IF($G188="No","",IF(OR($G188&lt;&gt;"Yes",$F188="",$H188=""),"",EDATE($F188,$H188)))),"")</f>
        <v/>
      </c>
      <c r="J188" s="13" t="n"/>
      <c r="K188" s="16" t="n"/>
      <c r="L188" s="19">
        <f>IFERROR(IF($A188="","",IF(OR($B188="",$C188="",$D188="",$E188="",$F188="",$G188="",$J188="",$K188=""),"Human check: incomplete",IF(COUNTIF($A$6:$A$205,$A188)&gt;1,"Human check: duplicate ID",IF(AND($G188="Yes",$H188=""),"Human check: renewal interval",IF(AND($G188="No",$H188&lt;&gt;""),"Human check: clear interval",IF($K188="Withdrawn","Human check: withdrawn",IF($K188="Superseded","Closed: superseded",IF($K188="Pending Review","Human check: pending review",IF($K188&lt;&gt;"Received","Human check: status",IF($G188="No","Current: no renewal",IF($I188="","Human check: renewal details",IF($I188&lt;Assumptions!$B$5,"Human check: renewal overdue",IF($I188&lt;=Assumptions!$B$5+Assumptions!$B$6,"Human check: renewal soon","Current"))))))))))))),"Human check: inputs")</f>
        <v/>
      </c>
      <c r="M188" s="14" t="n"/>
    </row>
    <row r="189" ht="21" customHeight="1">
      <c r="A189" s="13" t="n"/>
      <c r="B189" s="13" t="n"/>
      <c r="C189" s="13" t="n"/>
      <c r="D189" s="13" t="n"/>
      <c r="E189" s="14" t="n"/>
      <c r="F189" s="15" t="n"/>
      <c r="G189" s="16" t="n"/>
      <c r="H189" s="17" t="n"/>
      <c r="I189" s="20">
        <f>IFERROR(IF($A189="","",IF($G189="No","",IF(OR($G189&lt;&gt;"Yes",$F189="",$H189=""),"",EDATE($F189,$H189)))),"")</f>
        <v/>
      </c>
      <c r="J189" s="13" t="n"/>
      <c r="K189" s="16" t="n"/>
      <c r="L189" s="21">
        <f>IFERROR(IF($A189="","",IF(OR($B189="",$C189="",$D189="",$E189="",$F189="",$G189="",$J189="",$K189=""),"Human check: incomplete",IF(COUNTIF($A$6:$A$205,$A189)&gt;1,"Human check: duplicate ID",IF(AND($G189="Yes",$H189=""),"Human check: renewal interval",IF(AND($G189="No",$H189&lt;&gt;""),"Human check: clear interval",IF($K189="Withdrawn","Human check: withdrawn",IF($K189="Superseded","Closed: superseded",IF($K189="Pending Review","Human check: pending review",IF($K189&lt;&gt;"Received","Human check: status",IF($G189="No","Current: no renewal",IF($I189="","Human check: renewal details",IF($I189&lt;Assumptions!$B$5,"Human check: renewal overdue",IF($I189&lt;=Assumptions!$B$5+Assumptions!$B$6,"Human check: renewal soon","Current"))))))))))))),"Human check: inputs")</f>
        <v/>
      </c>
      <c r="M189" s="14" t="n"/>
    </row>
    <row r="190" ht="21" customHeight="1">
      <c r="A190" s="13" t="n"/>
      <c r="B190" s="13" t="n"/>
      <c r="C190" s="13" t="n"/>
      <c r="D190" s="13" t="n"/>
      <c r="E190" s="14" t="n"/>
      <c r="F190" s="15" t="n"/>
      <c r="G190" s="16" t="n"/>
      <c r="H190" s="17" t="n"/>
      <c r="I190" s="18">
        <f>IFERROR(IF($A190="","",IF($G190="No","",IF(OR($G190&lt;&gt;"Yes",$F190="",$H190=""),"",EDATE($F190,$H190)))),"")</f>
        <v/>
      </c>
      <c r="J190" s="13" t="n"/>
      <c r="K190" s="16" t="n"/>
      <c r="L190" s="19">
        <f>IFERROR(IF($A190="","",IF(OR($B190="",$C190="",$D190="",$E190="",$F190="",$G190="",$J190="",$K190=""),"Human check: incomplete",IF(COUNTIF($A$6:$A$205,$A190)&gt;1,"Human check: duplicate ID",IF(AND($G190="Yes",$H190=""),"Human check: renewal interval",IF(AND($G190="No",$H190&lt;&gt;""),"Human check: clear interval",IF($K190="Withdrawn","Human check: withdrawn",IF($K190="Superseded","Closed: superseded",IF($K190="Pending Review","Human check: pending review",IF($K190&lt;&gt;"Received","Human check: status",IF($G190="No","Current: no renewal",IF($I190="","Human check: renewal details",IF($I190&lt;Assumptions!$B$5,"Human check: renewal overdue",IF($I190&lt;=Assumptions!$B$5+Assumptions!$B$6,"Human check: renewal soon","Current"))))))))))))),"Human check: inputs")</f>
        <v/>
      </c>
      <c r="M190" s="14" t="n"/>
    </row>
    <row r="191" ht="21" customHeight="1">
      <c r="A191" s="13" t="n"/>
      <c r="B191" s="13" t="n"/>
      <c r="C191" s="13" t="n"/>
      <c r="D191" s="13" t="n"/>
      <c r="E191" s="14" t="n"/>
      <c r="F191" s="15" t="n"/>
      <c r="G191" s="16" t="n"/>
      <c r="H191" s="17" t="n"/>
      <c r="I191" s="20">
        <f>IFERROR(IF($A191="","",IF($G191="No","",IF(OR($G191&lt;&gt;"Yes",$F191="",$H191=""),"",EDATE($F191,$H191)))),"")</f>
        <v/>
      </c>
      <c r="J191" s="13" t="n"/>
      <c r="K191" s="16" t="n"/>
      <c r="L191" s="21">
        <f>IFERROR(IF($A191="","",IF(OR($B191="",$C191="",$D191="",$E191="",$F191="",$G191="",$J191="",$K191=""),"Human check: incomplete",IF(COUNTIF($A$6:$A$205,$A191)&gt;1,"Human check: duplicate ID",IF(AND($G191="Yes",$H191=""),"Human check: renewal interval",IF(AND($G191="No",$H191&lt;&gt;""),"Human check: clear interval",IF($K191="Withdrawn","Human check: withdrawn",IF($K191="Superseded","Closed: superseded",IF($K191="Pending Review","Human check: pending review",IF($K191&lt;&gt;"Received","Human check: status",IF($G191="No","Current: no renewal",IF($I191="","Human check: renewal details",IF($I191&lt;Assumptions!$B$5,"Human check: renewal overdue",IF($I191&lt;=Assumptions!$B$5+Assumptions!$B$6,"Human check: renewal soon","Current"))))))))))))),"Human check: inputs")</f>
        <v/>
      </c>
      <c r="M191" s="14" t="n"/>
    </row>
    <row r="192" ht="21" customHeight="1">
      <c r="A192" s="13" t="n"/>
      <c r="B192" s="13" t="n"/>
      <c r="C192" s="13" t="n"/>
      <c r="D192" s="13" t="n"/>
      <c r="E192" s="14" t="n"/>
      <c r="F192" s="15" t="n"/>
      <c r="G192" s="16" t="n"/>
      <c r="H192" s="17" t="n"/>
      <c r="I192" s="18">
        <f>IFERROR(IF($A192="","",IF($G192="No","",IF(OR($G192&lt;&gt;"Yes",$F192="",$H192=""),"",EDATE($F192,$H192)))),"")</f>
        <v/>
      </c>
      <c r="J192" s="13" t="n"/>
      <c r="K192" s="16" t="n"/>
      <c r="L192" s="19">
        <f>IFERROR(IF($A192="","",IF(OR($B192="",$C192="",$D192="",$E192="",$F192="",$G192="",$J192="",$K192=""),"Human check: incomplete",IF(COUNTIF($A$6:$A$205,$A192)&gt;1,"Human check: duplicate ID",IF(AND($G192="Yes",$H192=""),"Human check: renewal interval",IF(AND($G192="No",$H192&lt;&gt;""),"Human check: clear interval",IF($K192="Withdrawn","Human check: withdrawn",IF($K192="Superseded","Closed: superseded",IF($K192="Pending Review","Human check: pending review",IF($K192&lt;&gt;"Received","Human check: status",IF($G192="No","Current: no renewal",IF($I192="","Human check: renewal details",IF($I192&lt;Assumptions!$B$5,"Human check: renewal overdue",IF($I192&lt;=Assumptions!$B$5+Assumptions!$B$6,"Human check: renewal soon","Current"))))))))))))),"Human check: inputs")</f>
        <v/>
      </c>
      <c r="M192" s="14" t="n"/>
    </row>
    <row r="193" ht="21" customHeight="1">
      <c r="A193" s="13" t="n"/>
      <c r="B193" s="13" t="n"/>
      <c r="C193" s="13" t="n"/>
      <c r="D193" s="13" t="n"/>
      <c r="E193" s="14" t="n"/>
      <c r="F193" s="15" t="n"/>
      <c r="G193" s="16" t="n"/>
      <c r="H193" s="17" t="n"/>
      <c r="I193" s="20">
        <f>IFERROR(IF($A193="","",IF($G193="No","",IF(OR($G193&lt;&gt;"Yes",$F193="",$H193=""),"",EDATE($F193,$H193)))),"")</f>
        <v/>
      </c>
      <c r="J193" s="13" t="n"/>
      <c r="K193" s="16" t="n"/>
      <c r="L193" s="21">
        <f>IFERROR(IF($A193="","",IF(OR($B193="",$C193="",$D193="",$E193="",$F193="",$G193="",$J193="",$K193=""),"Human check: incomplete",IF(COUNTIF($A$6:$A$205,$A193)&gt;1,"Human check: duplicate ID",IF(AND($G193="Yes",$H193=""),"Human check: renewal interval",IF(AND($G193="No",$H193&lt;&gt;""),"Human check: clear interval",IF($K193="Withdrawn","Human check: withdrawn",IF($K193="Superseded","Closed: superseded",IF($K193="Pending Review","Human check: pending review",IF($K193&lt;&gt;"Received","Human check: status",IF($G193="No","Current: no renewal",IF($I193="","Human check: renewal details",IF($I193&lt;Assumptions!$B$5,"Human check: renewal overdue",IF($I193&lt;=Assumptions!$B$5+Assumptions!$B$6,"Human check: renewal soon","Current"))))))))))))),"Human check: inputs")</f>
        <v/>
      </c>
      <c r="M193" s="14" t="n"/>
    </row>
    <row r="194" ht="21" customHeight="1">
      <c r="A194" s="13" t="n"/>
      <c r="B194" s="13" t="n"/>
      <c r="C194" s="13" t="n"/>
      <c r="D194" s="13" t="n"/>
      <c r="E194" s="14" t="n"/>
      <c r="F194" s="15" t="n"/>
      <c r="G194" s="16" t="n"/>
      <c r="H194" s="17" t="n"/>
      <c r="I194" s="18">
        <f>IFERROR(IF($A194="","",IF($G194="No","",IF(OR($G194&lt;&gt;"Yes",$F194="",$H194=""),"",EDATE($F194,$H194)))),"")</f>
        <v/>
      </c>
      <c r="J194" s="13" t="n"/>
      <c r="K194" s="16" t="n"/>
      <c r="L194" s="19">
        <f>IFERROR(IF($A194="","",IF(OR($B194="",$C194="",$D194="",$E194="",$F194="",$G194="",$J194="",$K194=""),"Human check: incomplete",IF(COUNTIF($A$6:$A$205,$A194)&gt;1,"Human check: duplicate ID",IF(AND($G194="Yes",$H194=""),"Human check: renewal interval",IF(AND($G194="No",$H194&lt;&gt;""),"Human check: clear interval",IF($K194="Withdrawn","Human check: withdrawn",IF($K194="Superseded","Closed: superseded",IF($K194="Pending Review","Human check: pending review",IF($K194&lt;&gt;"Received","Human check: status",IF($G194="No","Current: no renewal",IF($I194="","Human check: renewal details",IF($I194&lt;Assumptions!$B$5,"Human check: renewal overdue",IF($I194&lt;=Assumptions!$B$5+Assumptions!$B$6,"Human check: renewal soon","Current"))))))))))))),"Human check: inputs")</f>
        <v/>
      </c>
      <c r="M194" s="14" t="n"/>
    </row>
    <row r="195" ht="21" customHeight="1">
      <c r="A195" s="13" t="n"/>
      <c r="B195" s="13" t="n"/>
      <c r="C195" s="13" t="n"/>
      <c r="D195" s="13" t="n"/>
      <c r="E195" s="14" t="n"/>
      <c r="F195" s="15" t="n"/>
      <c r="G195" s="16" t="n"/>
      <c r="H195" s="17" t="n"/>
      <c r="I195" s="20">
        <f>IFERROR(IF($A195="","",IF($G195="No","",IF(OR($G195&lt;&gt;"Yes",$F195="",$H195=""),"",EDATE($F195,$H195)))),"")</f>
        <v/>
      </c>
      <c r="J195" s="13" t="n"/>
      <c r="K195" s="16" t="n"/>
      <c r="L195" s="21">
        <f>IFERROR(IF($A195="","",IF(OR($B195="",$C195="",$D195="",$E195="",$F195="",$G195="",$J195="",$K195=""),"Human check: incomplete",IF(COUNTIF($A$6:$A$205,$A195)&gt;1,"Human check: duplicate ID",IF(AND($G195="Yes",$H195=""),"Human check: renewal interval",IF(AND($G195="No",$H195&lt;&gt;""),"Human check: clear interval",IF($K195="Withdrawn","Human check: withdrawn",IF($K195="Superseded","Closed: superseded",IF($K195="Pending Review","Human check: pending review",IF($K195&lt;&gt;"Received","Human check: status",IF($G195="No","Current: no renewal",IF($I195="","Human check: renewal details",IF($I195&lt;Assumptions!$B$5,"Human check: renewal overdue",IF($I195&lt;=Assumptions!$B$5+Assumptions!$B$6,"Human check: renewal soon","Current"))))))))))))),"Human check: inputs")</f>
        <v/>
      </c>
      <c r="M195" s="14" t="n"/>
    </row>
    <row r="196" ht="21" customHeight="1">
      <c r="A196" s="13" t="n"/>
      <c r="B196" s="13" t="n"/>
      <c r="C196" s="13" t="n"/>
      <c r="D196" s="13" t="n"/>
      <c r="E196" s="14" t="n"/>
      <c r="F196" s="15" t="n"/>
      <c r="G196" s="16" t="n"/>
      <c r="H196" s="17" t="n"/>
      <c r="I196" s="18">
        <f>IFERROR(IF($A196="","",IF($G196="No","",IF(OR($G196&lt;&gt;"Yes",$F196="",$H196=""),"",EDATE($F196,$H196)))),"")</f>
        <v/>
      </c>
      <c r="J196" s="13" t="n"/>
      <c r="K196" s="16" t="n"/>
      <c r="L196" s="19">
        <f>IFERROR(IF($A196="","",IF(OR($B196="",$C196="",$D196="",$E196="",$F196="",$G196="",$J196="",$K196=""),"Human check: incomplete",IF(COUNTIF($A$6:$A$205,$A196)&gt;1,"Human check: duplicate ID",IF(AND($G196="Yes",$H196=""),"Human check: renewal interval",IF(AND($G196="No",$H196&lt;&gt;""),"Human check: clear interval",IF($K196="Withdrawn","Human check: withdrawn",IF($K196="Superseded","Closed: superseded",IF($K196="Pending Review","Human check: pending review",IF($K196&lt;&gt;"Received","Human check: status",IF($G196="No","Current: no renewal",IF($I196="","Human check: renewal details",IF($I196&lt;Assumptions!$B$5,"Human check: renewal overdue",IF($I196&lt;=Assumptions!$B$5+Assumptions!$B$6,"Human check: renewal soon","Current"))))))))))))),"Human check: inputs")</f>
        <v/>
      </c>
      <c r="M196" s="14" t="n"/>
    </row>
    <row r="197" ht="21" customHeight="1">
      <c r="A197" s="13" t="n"/>
      <c r="B197" s="13" t="n"/>
      <c r="C197" s="13" t="n"/>
      <c r="D197" s="13" t="n"/>
      <c r="E197" s="14" t="n"/>
      <c r="F197" s="15" t="n"/>
      <c r="G197" s="16" t="n"/>
      <c r="H197" s="17" t="n"/>
      <c r="I197" s="20">
        <f>IFERROR(IF($A197="","",IF($G197="No","",IF(OR($G197&lt;&gt;"Yes",$F197="",$H197=""),"",EDATE($F197,$H197)))),"")</f>
        <v/>
      </c>
      <c r="J197" s="13" t="n"/>
      <c r="K197" s="16" t="n"/>
      <c r="L197" s="21">
        <f>IFERROR(IF($A197="","",IF(OR($B197="",$C197="",$D197="",$E197="",$F197="",$G197="",$J197="",$K197=""),"Human check: incomplete",IF(COUNTIF($A$6:$A$205,$A197)&gt;1,"Human check: duplicate ID",IF(AND($G197="Yes",$H197=""),"Human check: renewal interval",IF(AND($G197="No",$H197&lt;&gt;""),"Human check: clear interval",IF($K197="Withdrawn","Human check: withdrawn",IF($K197="Superseded","Closed: superseded",IF($K197="Pending Review","Human check: pending review",IF($K197&lt;&gt;"Received","Human check: status",IF($G197="No","Current: no renewal",IF($I197="","Human check: renewal details",IF($I197&lt;Assumptions!$B$5,"Human check: renewal overdue",IF($I197&lt;=Assumptions!$B$5+Assumptions!$B$6,"Human check: renewal soon","Current"))))))))))))),"Human check: inputs")</f>
        <v/>
      </c>
      <c r="M197" s="14" t="n"/>
    </row>
    <row r="198" ht="21" customHeight="1">
      <c r="A198" s="13" t="n"/>
      <c r="B198" s="13" t="n"/>
      <c r="C198" s="13" t="n"/>
      <c r="D198" s="13" t="n"/>
      <c r="E198" s="14" t="n"/>
      <c r="F198" s="15" t="n"/>
      <c r="G198" s="16" t="n"/>
      <c r="H198" s="17" t="n"/>
      <c r="I198" s="18">
        <f>IFERROR(IF($A198="","",IF($G198="No","",IF(OR($G198&lt;&gt;"Yes",$F198="",$H198=""),"",EDATE($F198,$H198)))),"")</f>
        <v/>
      </c>
      <c r="J198" s="13" t="n"/>
      <c r="K198" s="16" t="n"/>
      <c r="L198" s="19">
        <f>IFERROR(IF($A198="","",IF(OR($B198="",$C198="",$D198="",$E198="",$F198="",$G198="",$J198="",$K198=""),"Human check: incomplete",IF(COUNTIF($A$6:$A$205,$A198)&gt;1,"Human check: duplicate ID",IF(AND($G198="Yes",$H198=""),"Human check: renewal interval",IF(AND($G198="No",$H198&lt;&gt;""),"Human check: clear interval",IF($K198="Withdrawn","Human check: withdrawn",IF($K198="Superseded","Closed: superseded",IF($K198="Pending Review","Human check: pending review",IF($K198&lt;&gt;"Received","Human check: status",IF($G198="No","Current: no renewal",IF($I198="","Human check: renewal details",IF($I198&lt;Assumptions!$B$5,"Human check: renewal overdue",IF($I198&lt;=Assumptions!$B$5+Assumptions!$B$6,"Human check: renewal soon","Current"))))))))))))),"Human check: inputs")</f>
        <v/>
      </c>
      <c r="M198" s="14" t="n"/>
    </row>
    <row r="199" ht="21" customHeight="1">
      <c r="A199" s="13" t="n"/>
      <c r="B199" s="13" t="n"/>
      <c r="C199" s="13" t="n"/>
      <c r="D199" s="13" t="n"/>
      <c r="E199" s="14" t="n"/>
      <c r="F199" s="15" t="n"/>
      <c r="G199" s="16" t="n"/>
      <c r="H199" s="17" t="n"/>
      <c r="I199" s="20">
        <f>IFERROR(IF($A199="","",IF($G199="No","",IF(OR($G199&lt;&gt;"Yes",$F199="",$H199=""),"",EDATE($F199,$H199)))),"")</f>
        <v/>
      </c>
      <c r="J199" s="13" t="n"/>
      <c r="K199" s="16" t="n"/>
      <c r="L199" s="21">
        <f>IFERROR(IF($A199="","",IF(OR($B199="",$C199="",$D199="",$E199="",$F199="",$G199="",$J199="",$K199=""),"Human check: incomplete",IF(COUNTIF($A$6:$A$205,$A199)&gt;1,"Human check: duplicate ID",IF(AND($G199="Yes",$H199=""),"Human check: renewal interval",IF(AND($G199="No",$H199&lt;&gt;""),"Human check: clear interval",IF($K199="Withdrawn","Human check: withdrawn",IF($K199="Superseded","Closed: superseded",IF($K199="Pending Review","Human check: pending review",IF($K199&lt;&gt;"Received","Human check: status",IF($G199="No","Current: no renewal",IF($I199="","Human check: renewal details",IF($I199&lt;Assumptions!$B$5,"Human check: renewal overdue",IF($I199&lt;=Assumptions!$B$5+Assumptions!$B$6,"Human check: renewal soon","Current"))))))))))))),"Human check: inputs")</f>
        <v/>
      </c>
      <c r="M199" s="14" t="n"/>
    </row>
    <row r="200" ht="21" customHeight="1">
      <c r="A200" s="13" t="n"/>
      <c r="B200" s="13" t="n"/>
      <c r="C200" s="13" t="n"/>
      <c r="D200" s="13" t="n"/>
      <c r="E200" s="14" t="n"/>
      <c r="F200" s="15" t="n"/>
      <c r="G200" s="16" t="n"/>
      <c r="H200" s="17" t="n"/>
      <c r="I200" s="18">
        <f>IFERROR(IF($A200="","",IF($G200="No","",IF(OR($G200&lt;&gt;"Yes",$F200="",$H200=""),"",EDATE($F200,$H200)))),"")</f>
        <v/>
      </c>
      <c r="J200" s="13" t="n"/>
      <c r="K200" s="16" t="n"/>
      <c r="L200" s="19">
        <f>IFERROR(IF($A200="","",IF(OR($B200="",$C200="",$D200="",$E200="",$F200="",$G200="",$J200="",$K200=""),"Human check: incomplete",IF(COUNTIF($A$6:$A$205,$A200)&gt;1,"Human check: duplicate ID",IF(AND($G200="Yes",$H200=""),"Human check: renewal interval",IF(AND($G200="No",$H200&lt;&gt;""),"Human check: clear interval",IF($K200="Withdrawn","Human check: withdrawn",IF($K200="Superseded","Closed: superseded",IF($K200="Pending Review","Human check: pending review",IF($K200&lt;&gt;"Received","Human check: status",IF($G200="No","Current: no renewal",IF($I200="","Human check: renewal details",IF($I200&lt;Assumptions!$B$5,"Human check: renewal overdue",IF($I200&lt;=Assumptions!$B$5+Assumptions!$B$6,"Human check: renewal soon","Current"))))))))))))),"Human check: inputs")</f>
        <v/>
      </c>
      <c r="M200" s="14" t="n"/>
    </row>
    <row r="201" ht="21" customHeight="1">
      <c r="A201" s="13" t="n"/>
      <c r="B201" s="13" t="n"/>
      <c r="C201" s="13" t="n"/>
      <c r="D201" s="13" t="n"/>
      <c r="E201" s="14" t="n"/>
      <c r="F201" s="15" t="n"/>
      <c r="G201" s="16" t="n"/>
      <c r="H201" s="17" t="n"/>
      <c r="I201" s="20">
        <f>IFERROR(IF($A201="","",IF($G201="No","",IF(OR($G201&lt;&gt;"Yes",$F201="",$H201=""),"",EDATE($F201,$H201)))),"")</f>
        <v/>
      </c>
      <c r="J201" s="13" t="n"/>
      <c r="K201" s="16" t="n"/>
      <c r="L201" s="21">
        <f>IFERROR(IF($A201="","",IF(OR($B201="",$C201="",$D201="",$E201="",$F201="",$G201="",$J201="",$K201=""),"Human check: incomplete",IF(COUNTIF($A$6:$A$205,$A201)&gt;1,"Human check: duplicate ID",IF(AND($G201="Yes",$H201=""),"Human check: renewal interval",IF(AND($G201="No",$H201&lt;&gt;""),"Human check: clear interval",IF($K201="Withdrawn","Human check: withdrawn",IF($K201="Superseded","Closed: superseded",IF($K201="Pending Review","Human check: pending review",IF($K201&lt;&gt;"Received","Human check: status",IF($G201="No","Current: no renewal",IF($I201="","Human check: renewal details",IF($I201&lt;Assumptions!$B$5,"Human check: renewal overdue",IF($I201&lt;=Assumptions!$B$5+Assumptions!$B$6,"Human check: renewal soon","Current"))))))))))))),"Human check: inputs")</f>
        <v/>
      </c>
      <c r="M201" s="14" t="n"/>
    </row>
    <row r="202" ht="21" customHeight="1">
      <c r="A202" s="13" t="n"/>
      <c r="B202" s="13" t="n"/>
      <c r="C202" s="13" t="n"/>
      <c r="D202" s="13" t="n"/>
      <c r="E202" s="14" t="n"/>
      <c r="F202" s="15" t="n"/>
      <c r="G202" s="16" t="n"/>
      <c r="H202" s="17" t="n"/>
      <c r="I202" s="18">
        <f>IFERROR(IF($A202="","",IF($G202="No","",IF(OR($G202&lt;&gt;"Yes",$F202="",$H202=""),"",EDATE($F202,$H202)))),"")</f>
        <v/>
      </c>
      <c r="J202" s="13" t="n"/>
      <c r="K202" s="16" t="n"/>
      <c r="L202" s="19">
        <f>IFERROR(IF($A202="","",IF(OR($B202="",$C202="",$D202="",$E202="",$F202="",$G202="",$J202="",$K202=""),"Human check: incomplete",IF(COUNTIF($A$6:$A$205,$A202)&gt;1,"Human check: duplicate ID",IF(AND($G202="Yes",$H202=""),"Human check: renewal interval",IF(AND($G202="No",$H202&lt;&gt;""),"Human check: clear interval",IF($K202="Withdrawn","Human check: withdrawn",IF($K202="Superseded","Closed: superseded",IF($K202="Pending Review","Human check: pending review",IF($K202&lt;&gt;"Received","Human check: status",IF($G202="No","Current: no renewal",IF($I202="","Human check: renewal details",IF($I202&lt;Assumptions!$B$5,"Human check: renewal overdue",IF($I202&lt;=Assumptions!$B$5+Assumptions!$B$6,"Human check: renewal soon","Current"))))))))))))),"Human check: inputs")</f>
        <v/>
      </c>
      <c r="M202" s="14" t="n"/>
    </row>
    <row r="203" ht="21" customHeight="1">
      <c r="A203" s="13" t="n"/>
      <c r="B203" s="13" t="n"/>
      <c r="C203" s="13" t="n"/>
      <c r="D203" s="13" t="n"/>
      <c r="E203" s="14" t="n"/>
      <c r="F203" s="15" t="n"/>
      <c r="G203" s="16" t="n"/>
      <c r="H203" s="17" t="n"/>
      <c r="I203" s="20">
        <f>IFERROR(IF($A203="","",IF($G203="No","",IF(OR($G203&lt;&gt;"Yes",$F203="",$H203=""),"",EDATE($F203,$H203)))),"")</f>
        <v/>
      </c>
      <c r="J203" s="13" t="n"/>
      <c r="K203" s="16" t="n"/>
      <c r="L203" s="21">
        <f>IFERROR(IF($A203="","",IF(OR($B203="",$C203="",$D203="",$E203="",$F203="",$G203="",$J203="",$K203=""),"Human check: incomplete",IF(COUNTIF($A$6:$A$205,$A203)&gt;1,"Human check: duplicate ID",IF(AND($G203="Yes",$H203=""),"Human check: renewal interval",IF(AND($G203="No",$H203&lt;&gt;""),"Human check: clear interval",IF($K203="Withdrawn","Human check: withdrawn",IF($K203="Superseded","Closed: superseded",IF($K203="Pending Review","Human check: pending review",IF($K203&lt;&gt;"Received","Human check: status",IF($G203="No","Current: no renewal",IF($I203="","Human check: renewal details",IF($I203&lt;Assumptions!$B$5,"Human check: renewal overdue",IF($I203&lt;=Assumptions!$B$5+Assumptions!$B$6,"Human check: renewal soon","Current"))))))))))))),"Human check: inputs")</f>
        <v/>
      </c>
      <c r="M203" s="14" t="n"/>
    </row>
    <row r="204" ht="21" customHeight="1">
      <c r="A204" s="13" t="n"/>
      <c r="B204" s="13" t="n"/>
      <c r="C204" s="13" t="n"/>
      <c r="D204" s="13" t="n"/>
      <c r="E204" s="14" t="n"/>
      <c r="F204" s="15" t="n"/>
      <c r="G204" s="16" t="n"/>
      <c r="H204" s="17" t="n"/>
      <c r="I204" s="18">
        <f>IFERROR(IF($A204="","",IF($G204="No","",IF(OR($G204&lt;&gt;"Yes",$F204="",$H204=""),"",EDATE($F204,$H204)))),"")</f>
        <v/>
      </c>
      <c r="J204" s="13" t="n"/>
      <c r="K204" s="16" t="n"/>
      <c r="L204" s="19">
        <f>IFERROR(IF($A204="","",IF(OR($B204="",$C204="",$D204="",$E204="",$F204="",$G204="",$J204="",$K204=""),"Human check: incomplete",IF(COUNTIF($A$6:$A$205,$A204)&gt;1,"Human check: duplicate ID",IF(AND($G204="Yes",$H204=""),"Human check: renewal interval",IF(AND($G204="No",$H204&lt;&gt;""),"Human check: clear interval",IF($K204="Withdrawn","Human check: withdrawn",IF($K204="Superseded","Closed: superseded",IF($K204="Pending Review","Human check: pending review",IF($K204&lt;&gt;"Received","Human check: status",IF($G204="No","Current: no renewal",IF($I204="","Human check: renewal details",IF($I204&lt;Assumptions!$B$5,"Human check: renewal overdue",IF($I204&lt;=Assumptions!$B$5+Assumptions!$B$6,"Human check: renewal soon","Current"))))))))))))),"Human check: inputs")</f>
        <v/>
      </c>
      <c r="M204" s="14" t="n"/>
    </row>
    <row r="205" ht="21" customHeight="1">
      <c r="A205" s="13" t="n"/>
      <c r="B205" s="13" t="n"/>
      <c r="C205" s="13" t="n"/>
      <c r="D205" s="13" t="n"/>
      <c r="E205" s="14" t="n"/>
      <c r="F205" s="15" t="n"/>
      <c r="G205" s="16" t="n"/>
      <c r="H205" s="17" t="n"/>
      <c r="I205" s="20">
        <f>IFERROR(IF($A205="","",IF($G205="No","",IF(OR($G205&lt;&gt;"Yes",$F205="",$H205=""),"",EDATE($F205,$H205)))),"")</f>
        <v/>
      </c>
      <c r="J205" s="13" t="n"/>
      <c r="K205" s="16" t="n"/>
      <c r="L205" s="21">
        <f>IFERROR(IF($A205="","",IF(OR($B205="",$C205="",$D205="",$E205="",$F205="",$G205="",$J205="",$K205=""),"Human check: incomplete",IF(COUNTIF($A$6:$A$205,$A205)&gt;1,"Human check: duplicate ID",IF(AND($G205="Yes",$H205=""),"Human check: renewal interval",IF(AND($G205="No",$H205&lt;&gt;""),"Human check: clear interval",IF($K205="Withdrawn","Human check: withdrawn",IF($K205="Superseded","Closed: superseded",IF($K205="Pending Review","Human check: pending review",IF($K205&lt;&gt;"Received","Human check: status",IF($G205="No","Current: no renewal",IF($I205="","Human check: renewal details",IF($I205&lt;Assumptions!$B$5,"Human check: renewal overdue",IF($I205&lt;=Assumptions!$B$5+Assumptions!$B$6,"Human check: renewal soon","Current"))))))))))))),"Human check: inputs")</f>
        <v/>
      </c>
      <c r="M205" s="14" t="n"/>
    </row>
  </sheetData>
  <autoFilter ref="A5:M205"/>
  <mergeCells count="1">
    <mergeCell ref="A1:M1"/>
  </mergeCells>
  <conditionalFormatting sqref="L6:L205">
    <cfRule type="expression" priority="1" dxfId="0">
      <formula>LEFT($L6,11)="Human check"</formula>
    </cfRule>
    <cfRule type="expression" priority="2" dxfId="1">
      <formula>OR($L6="Current",$L6="Current: no renewal")</formula>
    </cfRule>
  </conditionalFormatting>
  <dataValidations count="6">
    <dataValidation sqref="D6:D205" showDropDown="0" showInputMessage="1" showErrorMessage="1" allowBlank="0" errorTitle="Check Service" error="Choose a service from the editable list on the Assumptions sheet." promptTitle="Service" prompt="Select the service covered by this consent." type="list">
      <formula1>INDIRECT("'Assumptions'!$A$13:$A$17")</formula1>
    </dataValidation>
    <dataValidation sqref="F6:F205" showDropDown="0" showInputMessage="1" showErrorMessage="1" allowBlank="0" errorTitle="Check Received Date" error="Enter a date within the editable date limits on the Assumptions sheet." promptTitle="Received Date" prompt="Enter the date the consent was received." type="date" operator="between">
      <formula1>INDIRECT("'Assumptions'!$B$7")</formula1>
      <formula2>INDIRECT("'Assumptions'!$B$8")</formula2>
    </dataValidation>
    <dataValidation sqref="G6:G205" showDropDown="0" showInputMessage="1" showErrorMessage="1" allowBlank="0" errorTitle="Check Renewal Choice" error="Choose Yes or No from the list." promptTitle="Renewal Required" prompt="Indicate whether this consent has a recurring renewal requirement." type="list">
      <formula1>INDIRECT("'Assumptions'!$D$13:$D$14")</formula1>
    </dataValidation>
    <dataValidation sqref="H6:H205" showDropDown="0" showInputMessage="1" showErrorMessage="1" allowBlank="0" errorTitle="Check Renewal Months" error="Enter a whole number within the editable renewal-month limit." promptTitle="Renewal Months" prompt="Leave blank when renewal is No; otherwise enter the renewal interval." type="whole" operator="between">
      <formula1>1</formula1>
      <formula2>INDIRECT("'Assumptions'!$B$9")</formula2>
    </dataValidation>
    <dataValidation sqref="J6:J205" showDropDown="0" showInputMessage="1" showErrorMessage="1" allowBlank="0" errorTitle="Check Assignment" error="Choose an assignment from the editable list on the Assumptions sheet." promptTitle="Assigned To" prompt="Select the fictional team member assigned to review this record." type="list">
      <formula1>INDIRECT("'Assumptions'!$B$13:$B$16")</formula1>
    </dataValidation>
    <dataValidation sqref="K6:K205" showDropDown="0" showInputMessage="1" showErrorMessage="1" allowBlank="0" errorTitle="Check Consent Status" error="Choose a consent status from the editable list on the Assumptions sheet." promptTitle="Consent Status" prompt="Select the current administrative status." type="list">
      <formula1>INDIRECT("'Assumptions'!$C$13:$C$16")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D17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7" customWidth="1" min="1" max="1"/>
    <col width="31" customWidth="1" min="2" max="2"/>
    <col width="48" customWidth="1" min="3" max="3"/>
    <col width="18" customWidth="1" min="4" max="4"/>
  </cols>
  <sheetData>
    <row r="1" ht="28" customHeight="1">
      <c r="A1" s="1" t="inlineStr">
        <is>
          <t>Fictional Harbor Paws Demo Pet Care — Assumptions</t>
        </is>
      </c>
      <c r="B1" s="24" t="n"/>
      <c r="C1" s="24" t="n"/>
      <c r="D1" s="25" t="n"/>
    </row>
    <row r="2" ht="30" customHeight="1">
      <c r="A2" s="2" t="inlineStr">
        <is>
          <t>Edit the highlighted settings and stable choices to fit the business. Review alerts are administrative prompts for human follow-up.</t>
        </is>
      </c>
    </row>
    <row r="3"/>
    <row r="4" ht="24" customHeight="1">
      <c r="A4" s="3" t="inlineStr">
        <is>
          <t>Setting</t>
        </is>
      </c>
      <c r="B4" s="3" t="inlineStr">
        <is>
          <t>Editable Value</t>
        </is>
      </c>
      <c r="C4" s="3" t="inlineStr">
        <is>
          <t>How It Is Used</t>
        </is>
      </c>
      <c r="D4" s="3" t="inlineStr">
        <is>
          <t>Input Type</t>
        </is>
      </c>
    </row>
    <row r="5" ht="29" customHeight="1">
      <c r="A5" s="21" t="inlineStr">
        <is>
          <t>Review as-of date</t>
        </is>
      </c>
      <c r="B5" s="22" t="n">
        <v>46274</v>
      </c>
      <c r="C5" s="21" t="inlineStr">
        <is>
          <t>Date used to evaluate renewal alerts.</t>
        </is>
      </c>
      <c r="D5" s="21" t="inlineStr">
        <is>
          <t>Date</t>
        </is>
      </c>
    </row>
    <row r="6" ht="29" customHeight="1">
      <c r="A6" s="19" t="inlineStr">
        <is>
          <t>Due-soon window days</t>
        </is>
      </c>
      <c r="B6" s="23" t="n">
        <v>30</v>
      </c>
      <c r="C6" s="19" t="inlineStr">
        <is>
          <t>Days after the review date treated as renewal soon.</t>
        </is>
      </c>
      <c r="D6" s="19" t="inlineStr">
        <is>
          <t>Whole number</t>
        </is>
      </c>
    </row>
    <row r="7" ht="29" customHeight="1">
      <c r="A7" s="21" t="inlineStr">
        <is>
          <t>Earliest accepted date</t>
        </is>
      </c>
      <c r="B7" s="22" t="n">
        <v>43831</v>
      </c>
      <c r="C7" s="21" t="inlineStr">
        <is>
          <t>Lower limit for a consent received date.</t>
        </is>
      </c>
      <c r="D7" s="21" t="inlineStr">
        <is>
          <t>Date</t>
        </is>
      </c>
    </row>
    <row r="8" ht="29" customHeight="1">
      <c r="A8" s="19" t="inlineStr">
        <is>
          <t>Latest accepted date</t>
        </is>
      </c>
      <c r="B8" s="22" t="n">
        <v>49674</v>
      </c>
      <c r="C8" s="19" t="inlineStr">
        <is>
          <t>Upper limit for a consent received date.</t>
        </is>
      </c>
      <c r="D8" s="19" t="inlineStr">
        <is>
          <t>Date</t>
        </is>
      </c>
    </row>
    <row r="9" ht="29" customHeight="1">
      <c r="A9" s="21" t="inlineStr">
        <is>
          <t>Maximum renewal months</t>
        </is>
      </c>
      <c r="B9" s="23" t="n">
        <v>60</v>
      </c>
      <c r="C9" s="21" t="inlineStr">
        <is>
          <t>Upper limit for an entered renewal interval.</t>
        </is>
      </c>
      <c r="D9" s="21" t="inlineStr">
        <is>
          <t>Whole number</t>
        </is>
      </c>
    </row>
    <row r="10"/>
    <row r="11"/>
    <row r="12" ht="24" customHeight="1">
      <c r="A12" s="3" t="inlineStr">
        <is>
          <t>Service Choices</t>
        </is>
      </c>
      <c r="B12" s="3" t="inlineStr">
        <is>
          <t>Assigned Team Choices</t>
        </is>
      </c>
      <c r="C12" s="3" t="inlineStr">
        <is>
          <t>Consent Status Choices</t>
        </is>
      </c>
      <c r="D12" s="3" t="inlineStr">
        <is>
          <t>Renewal Choices</t>
        </is>
      </c>
    </row>
    <row r="13" ht="27" customHeight="1">
      <c r="A13" s="14" t="inlineStr">
        <is>
          <t>Grooming</t>
        </is>
      </c>
      <c r="B13" s="14" t="inlineStr">
        <is>
          <t>Casey Example (fictional)</t>
        </is>
      </c>
      <c r="C13" s="14" t="inlineStr">
        <is>
          <t>Received</t>
        </is>
      </c>
      <c r="D13" s="14" t="inlineStr">
        <is>
          <t>Yes</t>
        </is>
      </c>
    </row>
    <row r="14" ht="27" customHeight="1">
      <c r="A14" s="14" t="inlineStr">
        <is>
          <t>Daycare</t>
        </is>
      </c>
      <c r="B14" s="14" t="inlineStr">
        <is>
          <t>Jordan Sample (fictional)</t>
        </is>
      </c>
      <c r="C14" s="14" t="inlineStr">
        <is>
          <t>Pending Review</t>
        </is>
      </c>
      <c r="D14" s="14" t="inlineStr">
        <is>
          <t>No</t>
        </is>
      </c>
    </row>
    <row r="15" ht="27" customHeight="1">
      <c r="A15" s="14" t="inlineStr">
        <is>
          <t>Boarding</t>
        </is>
      </c>
      <c r="B15" s="14" t="inlineStr">
        <is>
          <t>Morgan Demo (fictional)</t>
        </is>
      </c>
      <c r="C15" s="14" t="inlineStr">
        <is>
          <t>Superseded</t>
        </is>
      </c>
      <c r="D15" s="21" t="n"/>
    </row>
    <row r="16" ht="27" customHeight="1">
      <c r="A16" s="14" t="inlineStr">
        <is>
          <t>Dog Walking</t>
        </is>
      </c>
      <c r="B16" s="14" t="inlineStr">
        <is>
          <t>Riley Test (fictional)</t>
        </is>
      </c>
      <c r="C16" s="14" t="inlineStr">
        <is>
          <t>Withdrawn</t>
        </is>
      </c>
      <c r="D16" s="19" t="n"/>
    </row>
    <row r="17" ht="27" customHeight="1">
      <c r="A17" s="14" t="inlineStr">
        <is>
          <t>Pet Sitting</t>
        </is>
      </c>
      <c r="B17" s="21" t="n"/>
      <c r="C17" s="21" t="n"/>
      <c r="D17" s="21" t="n"/>
    </row>
  </sheetData>
  <mergeCells count="1">
    <mergeCell ref="A1:D1"/>
  </mergeCells>
  <dataValidations count="3">
    <dataValidation sqref="B5 B7:B8" showDropDown="0" showInputMessage="1" showErrorMessage="1" allowBlank="0" errorTitle="Check Date" error="Enter a date from 01/01/2000 through 12/31/2100." promptTitle="Date Entry" prompt="Enter a valid date in MM/DD/YYYY format." type="date" operator="between">
      <formula1>DATE(2000,1,1)</formula1>
      <formula2>DATE(2100,12,31)</formula2>
    </dataValidation>
    <dataValidation sqref="B6" showDropDown="0" showInputMessage="1" showErrorMessage="1" allowBlank="0" errorTitle="Check Window" error="Enter a whole number from 0 through 365." promptTitle="Due-Soon Window" prompt="Enter the number of days to flag as renewal soon." type="whole" operator="between">
      <formula1>0</formula1>
      <formula2>365</formula2>
    </dataValidation>
    <dataValidation sqref="B9" showDropDown="0" showInputMessage="1" showErrorMessage="1" allowBlank="0" errorTitle="Check Month Limit" error="Enter a whole number from 1 through 120." promptTitle="Renewal Limit" prompt="Enter the maximum renewal interval allowed in the register." type="whole" operator="between">
      <formula1>1</formula1>
      <formula2>120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Harbor Paws Demo Pet Care</dc:creator>
  <dc:title xmlns:dc="http://purl.org/dc/elements/1.1/">Pet Service Consent Register</dc:title>
  <dc:description xmlns:dc="http://purl.org/dc/elements/1.1/">Tracks consent scope, receipt date, renewal requirement, assignment, and review status.</dc:description>
  <dc:subject xmlns:dc="http://purl.org/dc/elements/1.1/">Administrative register for pet service consent records</dc:subject>
  <dcterms:created xmlns:dcterms="http://purl.org/dc/terms/" xmlns:xsi="http://www.w3.org/2001/XMLSchema-instance" xsi:type="dcterms:W3CDTF">2026-09-09T07:48:57Z</dcterms:created>
  <dcterms:modified xmlns:dcterms="http://purl.org/dc/terms/" xmlns:xsi="http://www.w3.org/2001/XMLSchema-instance" xsi:type="dcterms:W3CDTF">2026-09-09T07:48:57+00:00Z</dcterms:modified>
</cp:coreProperties>
</file>