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Duration Standards" sheetId="3" state="visible" r:id="rId3"/>
    <sheet xmlns:r="http://schemas.openxmlformats.org/officeDocument/2006/relationships" name="Estimate Check" sheetId="4" state="visible" r:id="rId4"/>
  </sheets>
  <definedNames>
    <definedName name="_xlnm._FilterDatabase" localSheetId="2" hidden="1">'Duration Standards'!$A$1:$N$151</definedName>
    <definedName name="_xlnm._FilterDatabase" localSheetId="3" hidden="1">'Estimate Check'!$A$1:$L$101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43331"/>
      <sz val="10"/>
    </font>
    <font>
      <name val="Aptos"/>
      <color rgb="00243331"/>
      <sz val="10"/>
    </font>
    <font>
      <name val="Aptos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A93F2C"/>
      </patternFill>
    </fill>
    <fill>
      <patternFill patternType="solid">
        <fgColor rgb="00E7ECE9"/>
      </patternFill>
    </fill>
    <fill>
      <patternFill patternType="solid">
        <fgColor rgb="00FFF0C7"/>
      </patternFill>
    </fill>
    <fill>
      <patternFill patternType="solid">
        <fgColor rgb="00EEF2F0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/>
    </xf>
    <xf numFmtId="164" fontId="3" fillId="4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left" vertical="top" wrapText="1"/>
    </xf>
    <xf numFmtId="1" fontId="3" fillId="3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0" fontId="0" fillId="6" borderId="1" pivotButton="0" quotePrefix="0" xfId="0"/>
    <xf numFmtId="0" fontId="4" fillId="5" borderId="1" applyAlignment="1" pivotButton="0" quotePrefix="0" xfId="0">
      <alignment horizontal="center" vertical="center" wrapText="1"/>
    </xf>
    <xf numFmtId="164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center" vertical="center"/>
    </xf>
    <xf numFmtId="1" fontId="3" fillId="8" borderId="1" applyAlignment="1" pivotButton="0" quotePrefix="0" xfId="0">
      <alignment horizontal="center" vertical="center"/>
    </xf>
    <xf numFmtId="1" fontId="3" fillId="7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  <dxf>
      <font>
        <name val="Aptos"/>
        <color rgb="00243331"/>
        <sz val="10"/>
      </font>
      <fill>
        <patternFill patternType="solid">
          <fgColor rgb="00F4C26B"/>
        </patternFill>
      </fill>
    </dxf>
    <dxf>
      <font>
        <name val="Aptos"/>
        <color rgb="0068736F"/>
        <sz val="10"/>
      </font>
      <fill>
        <patternFill patternType="solid">
          <fgColor rgb="00E7ECE9"/>
        </patternFill>
      </fill>
    </dxf>
    <dxf>
      <font>
        <name val="Aptos"/>
        <color rgb="00243331"/>
        <sz val="10"/>
      </font>
      <fill>
        <patternFill patternType="solid">
          <fgColor rgb="00B8D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F19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77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34" customHeight="1">
      <c r="A1" s="1" t="inlineStr">
        <is>
          <t>Pet Service Duration Standards</t>
        </is>
      </c>
      <c r="B1" s="20" t="n"/>
      <c r="C1" s="20" t="n"/>
      <c r="D1" s="20" t="n"/>
      <c r="E1" s="20" t="n"/>
      <c r="F1" s="21" t="n"/>
    </row>
    <row r="2"/>
    <row r="3" ht="34" customHeight="1">
      <c r="A3" s="2" t="inlineStr">
        <is>
          <t>Purpose</t>
        </is>
      </c>
      <c r="B3" s="3" t="inlineStr">
        <is>
          <t>Maintain one duration standard for each active service, pet size, and operating condition, then check the recommended appointment block before using a separate schedule.</t>
        </is>
      </c>
    </row>
    <row r="4" ht="34" customHeight="1">
      <c r="A4" s="2" t="inlineStr">
        <is>
          <t>Scope</t>
        </is>
      </c>
      <c r="B4" s="4" t="inlineStr">
        <is>
          <t>This workbook is a standards-maintenance and duration-checking tool. It does not contain appointments, client information, pet information, payments, messages, or medical guidance.</t>
        </is>
      </c>
    </row>
    <row r="5"/>
    <row r="6" ht="24" customHeight="1">
      <c r="A6" s="5" t="inlineStr">
        <is>
          <t>Workflow</t>
        </is>
      </c>
      <c r="B6" s="5" t="n"/>
      <c r="C6" s="5" t="n"/>
      <c r="D6" s="5" t="n"/>
      <c r="E6" s="5" t="n"/>
      <c r="F6" s="5" t="n"/>
    </row>
    <row r="7" ht="34" customHeight="1">
      <c r="A7" s="2" t="inlineStr">
        <is>
          <t>Step 1</t>
        </is>
      </c>
      <c r="B7" s="3" t="inlineStr">
        <is>
          <t>Review editable assumptions and validation lists on Setup.</t>
        </is>
      </c>
    </row>
    <row r="8" ht="34" customHeight="1">
      <c r="A8" s="2" t="inlineStr">
        <is>
          <t>Step 2</t>
        </is>
      </c>
      <c r="B8" s="4" t="inlineStr">
        <is>
          <t>Maintain active standards on Duration Standards and resolve maintenance alerts.</t>
        </is>
      </c>
    </row>
    <row r="9" ht="34" customHeight="1">
      <c r="A9" s="2" t="inlineStr">
        <is>
          <t>Step 3</t>
        </is>
      </c>
      <c r="B9" s="3" t="inlineStr">
        <is>
          <t>Use Estimate Check to test a service, size, and operating condition before scheduling.</t>
        </is>
      </c>
    </row>
    <row r="10" ht="34" customHeight="1">
      <c r="A10" s="2" t="inlineStr">
        <is>
          <t>Step 4</t>
        </is>
      </c>
      <c r="B10" s="4" t="inlineStr">
        <is>
          <t>Compare optional planner-entered minutes with the recommended block.</t>
        </is>
      </c>
    </row>
    <row r="11"/>
    <row r="12" ht="24" customHeight="1">
      <c r="A12" s="5" t="inlineStr">
        <is>
          <t>Workbook status</t>
        </is>
      </c>
      <c r="B12" s="5" t="n"/>
      <c r="C12" s="5" t="n"/>
      <c r="D12" s="5" t="n"/>
      <c r="E12" s="5" t="n"/>
      <c r="F12" s="5" t="n"/>
    </row>
    <row r="13">
      <c r="A13" s="2" t="inlineStr">
        <is>
          <t>As of date</t>
        </is>
      </c>
      <c r="B13" s="6">
        <f>Setup!B2</f>
        <v/>
      </c>
    </row>
    <row r="14">
      <c r="A14" s="2" t="inlineStr">
        <is>
          <t>Setup status</t>
        </is>
      </c>
      <c r="B14" s="4">
        <f>Setup!B9</f>
        <v/>
      </c>
    </row>
    <row r="15">
      <c r="A15" s="2" t="inlineStr">
        <is>
          <t>Active and effective standards</t>
        </is>
      </c>
      <c r="B15" s="7">
        <f>Setup!J2</f>
        <v/>
      </c>
    </row>
    <row r="16">
      <c r="A16" s="2" t="inlineStr">
        <is>
          <t>Ready standards</t>
        </is>
      </c>
      <c r="B16" s="8">
        <f>Setup!J6</f>
        <v/>
      </c>
    </row>
    <row r="17">
      <c r="A17" s="2" t="inlineStr">
        <is>
          <t>Alerts to review</t>
        </is>
      </c>
      <c r="B17" s="7">
        <f>SUM(Setup!J3:J5)</f>
        <v/>
      </c>
    </row>
    <row r="18"/>
    <row r="19" ht="34" customHeight="1">
      <c r="A19" s="2" t="inlineStr">
        <is>
          <t>Field note</t>
        </is>
      </c>
      <c r="B19" s="3" t="inlineStr">
        <is>
          <t>Operating conditions are administrative scheduling categories only. They do not describe diagnoses, treatment, or veterinary recommendations.</t>
        </is>
      </c>
    </row>
  </sheetData>
  <mergeCells count="1">
    <mergeCell ref="A1:F1"/>
  </mergeCells>
  <conditionalFormatting sqref="B14">
    <cfRule type="expression" priority="1" dxfId="0">
      <formula>B14&lt;&gt;"OK"</formula>
    </cfRule>
    <cfRule type="expression" priority="2" dxfId="1">
      <formula>B14="OK"</formula>
    </cfRule>
  </conditionalFormatting>
  <conditionalFormatting sqref="B16">
    <cfRule type="expression" priority="3" dxfId="1">
      <formula>B16&gt;0</formula>
    </cfRule>
  </conditionalFormatting>
  <conditionalFormatting sqref="B17">
    <cfRule type="expression" priority="4" dxfId="2">
      <formula>B17&gt;0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/>
  </sheetPr>
  <dimension ref="A1:J23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9" customWidth="1" min="2" max="2"/>
    <col width="3" customWidth="1" min="3" max="3"/>
    <col width="31" customWidth="1" min="4" max="4"/>
    <col width="20" customWidth="1" min="5" max="5"/>
    <col width="29" customWidth="1" min="6" max="6"/>
    <col width="16" customWidth="1" min="7" max="7"/>
    <col width="3" customWidth="1" min="8" max="8"/>
    <col width="34" customWidth="1" min="9" max="9"/>
    <col width="14" customWidth="1" min="10" max="10"/>
  </cols>
  <sheetData>
    <row r="1" ht="34" customHeight="1">
      <c r="A1" s="9" t="inlineStr">
        <is>
          <t>Assumption</t>
        </is>
      </c>
      <c r="B1" s="9" t="inlineStr">
        <is>
          <t>Value</t>
        </is>
      </c>
      <c r="C1" s="10" t="n"/>
      <c r="D1" s="11" t="inlineStr">
        <is>
          <t>Service Options</t>
        </is>
      </c>
      <c r="E1" s="11" t="inlineStr">
        <is>
          <t>Pet Size Options</t>
        </is>
      </c>
      <c r="F1" s="11" t="inlineStr">
        <is>
          <t>Operating Condition Options</t>
        </is>
      </c>
      <c r="G1" s="11" t="inlineStr">
        <is>
          <t>Active Options</t>
        </is>
      </c>
      <c r="H1" s="10" t="n"/>
      <c r="I1" s="9" t="inlineStr">
        <is>
          <t>Standards Health Indicator</t>
        </is>
      </c>
      <c r="J1" s="9" t="inlineStr">
        <is>
          <t>Count</t>
        </is>
      </c>
    </row>
    <row r="2">
      <c r="A2" s="2" t="inlineStr">
        <is>
          <t>As of date</t>
        </is>
      </c>
      <c r="B2" s="12" t="n">
        <v>46275</v>
      </c>
      <c r="D2" s="13" t="inlineStr">
        <is>
          <t>Bath &amp; Brush</t>
        </is>
      </c>
      <c r="E2" s="14" t="inlineStr">
        <is>
          <t>Toy</t>
        </is>
      </c>
      <c r="F2" s="13" t="inlineStr">
        <is>
          <t>Routine</t>
        </is>
      </c>
      <c r="G2" s="14" t="inlineStr">
        <is>
          <t>Yes</t>
        </is>
      </c>
      <c r="I2" s="2" t="inlineStr">
        <is>
          <t>Active and effective standards</t>
        </is>
      </c>
      <c r="J2" s="15">
        <f>COUNTIFS('Duration Standards'!$B$2:$B$151,"Yes",'Duration Standards'!$H$2:$H$151,"&gt;="&amp;DATE(2000,1,1),'Duration Standards'!$H$2:$H$151,"&lt;="&amp;$B$2)</f>
        <v/>
      </c>
    </row>
    <row r="3">
      <c r="A3" s="2" t="inlineStr">
        <is>
          <t>Default turnover minutes</t>
        </is>
      </c>
      <c r="B3" s="16" t="n">
        <v>10</v>
      </c>
      <c r="D3" s="13" t="inlineStr">
        <is>
          <t>Full Groom</t>
        </is>
      </c>
      <c r="E3" s="14" t="inlineStr">
        <is>
          <t>Small</t>
        </is>
      </c>
      <c r="F3" s="13" t="inlineStr">
        <is>
          <t>Extra coat work</t>
        </is>
      </c>
      <c r="G3" s="14" t="inlineStr">
        <is>
          <t>No</t>
        </is>
      </c>
      <c r="I3" s="2" t="inlineStr">
        <is>
          <t>Record alerts</t>
        </is>
      </c>
      <c r="J3" s="15">
        <f>COUNTIFS('Duration Standards'!$K$2:$K$151,"&lt;&gt;OK",'Duration Standards'!$K$2:$K$151,"&lt;&gt;Inactive",'Duration Standards'!$K$2:$K$151,"&lt;&gt;")</f>
        <v/>
      </c>
    </row>
    <row r="4">
      <c r="A4" s="2" t="inlineStr">
        <is>
          <t>Rounding increment minutes</t>
        </is>
      </c>
      <c r="B4" s="16" t="n">
        <v>5</v>
      </c>
      <c r="D4" s="13" t="inlineStr">
        <is>
          <t>De-shedding</t>
        </is>
      </c>
      <c r="E4" s="14" t="inlineStr">
        <is>
          <t>Medium</t>
        </is>
      </c>
      <c r="F4" s="13" t="inlineStr">
        <is>
          <t>Additional handling time</t>
        </is>
      </c>
      <c r="I4" s="2" t="inlineStr">
        <is>
          <t>Duration alerts</t>
        </is>
      </c>
      <c r="J4" s="15">
        <f>COUNTIFS('Duration Standards'!$L$2:$L$151,"&lt;&gt;OK",'Duration Standards'!$L$2:$L$151,"&lt;&gt;Not applicable",'Duration Standards'!$L$2:$L$151,"&lt;&gt;")</f>
        <v/>
      </c>
    </row>
    <row r="5">
      <c r="A5" s="2" t="inlineStr">
        <is>
          <t>Minimum standard minutes</t>
        </is>
      </c>
      <c r="B5" s="16" t="n">
        <v>5</v>
      </c>
      <c r="D5" s="13" t="inlineStr">
        <is>
          <t>Nail Trim</t>
        </is>
      </c>
      <c r="E5" s="14" t="inlineStr">
        <is>
          <t>Large</t>
        </is>
      </c>
      <c r="F5" s="13" t="inlineStr">
        <is>
          <t>First visit</t>
        </is>
      </c>
      <c r="I5" s="2" t="inlineStr">
        <is>
          <t>Date or review alerts</t>
        </is>
      </c>
      <c r="J5" s="15">
        <f>COUNTIFS('Duration Standards'!$M$2:$M$151,"&lt;&gt;Current",'Duration Standards'!$M$2:$M$151,"&lt;&gt;Not applicable",'Duration Standards'!$M$2:$M$151,"&lt;&gt;")</f>
        <v/>
      </c>
    </row>
    <row r="6">
      <c r="A6" s="2" t="inlineStr">
        <is>
          <t>Maximum standard minutes</t>
        </is>
      </c>
      <c r="B6" s="16" t="n">
        <v>240</v>
      </c>
      <c r="D6" s="13" t="inlineStr">
        <is>
          <t>Face, Feet, and Sanitary Trim</t>
        </is>
      </c>
      <c r="E6" s="14" t="inlineStr">
        <is>
          <t>Extra Large</t>
        </is>
      </c>
      <c r="F6" s="13" t="n"/>
      <c r="I6" s="2" t="inlineStr">
        <is>
          <t>Ready standards</t>
        </is>
      </c>
      <c r="J6" s="15">
        <f>COUNTIFS('Duration Standards'!$B$2:$B$151,"Yes",'Duration Standards'!$K$2:$K$151,"OK",'Duration Standards'!$L$2:$L$151,"OK",'Duration Standards'!$M$2:$M$151,"Current")</f>
        <v/>
      </c>
    </row>
    <row r="7">
      <c r="A7" s="2" t="inlineStr">
        <is>
          <t>Review interval days</t>
        </is>
      </c>
      <c r="B7" s="16" t="n">
        <v>180</v>
      </c>
      <c r="D7" s="13" t="n"/>
      <c r="F7" s="13" t="n"/>
    </row>
    <row r="8">
      <c r="A8" s="2" t="inlineStr">
        <is>
          <t>Maximum turnover override minutes</t>
        </is>
      </c>
      <c r="B8" s="16" t="n">
        <v>60</v>
      </c>
      <c r="D8" s="13" t="n"/>
      <c r="F8" s="13" t="n"/>
    </row>
    <row r="9">
      <c r="A9" s="2" t="inlineStr">
        <is>
          <t>Setup status</t>
        </is>
      </c>
      <c r="B9" s="17">
        <f>IF(COUNT(B2:B8)&lt;7,"Complete all assumptions",IF(B5&gt;B6,"Minimum exceeds maximum",IF(B3&gt;B8,"Default turnover exceeds override maximum","OK")))</f>
        <v/>
      </c>
      <c r="D9" s="13" t="n"/>
      <c r="F9" s="13" t="n"/>
    </row>
    <row r="10">
      <c r="D10" s="13" t="n"/>
      <c r="F10" s="13" t="n"/>
    </row>
    <row r="11">
      <c r="D11" s="13" t="n"/>
      <c r="F11" s="13" t="n"/>
    </row>
    <row r="12">
      <c r="D12" s="13" t="n"/>
    </row>
    <row r="13">
      <c r="D13" s="13" t="n"/>
    </row>
    <row r="14">
      <c r="D14" s="13" t="n"/>
    </row>
    <row r="15">
      <c r="D15" s="13" t="n"/>
    </row>
    <row r="16">
      <c r="D16" s="13" t="n"/>
    </row>
    <row r="17">
      <c r="D17" s="13" t="n"/>
    </row>
    <row r="18">
      <c r="D18" s="13" t="n"/>
    </row>
    <row r="19">
      <c r="D19" s="13" t="n"/>
    </row>
    <row r="20">
      <c r="D20" s="13" t="n"/>
    </row>
    <row r="21">
      <c r="D21" s="13" t="n"/>
    </row>
    <row r="22"/>
    <row r="23" ht="54" customHeight="1">
      <c r="D23" s="18" t="inlineStr">
        <is>
          <t>Operating condition note</t>
        </is>
      </c>
      <c r="E23" s="4" t="inlineStr">
        <is>
          <t>These are administrative scheduling categories only and do not provide diagnoses, treatment, or veterinary recommendations.</t>
        </is>
      </c>
    </row>
  </sheetData>
  <conditionalFormatting sqref="B9">
    <cfRule type="expression" priority="1" dxfId="0">
      <formula>B9&lt;&gt;"OK"</formula>
    </cfRule>
    <cfRule type="expression" priority="2" dxfId="1">
      <formula>B9="OK"</formula>
    </cfRule>
  </conditionalFormatting>
  <conditionalFormatting sqref="J2">
    <cfRule type="expression" priority="3" dxfId="1">
      <formula>J2&gt;0</formula>
    </cfRule>
  </conditionalFormatting>
  <conditionalFormatting sqref="J3:J5">
    <cfRule type="expression" priority="4" dxfId="2">
      <formula>J3&gt;0</formula>
    </cfRule>
  </conditionalFormatting>
  <conditionalFormatting sqref="J6">
    <cfRule type="expression" priority="5" dxfId="1">
      <formula>J6&gt;0</formula>
    </cfRule>
  </conditionalFormatting>
  <dataValidations count="6">
    <dataValidation sqref="B2" showDropDown="0" showInputMessage="0" showErrorMessage="1" allowBlank="0" errorTitle="Invalid as-of date" error="Enter a date from 01/01/2020 through 12/31/2035." type="date" errorStyle="stop" operator="between">
      <formula1>DATE(2020,1,1)</formula1>
      <formula2>DATE(2035,12,31)</formula2>
    </dataValidation>
    <dataValidation sqref="B3" showDropDown="0" showInputMessage="0" showErrorMessage="1" allowBlank="0" errorTitle="Invalid turnover minutes" error="Enter a whole number from 0 through 60." type="whole" errorStyle="stop" operator="between">
      <formula1>0</formula1>
      <formula2>60</formula2>
    </dataValidation>
    <dataValidation sqref="B4" showDropDown="0" showInputMessage="0" showErrorMessage="1" allowBlank="0" errorTitle="Invalid rounding increment" error="Enter a whole number from 1 through 60." type="whole" errorStyle="stop" operator="between">
      <formula1>1</formula1>
      <formula2>60</formula2>
    </dataValidation>
    <dataValidation sqref="B5:B6" showDropDown="0" showInputMessage="0" showErrorMessage="1" allowBlank="0" errorTitle="Invalid duration limit" error="Enter a whole number from 1 through 480." type="whole" errorStyle="stop" operator="between">
      <formula1>1</formula1>
      <formula2>480</formula2>
    </dataValidation>
    <dataValidation sqref="B7" showDropDown="0" showInputMessage="0" showErrorMessage="1" allowBlank="0" errorTitle="Invalid review interval" error="Enter a whole number from 1 through 1,095." type="whole" errorStyle="stop" operator="between">
      <formula1>1</formula1>
      <formula2>1095</formula2>
    </dataValidation>
    <dataValidation sqref="B8" showDropDown="0" showInputMessage="0" showErrorMessage="1" allowBlank="0" errorTitle="Invalid turnover limit" error="Enter a whole number from 0 through 120." type="whole" errorStyle="stop" operator="between">
      <formula1>0</formula1>
      <formula2>120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42B2B"/>
    <outlinePr summaryBelow="1" summaryRight="1"/>
    <pageSetUpPr/>
  </sheetPr>
  <dimension ref="A1:N15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29" customWidth="1" min="3" max="3"/>
    <col width="15" customWidth="1" min="4" max="4"/>
    <col width="27" customWidth="1" min="5" max="5"/>
    <col width="17" customWidth="1" min="6" max="6"/>
    <col width="24" customWidth="1" min="7" max="7"/>
    <col width="16" customWidth="1" min="8" max="8"/>
    <col width="16" customWidth="1" min="9" max="9"/>
    <col width="37" customWidth="1" min="10" max="10"/>
    <col width="27" customWidth="1" min="11" max="11"/>
    <col width="24" customWidth="1" min="12" max="12"/>
    <col width="25" customWidth="1" min="13" max="13"/>
    <col hidden="1" width="20" customWidth="1" min="14" max="14"/>
  </cols>
  <sheetData>
    <row r="1" ht="42" customHeight="1">
      <c r="A1" s="9" t="inlineStr">
        <is>
          <t>Standard ID</t>
        </is>
      </c>
      <c r="B1" s="9" t="inlineStr">
        <is>
          <t>Active</t>
        </is>
      </c>
      <c r="C1" s="9" t="inlineStr">
        <is>
          <t>Service</t>
        </is>
      </c>
      <c r="D1" s="9" t="inlineStr">
        <is>
          <t>Pet Size</t>
        </is>
      </c>
      <c r="E1" s="9" t="inlineStr">
        <is>
          <t>Operating Condition</t>
        </is>
      </c>
      <c r="F1" s="9" t="inlineStr">
        <is>
          <t>Standard Minutes</t>
        </is>
      </c>
      <c r="G1" s="9" t="inlineStr">
        <is>
          <t>Turnover Override Minutes</t>
        </is>
      </c>
      <c r="H1" s="9" t="inlineStr">
        <is>
          <t>Effective Date</t>
        </is>
      </c>
      <c r="I1" s="9" t="inlineStr">
        <is>
          <t>Last Reviewed</t>
        </is>
      </c>
      <c r="J1" s="9" t="inlineStr">
        <is>
          <t>Notes</t>
        </is>
      </c>
      <c r="K1" s="9" t="inlineStr">
        <is>
          <t>Record Alert</t>
        </is>
      </c>
      <c r="L1" s="9" t="inlineStr">
        <is>
          <t>Duration Alert</t>
        </is>
      </c>
      <c r="M1" s="9" t="inlineStr">
        <is>
          <t>Date and Review Alert</t>
        </is>
      </c>
      <c r="N1" s="9" t="inlineStr">
        <is>
          <t>Lookup Key</t>
        </is>
      </c>
    </row>
    <row r="2" ht="30" customHeight="1">
      <c r="A2" s="13" t="inlineStr">
        <is>
          <t>STD-001</t>
        </is>
      </c>
      <c r="B2" s="14" t="inlineStr">
        <is>
          <t>Yes</t>
        </is>
      </c>
      <c r="C2" s="13" t="inlineStr">
        <is>
          <t>Bath &amp; Brush</t>
        </is>
      </c>
      <c r="D2" s="14" t="inlineStr">
        <is>
          <t>Small</t>
        </is>
      </c>
      <c r="E2" s="13" t="inlineStr">
        <is>
          <t>Routine</t>
        </is>
      </c>
      <c r="F2" s="16" t="n">
        <v>45</v>
      </c>
      <c r="G2" s="16" t="n"/>
      <c r="H2" s="12" t="n">
        <v>46266</v>
      </c>
      <c r="I2" s="12" t="n">
        <v>46266</v>
      </c>
      <c r="J2" s="13" t="inlineStr">
        <is>
          <t>Fictional short-coat baseline</t>
        </is>
      </c>
      <c r="K2" s="4">
        <f>IF(A2="","",IF(COUNTIF($A$2:$A$151,A2)&gt;1,"Duplicate standard ID",IF(OR(B2="",C2="",D2="",E2=""),"Missing key field",IF(B2&lt;&gt;"Yes","Inactive",IF(COUNTIFS($B$2:$B$151,"Yes",$C$2:$C$151,C2,$D$2:$D$151,D2,$E$2:$E$151,E2)&gt;1,"Duplicate active standard","OK")))))</f>
        <v/>
      </c>
      <c r="L2" s="4">
        <f>IF(A2="","",IF(B2&lt;&gt;"Yes","Not applicable",IF(F2="","Missing duration",IF(OR(F2&lt;Setup!$B$5,F2&gt;Setup!$B$6),"Outside duration limits","OK"))))</f>
        <v/>
      </c>
      <c r="M2" s="4">
        <f>IF(A2="","",IF(B2&lt;&gt;"Yes","Not applicable",IF(H2="","Missing effective date",IF(H2&gt;Setup!$B$2,"Not yet effective",IF(I2="","Missing review date",IF(I2&gt;Setup!$B$2,"Future review date",IF(Setup!$B$2-I2&gt;Setup!$B$7,"Review due","Current")))))))</f>
        <v/>
      </c>
      <c r="N2" s="4">
        <f>IF(AND(B2="Yes",C2&lt;&gt;"",D2&lt;&gt;"",E2&lt;&gt;"",H2&lt;&gt;"",H2&lt;=Setup!$B$2),C2&amp;"|"&amp;D2&amp;"|"&amp;E2,"")</f>
        <v/>
      </c>
    </row>
    <row r="3" ht="30" customHeight="1">
      <c r="A3" s="13" t="inlineStr">
        <is>
          <t>STD-002</t>
        </is>
      </c>
      <c r="B3" s="14" t="inlineStr">
        <is>
          <t>Yes</t>
        </is>
      </c>
      <c r="C3" s="13" t="inlineStr">
        <is>
          <t>Bath &amp; Brush</t>
        </is>
      </c>
      <c r="D3" s="14" t="inlineStr">
        <is>
          <t>Medium</t>
        </is>
      </c>
      <c r="E3" s="13" t="inlineStr">
        <is>
          <t>Routine</t>
        </is>
      </c>
      <c r="F3" s="16" t="n">
        <v>60</v>
      </c>
      <c r="G3" s="16" t="n"/>
      <c r="H3" s="12" t="n">
        <v>46266</v>
      </c>
      <c r="I3" s="12" t="n">
        <v>46266</v>
      </c>
      <c r="J3" s="13" t="inlineStr">
        <is>
          <t>Fictional medium-size baseline</t>
        </is>
      </c>
      <c r="K3" s="3">
        <f>IF(A3="","",IF(COUNTIF($A$2:$A$151,A3)&gt;1,"Duplicate standard ID",IF(OR(B3="",C3="",D3="",E3=""),"Missing key field",IF(B3&lt;&gt;"Yes","Inactive",IF(COUNTIFS($B$2:$B$151,"Yes",$C$2:$C$151,C3,$D$2:$D$151,D3,$E$2:$E$151,E3)&gt;1,"Duplicate active standard","OK")))))</f>
        <v/>
      </c>
      <c r="L3" s="3">
        <f>IF(A3="","",IF(B3&lt;&gt;"Yes","Not applicable",IF(F3="","Missing duration",IF(OR(F3&lt;Setup!$B$5,F3&gt;Setup!$B$6),"Outside duration limits","OK"))))</f>
        <v/>
      </c>
      <c r="M3" s="3">
        <f>IF(A3="","",IF(B3&lt;&gt;"Yes","Not applicable",IF(H3="","Missing effective date",IF(H3&gt;Setup!$B$2,"Not yet effective",IF(I3="","Missing review date",IF(I3&gt;Setup!$B$2,"Future review date",IF(Setup!$B$2-I3&gt;Setup!$B$7,"Review due","Current")))))))</f>
        <v/>
      </c>
      <c r="N3" s="3">
        <f>IF(AND(B3="Yes",C3&lt;&gt;"",D3&lt;&gt;"",E3&lt;&gt;"",H3&lt;&gt;"",H3&lt;=Setup!$B$2),C3&amp;"|"&amp;D3&amp;"|"&amp;E3,"")</f>
        <v/>
      </c>
    </row>
    <row r="4" ht="30" customHeight="1">
      <c r="A4" s="13" t="inlineStr">
        <is>
          <t>STD-003</t>
        </is>
      </c>
      <c r="B4" s="14" t="inlineStr">
        <is>
          <t>Yes</t>
        </is>
      </c>
      <c r="C4" s="13" t="inlineStr">
        <is>
          <t>Bath &amp; Brush</t>
        </is>
      </c>
      <c r="D4" s="14" t="inlineStr">
        <is>
          <t>Large</t>
        </is>
      </c>
      <c r="E4" s="13" t="inlineStr">
        <is>
          <t>Routine</t>
        </is>
      </c>
      <c r="F4" s="16" t="n">
        <v>75</v>
      </c>
      <c r="G4" s="16" t="n"/>
      <c r="H4" s="12" t="n">
        <v>46266</v>
      </c>
      <c r="I4" s="12" t="n">
        <v>46266</v>
      </c>
      <c r="J4" s="13" t="inlineStr">
        <is>
          <t>Fictional large-size baseline</t>
        </is>
      </c>
      <c r="K4" s="4">
        <f>IF(A4="","",IF(COUNTIF($A$2:$A$151,A4)&gt;1,"Duplicate standard ID",IF(OR(B4="",C4="",D4="",E4=""),"Missing key field",IF(B4&lt;&gt;"Yes","Inactive",IF(COUNTIFS($B$2:$B$151,"Yes",$C$2:$C$151,C4,$D$2:$D$151,D4,$E$2:$E$151,E4)&gt;1,"Duplicate active standard","OK")))))</f>
        <v/>
      </c>
      <c r="L4" s="4">
        <f>IF(A4="","",IF(B4&lt;&gt;"Yes","Not applicable",IF(F4="","Missing duration",IF(OR(F4&lt;Setup!$B$5,F4&gt;Setup!$B$6),"Outside duration limits","OK"))))</f>
        <v/>
      </c>
      <c r="M4" s="4">
        <f>IF(A4="","",IF(B4&lt;&gt;"Yes","Not applicable",IF(H4="","Missing effective date",IF(H4&gt;Setup!$B$2,"Not yet effective",IF(I4="","Missing review date",IF(I4&gt;Setup!$B$2,"Future review date",IF(Setup!$B$2-I4&gt;Setup!$B$7,"Review due","Current")))))))</f>
        <v/>
      </c>
      <c r="N4" s="4">
        <f>IF(AND(B4="Yes",C4&lt;&gt;"",D4&lt;&gt;"",E4&lt;&gt;"",H4&lt;&gt;"",H4&lt;=Setup!$B$2),C4&amp;"|"&amp;D4&amp;"|"&amp;E4,"")</f>
        <v/>
      </c>
    </row>
    <row r="5" ht="30" customHeight="1">
      <c r="A5" s="13" t="inlineStr">
        <is>
          <t>STD-004</t>
        </is>
      </c>
      <c r="B5" s="14" t="inlineStr">
        <is>
          <t>Yes</t>
        </is>
      </c>
      <c r="C5" s="13" t="inlineStr">
        <is>
          <t>Full Groom</t>
        </is>
      </c>
      <c r="D5" s="14" t="inlineStr">
        <is>
          <t>Small</t>
        </is>
      </c>
      <c r="E5" s="13" t="inlineStr">
        <is>
          <t>Routine</t>
        </is>
      </c>
      <c r="F5" s="16" t="n">
        <v>75</v>
      </c>
      <c r="G5" s="16" t="n"/>
      <c r="H5" s="12" t="n">
        <v>46266</v>
      </c>
      <c r="I5" s="12" t="n">
        <v>46266</v>
      </c>
      <c r="J5" s="13" t="inlineStr">
        <is>
          <t>Fictional small-groom baseline</t>
        </is>
      </c>
      <c r="K5" s="3">
        <f>IF(A5="","",IF(COUNTIF($A$2:$A$151,A5)&gt;1,"Duplicate standard ID",IF(OR(B5="",C5="",D5="",E5=""),"Missing key field",IF(B5&lt;&gt;"Yes","Inactive",IF(COUNTIFS($B$2:$B$151,"Yes",$C$2:$C$151,C5,$D$2:$D$151,D5,$E$2:$E$151,E5)&gt;1,"Duplicate active standard","OK")))))</f>
        <v/>
      </c>
      <c r="L5" s="3">
        <f>IF(A5="","",IF(B5&lt;&gt;"Yes","Not applicable",IF(F5="","Missing duration",IF(OR(F5&lt;Setup!$B$5,F5&gt;Setup!$B$6),"Outside duration limits","OK"))))</f>
        <v/>
      </c>
      <c r="M5" s="3">
        <f>IF(A5="","",IF(B5&lt;&gt;"Yes","Not applicable",IF(H5="","Missing effective date",IF(H5&gt;Setup!$B$2,"Not yet effective",IF(I5="","Missing review date",IF(I5&gt;Setup!$B$2,"Future review date",IF(Setup!$B$2-I5&gt;Setup!$B$7,"Review due","Current")))))))</f>
        <v/>
      </c>
      <c r="N5" s="3">
        <f>IF(AND(B5="Yes",C5&lt;&gt;"",D5&lt;&gt;"",E5&lt;&gt;"",H5&lt;&gt;"",H5&lt;=Setup!$B$2),C5&amp;"|"&amp;D5&amp;"|"&amp;E5,"")</f>
        <v/>
      </c>
    </row>
    <row r="6" ht="30" customHeight="1">
      <c r="A6" s="13" t="inlineStr">
        <is>
          <t>STD-005</t>
        </is>
      </c>
      <c r="B6" s="14" t="inlineStr">
        <is>
          <t>Yes</t>
        </is>
      </c>
      <c r="C6" s="13" t="inlineStr">
        <is>
          <t>Full Groom</t>
        </is>
      </c>
      <c r="D6" s="14" t="inlineStr">
        <is>
          <t>Medium</t>
        </is>
      </c>
      <c r="E6" s="13" t="inlineStr">
        <is>
          <t>Routine</t>
        </is>
      </c>
      <c r="F6" s="16" t="n">
        <v>95</v>
      </c>
      <c r="G6" s="16" t="n"/>
      <c r="H6" s="12" t="n">
        <v>46266</v>
      </c>
      <c r="I6" s="12" t="n">
        <v>46266</v>
      </c>
      <c r="J6" s="13" t="inlineStr">
        <is>
          <t>Fictional medium-groom baseline</t>
        </is>
      </c>
      <c r="K6" s="4">
        <f>IF(A6="","",IF(COUNTIF($A$2:$A$151,A6)&gt;1,"Duplicate standard ID",IF(OR(B6="",C6="",D6="",E6=""),"Missing key field",IF(B6&lt;&gt;"Yes","Inactive",IF(COUNTIFS($B$2:$B$151,"Yes",$C$2:$C$151,C6,$D$2:$D$151,D6,$E$2:$E$151,E6)&gt;1,"Duplicate active standard","OK")))))</f>
        <v/>
      </c>
      <c r="L6" s="4">
        <f>IF(A6="","",IF(B6&lt;&gt;"Yes","Not applicable",IF(F6="","Missing duration",IF(OR(F6&lt;Setup!$B$5,F6&gt;Setup!$B$6),"Outside duration limits","OK"))))</f>
        <v/>
      </c>
      <c r="M6" s="4">
        <f>IF(A6="","",IF(B6&lt;&gt;"Yes","Not applicable",IF(H6="","Missing effective date",IF(H6&gt;Setup!$B$2,"Not yet effective",IF(I6="","Missing review date",IF(I6&gt;Setup!$B$2,"Future review date",IF(Setup!$B$2-I6&gt;Setup!$B$7,"Review due","Current")))))))</f>
        <v/>
      </c>
      <c r="N6" s="4">
        <f>IF(AND(B6="Yes",C6&lt;&gt;"",D6&lt;&gt;"",E6&lt;&gt;"",H6&lt;&gt;"",H6&lt;=Setup!$B$2),C6&amp;"|"&amp;D6&amp;"|"&amp;E6,"")</f>
        <v/>
      </c>
    </row>
    <row r="7" ht="30" customHeight="1">
      <c r="A7" s="13" t="inlineStr">
        <is>
          <t>STD-006</t>
        </is>
      </c>
      <c r="B7" s="14" t="inlineStr">
        <is>
          <t>Yes</t>
        </is>
      </c>
      <c r="C7" s="13" t="inlineStr">
        <is>
          <t>Full Groom</t>
        </is>
      </c>
      <c r="D7" s="14" t="inlineStr">
        <is>
          <t>Large</t>
        </is>
      </c>
      <c r="E7" s="13" t="inlineStr">
        <is>
          <t>Routine</t>
        </is>
      </c>
      <c r="F7" s="16" t="n">
        <v>120</v>
      </c>
      <c r="G7" s="16" t="n"/>
      <c r="H7" s="12" t="n">
        <v>46266</v>
      </c>
      <c r="I7" s="12" t="n">
        <v>46266</v>
      </c>
      <c r="J7" s="13" t="inlineStr">
        <is>
          <t>Fictional large-groom baseline</t>
        </is>
      </c>
      <c r="K7" s="3">
        <f>IF(A7="","",IF(COUNTIF($A$2:$A$151,A7)&gt;1,"Duplicate standard ID",IF(OR(B7="",C7="",D7="",E7=""),"Missing key field",IF(B7&lt;&gt;"Yes","Inactive",IF(COUNTIFS($B$2:$B$151,"Yes",$C$2:$C$151,C7,$D$2:$D$151,D7,$E$2:$E$151,E7)&gt;1,"Duplicate active standard","OK")))))</f>
        <v/>
      </c>
      <c r="L7" s="3">
        <f>IF(A7="","",IF(B7&lt;&gt;"Yes","Not applicable",IF(F7="","Missing duration",IF(OR(F7&lt;Setup!$B$5,F7&gt;Setup!$B$6),"Outside duration limits","OK"))))</f>
        <v/>
      </c>
      <c r="M7" s="3">
        <f>IF(A7="","",IF(B7&lt;&gt;"Yes","Not applicable",IF(H7="","Missing effective date",IF(H7&gt;Setup!$B$2,"Not yet effective",IF(I7="","Missing review date",IF(I7&gt;Setup!$B$2,"Future review date",IF(Setup!$B$2-I7&gt;Setup!$B$7,"Review due","Current")))))))</f>
        <v/>
      </c>
      <c r="N7" s="3">
        <f>IF(AND(B7="Yes",C7&lt;&gt;"",D7&lt;&gt;"",E7&lt;&gt;"",H7&lt;&gt;"",H7&lt;=Setup!$B$2),C7&amp;"|"&amp;D7&amp;"|"&amp;E7,"")</f>
        <v/>
      </c>
    </row>
    <row r="8" ht="30" customHeight="1">
      <c r="A8" s="13" t="inlineStr">
        <is>
          <t>STD-007</t>
        </is>
      </c>
      <c r="B8" s="14" t="inlineStr">
        <is>
          <t>Yes</t>
        </is>
      </c>
      <c r="C8" s="13" t="inlineStr">
        <is>
          <t>Full Groom</t>
        </is>
      </c>
      <c r="D8" s="14" t="inlineStr">
        <is>
          <t>Medium</t>
        </is>
      </c>
      <c r="E8" s="13" t="inlineStr">
        <is>
          <t>Extra coat work</t>
        </is>
      </c>
      <c r="F8" s="16" t="n">
        <v>125</v>
      </c>
      <c r="G8" s="16" t="n">
        <v>15</v>
      </c>
      <c r="H8" s="12" t="n">
        <v>46266</v>
      </c>
      <c r="I8" s="12" t="n">
        <v>46266</v>
      </c>
      <c r="J8" s="13" t="inlineStr">
        <is>
          <t>Fictional extra-coat example</t>
        </is>
      </c>
      <c r="K8" s="4">
        <f>IF(A8="","",IF(COUNTIF($A$2:$A$151,A8)&gt;1,"Duplicate standard ID",IF(OR(B8="",C8="",D8="",E8=""),"Missing key field",IF(B8&lt;&gt;"Yes","Inactive",IF(COUNTIFS($B$2:$B$151,"Yes",$C$2:$C$151,C8,$D$2:$D$151,D8,$E$2:$E$151,E8)&gt;1,"Duplicate active standard","OK")))))</f>
        <v/>
      </c>
      <c r="L8" s="4">
        <f>IF(A8="","",IF(B8&lt;&gt;"Yes","Not applicable",IF(F8="","Missing duration",IF(OR(F8&lt;Setup!$B$5,F8&gt;Setup!$B$6),"Outside duration limits","OK"))))</f>
        <v/>
      </c>
      <c r="M8" s="4">
        <f>IF(A8="","",IF(B8&lt;&gt;"Yes","Not applicable",IF(H8="","Missing effective date",IF(H8&gt;Setup!$B$2,"Not yet effective",IF(I8="","Missing review date",IF(I8&gt;Setup!$B$2,"Future review date",IF(Setup!$B$2-I8&gt;Setup!$B$7,"Review due","Current")))))))</f>
        <v/>
      </c>
      <c r="N8" s="4">
        <f>IF(AND(B8="Yes",C8&lt;&gt;"",D8&lt;&gt;"",E8&lt;&gt;"",H8&lt;&gt;"",H8&lt;=Setup!$B$2),C8&amp;"|"&amp;D8&amp;"|"&amp;E8,"")</f>
        <v/>
      </c>
    </row>
    <row r="9" ht="30" customHeight="1">
      <c r="A9" s="13" t="inlineStr">
        <is>
          <t>STD-008</t>
        </is>
      </c>
      <c r="B9" s="14" t="inlineStr">
        <is>
          <t>Yes</t>
        </is>
      </c>
      <c r="C9" s="13" t="inlineStr">
        <is>
          <t>Full Groom</t>
        </is>
      </c>
      <c r="D9" s="14" t="inlineStr">
        <is>
          <t>Large</t>
        </is>
      </c>
      <c r="E9" s="13" t="inlineStr">
        <is>
          <t>Extra coat work</t>
        </is>
      </c>
      <c r="F9" s="16" t="n">
        <v>150</v>
      </c>
      <c r="G9" s="16" t="n">
        <v>20</v>
      </c>
      <c r="H9" s="12" t="n">
        <v>46266</v>
      </c>
      <c r="I9" s="12" t="n">
        <v>46266</v>
      </c>
      <c r="J9" s="13" t="inlineStr">
        <is>
          <t>Fictional extended-block example</t>
        </is>
      </c>
      <c r="K9" s="3">
        <f>IF(A9="","",IF(COUNTIF($A$2:$A$151,A9)&gt;1,"Duplicate standard ID",IF(OR(B9="",C9="",D9="",E9=""),"Missing key field",IF(B9&lt;&gt;"Yes","Inactive",IF(COUNTIFS($B$2:$B$151,"Yes",$C$2:$C$151,C9,$D$2:$D$151,D9,$E$2:$E$151,E9)&gt;1,"Duplicate active standard","OK")))))</f>
        <v/>
      </c>
      <c r="L9" s="3">
        <f>IF(A9="","",IF(B9&lt;&gt;"Yes","Not applicable",IF(F9="","Missing duration",IF(OR(F9&lt;Setup!$B$5,F9&gt;Setup!$B$6),"Outside duration limits","OK"))))</f>
        <v/>
      </c>
      <c r="M9" s="3">
        <f>IF(A9="","",IF(B9&lt;&gt;"Yes","Not applicable",IF(H9="","Missing effective date",IF(H9&gt;Setup!$B$2,"Not yet effective",IF(I9="","Missing review date",IF(I9&gt;Setup!$B$2,"Future review date",IF(Setup!$B$2-I9&gt;Setup!$B$7,"Review due","Current")))))))</f>
        <v/>
      </c>
      <c r="N9" s="3">
        <f>IF(AND(B9="Yes",C9&lt;&gt;"",D9&lt;&gt;"",E9&lt;&gt;"",H9&lt;&gt;"",H9&lt;=Setup!$B$2),C9&amp;"|"&amp;D9&amp;"|"&amp;E9,"")</f>
        <v/>
      </c>
    </row>
    <row r="10" ht="30" customHeight="1">
      <c r="A10" s="13" t="inlineStr">
        <is>
          <t>STD-009</t>
        </is>
      </c>
      <c r="B10" s="14" t="inlineStr">
        <is>
          <t>Yes</t>
        </is>
      </c>
      <c r="C10" s="13" t="inlineStr">
        <is>
          <t>Nail Trim</t>
        </is>
      </c>
      <c r="D10" s="14" t="inlineStr">
        <is>
          <t>Small</t>
        </is>
      </c>
      <c r="E10" s="13" t="inlineStr">
        <is>
          <t>Routine</t>
        </is>
      </c>
      <c r="F10" s="16" t="n">
        <v>15</v>
      </c>
      <c r="G10" s="16" t="n">
        <v>5</v>
      </c>
      <c r="H10" s="12" t="n">
        <v>46266</v>
      </c>
      <c r="I10" s="12" t="n">
        <v>46266</v>
      </c>
      <c r="J10" s="13" t="inlineStr">
        <is>
          <t>Fictional short-service example</t>
        </is>
      </c>
      <c r="K10" s="4">
        <f>IF(A10="","",IF(COUNTIF($A$2:$A$151,A10)&gt;1,"Duplicate standard ID",IF(OR(B10="",C10="",D10="",E10=""),"Missing key field",IF(B10&lt;&gt;"Yes","Inactive",IF(COUNTIFS($B$2:$B$151,"Yes",$C$2:$C$151,C10,$D$2:$D$151,D10,$E$2:$E$151,E10)&gt;1,"Duplicate active standard","OK")))))</f>
        <v/>
      </c>
      <c r="L10" s="4">
        <f>IF(A10="","",IF(B10&lt;&gt;"Yes","Not applicable",IF(F10="","Missing duration",IF(OR(F10&lt;Setup!$B$5,F10&gt;Setup!$B$6),"Outside duration limits","OK"))))</f>
        <v/>
      </c>
      <c r="M10" s="4">
        <f>IF(A10="","",IF(B10&lt;&gt;"Yes","Not applicable",IF(H10="","Missing effective date",IF(H10&gt;Setup!$B$2,"Not yet effective",IF(I10="","Missing review date",IF(I10&gt;Setup!$B$2,"Future review date",IF(Setup!$B$2-I10&gt;Setup!$B$7,"Review due","Current")))))))</f>
        <v/>
      </c>
      <c r="N10" s="4">
        <f>IF(AND(B10="Yes",C10&lt;&gt;"",D10&lt;&gt;"",E10&lt;&gt;"",H10&lt;&gt;"",H10&lt;=Setup!$B$2),C10&amp;"|"&amp;D10&amp;"|"&amp;E10,"")</f>
        <v/>
      </c>
    </row>
    <row r="11" ht="30" customHeight="1">
      <c r="A11" s="13" t="inlineStr">
        <is>
          <t>STD-010</t>
        </is>
      </c>
      <c r="B11" s="14" t="inlineStr">
        <is>
          <t>Yes</t>
        </is>
      </c>
      <c r="C11" s="13" t="inlineStr">
        <is>
          <t>De-shedding</t>
        </is>
      </c>
      <c r="D11" s="14" t="inlineStr">
        <is>
          <t>Large</t>
        </is>
      </c>
      <c r="E11" s="13" t="inlineStr">
        <is>
          <t>Extra coat work</t>
        </is>
      </c>
      <c r="F11" s="16" t="n">
        <v>110</v>
      </c>
      <c r="G11" s="16" t="n">
        <v>15</v>
      </c>
      <c r="H11" s="12" t="n">
        <v>46037</v>
      </c>
      <c r="I11" s="12" t="n">
        <v>46037</v>
      </c>
      <c r="J11" s="13" t="inlineStr">
        <is>
          <t>Fictional review-due example</t>
        </is>
      </c>
      <c r="K11" s="3">
        <f>IF(A11="","",IF(COUNTIF($A$2:$A$151,A11)&gt;1,"Duplicate standard ID",IF(OR(B11="",C11="",D11="",E11=""),"Missing key field",IF(B11&lt;&gt;"Yes","Inactive",IF(COUNTIFS($B$2:$B$151,"Yes",$C$2:$C$151,C11,$D$2:$D$151,D11,$E$2:$E$151,E11)&gt;1,"Duplicate active standard","OK")))))</f>
        <v/>
      </c>
      <c r="L11" s="3">
        <f>IF(A11="","",IF(B11&lt;&gt;"Yes","Not applicable",IF(F11="","Missing duration",IF(OR(F11&lt;Setup!$B$5,F11&gt;Setup!$B$6),"Outside duration limits","OK"))))</f>
        <v/>
      </c>
      <c r="M11" s="3">
        <f>IF(A11="","",IF(B11&lt;&gt;"Yes","Not applicable",IF(H11="","Missing effective date",IF(H11&gt;Setup!$B$2,"Not yet effective",IF(I11="","Missing review date",IF(I11&gt;Setup!$B$2,"Future review date",IF(Setup!$B$2-I11&gt;Setup!$B$7,"Review due","Current")))))))</f>
        <v/>
      </c>
      <c r="N11" s="3">
        <f>IF(AND(B11="Yes",C11&lt;&gt;"",D11&lt;&gt;"",E11&lt;&gt;"",H11&lt;&gt;"",H11&lt;=Setup!$B$2),C11&amp;"|"&amp;D11&amp;"|"&amp;E11,"")</f>
        <v/>
      </c>
    </row>
    <row r="12" ht="30" customHeight="1">
      <c r="A12" s="13" t="n"/>
      <c r="B12" s="14" t="n"/>
      <c r="C12" s="13" t="n"/>
      <c r="D12" s="14" t="n"/>
      <c r="E12" s="13" t="n"/>
      <c r="F12" s="16" t="n"/>
      <c r="G12" s="16" t="n"/>
      <c r="H12" s="12" t="n"/>
      <c r="I12" s="12" t="n"/>
      <c r="J12" s="13" t="n"/>
      <c r="K12" s="4">
        <f>IF(A12="","",IF(COUNTIF($A$2:$A$151,A12)&gt;1,"Duplicate standard ID",IF(OR(B12="",C12="",D12="",E12=""),"Missing key field",IF(B12&lt;&gt;"Yes","Inactive",IF(COUNTIFS($B$2:$B$151,"Yes",$C$2:$C$151,C12,$D$2:$D$151,D12,$E$2:$E$151,E12)&gt;1,"Duplicate active standard","OK")))))</f>
        <v/>
      </c>
      <c r="L12" s="4">
        <f>IF(A12="","",IF(B12&lt;&gt;"Yes","Not applicable",IF(F12="","Missing duration",IF(OR(F12&lt;Setup!$B$5,F12&gt;Setup!$B$6),"Outside duration limits","OK"))))</f>
        <v/>
      </c>
      <c r="M12" s="4">
        <f>IF(A12="","",IF(B12&lt;&gt;"Yes","Not applicable",IF(H12="","Missing effective date",IF(H12&gt;Setup!$B$2,"Not yet effective",IF(I12="","Missing review date",IF(I12&gt;Setup!$B$2,"Future review date",IF(Setup!$B$2-I12&gt;Setup!$B$7,"Review due","Current")))))))</f>
        <v/>
      </c>
      <c r="N12" s="4">
        <f>IF(AND(B12="Yes",C12&lt;&gt;"",D12&lt;&gt;"",E12&lt;&gt;"",H12&lt;&gt;"",H12&lt;=Setup!$B$2),C12&amp;"|"&amp;D12&amp;"|"&amp;E12,"")</f>
        <v/>
      </c>
    </row>
    <row r="13" ht="30" customHeight="1">
      <c r="A13" s="13" t="n"/>
      <c r="B13" s="14" t="n"/>
      <c r="C13" s="13" t="n"/>
      <c r="D13" s="14" t="n"/>
      <c r="E13" s="13" t="n"/>
      <c r="F13" s="16" t="n"/>
      <c r="G13" s="16" t="n"/>
      <c r="H13" s="12" t="n"/>
      <c r="I13" s="12" t="n"/>
      <c r="J13" s="13" t="n"/>
      <c r="K13" s="3">
        <f>IF(A13="","",IF(COUNTIF($A$2:$A$151,A13)&gt;1,"Duplicate standard ID",IF(OR(B13="",C13="",D13="",E13=""),"Missing key field",IF(B13&lt;&gt;"Yes","Inactive",IF(COUNTIFS($B$2:$B$151,"Yes",$C$2:$C$151,C13,$D$2:$D$151,D13,$E$2:$E$151,E13)&gt;1,"Duplicate active standard","OK")))))</f>
        <v/>
      </c>
      <c r="L13" s="3">
        <f>IF(A13="","",IF(B13&lt;&gt;"Yes","Not applicable",IF(F13="","Missing duration",IF(OR(F13&lt;Setup!$B$5,F13&gt;Setup!$B$6),"Outside duration limits","OK"))))</f>
        <v/>
      </c>
      <c r="M13" s="3">
        <f>IF(A13="","",IF(B13&lt;&gt;"Yes","Not applicable",IF(H13="","Missing effective date",IF(H13&gt;Setup!$B$2,"Not yet effective",IF(I13="","Missing review date",IF(I13&gt;Setup!$B$2,"Future review date",IF(Setup!$B$2-I13&gt;Setup!$B$7,"Review due","Current")))))))</f>
        <v/>
      </c>
      <c r="N13" s="3">
        <f>IF(AND(B13="Yes",C13&lt;&gt;"",D13&lt;&gt;"",E13&lt;&gt;"",H13&lt;&gt;"",H13&lt;=Setup!$B$2),C13&amp;"|"&amp;D13&amp;"|"&amp;E13,"")</f>
        <v/>
      </c>
    </row>
    <row r="14" ht="30" customHeight="1">
      <c r="A14" s="13" t="n"/>
      <c r="B14" s="14" t="n"/>
      <c r="C14" s="13" t="n"/>
      <c r="D14" s="14" t="n"/>
      <c r="E14" s="13" t="n"/>
      <c r="F14" s="16" t="n"/>
      <c r="G14" s="16" t="n"/>
      <c r="H14" s="12" t="n"/>
      <c r="I14" s="12" t="n"/>
      <c r="J14" s="13" t="n"/>
      <c r="K14" s="4">
        <f>IF(A14="","",IF(COUNTIF($A$2:$A$151,A14)&gt;1,"Duplicate standard ID",IF(OR(B14="",C14="",D14="",E14=""),"Missing key field",IF(B14&lt;&gt;"Yes","Inactive",IF(COUNTIFS($B$2:$B$151,"Yes",$C$2:$C$151,C14,$D$2:$D$151,D14,$E$2:$E$151,E14)&gt;1,"Duplicate active standard","OK")))))</f>
        <v/>
      </c>
      <c r="L14" s="4">
        <f>IF(A14="","",IF(B14&lt;&gt;"Yes","Not applicable",IF(F14="","Missing duration",IF(OR(F14&lt;Setup!$B$5,F14&gt;Setup!$B$6),"Outside duration limits","OK"))))</f>
        <v/>
      </c>
      <c r="M14" s="4">
        <f>IF(A14="","",IF(B14&lt;&gt;"Yes","Not applicable",IF(H14="","Missing effective date",IF(H14&gt;Setup!$B$2,"Not yet effective",IF(I14="","Missing review date",IF(I14&gt;Setup!$B$2,"Future review date",IF(Setup!$B$2-I14&gt;Setup!$B$7,"Review due","Current")))))))</f>
        <v/>
      </c>
      <c r="N14" s="4">
        <f>IF(AND(B14="Yes",C14&lt;&gt;"",D14&lt;&gt;"",E14&lt;&gt;"",H14&lt;&gt;"",H14&lt;=Setup!$B$2),C14&amp;"|"&amp;D14&amp;"|"&amp;E14,"")</f>
        <v/>
      </c>
    </row>
    <row r="15" ht="30" customHeight="1">
      <c r="A15" s="13" t="n"/>
      <c r="B15" s="14" t="n"/>
      <c r="C15" s="13" t="n"/>
      <c r="D15" s="14" t="n"/>
      <c r="E15" s="13" t="n"/>
      <c r="F15" s="16" t="n"/>
      <c r="G15" s="16" t="n"/>
      <c r="H15" s="12" t="n"/>
      <c r="I15" s="12" t="n"/>
      <c r="J15" s="13" t="n"/>
      <c r="K15" s="3">
        <f>IF(A15="","",IF(COUNTIF($A$2:$A$151,A15)&gt;1,"Duplicate standard ID",IF(OR(B15="",C15="",D15="",E15=""),"Missing key field",IF(B15&lt;&gt;"Yes","Inactive",IF(COUNTIFS($B$2:$B$151,"Yes",$C$2:$C$151,C15,$D$2:$D$151,D15,$E$2:$E$151,E15)&gt;1,"Duplicate active standard","OK")))))</f>
        <v/>
      </c>
      <c r="L15" s="3">
        <f>IF(A15="","",IF(B15&lt;&gt;"Yes","Not applicable",IF(F15="","Missing duration",IF(OR(F15&lt;Setup!$B$5,F15&gt;Setup!$B$6),"Outside duration limits","OK"))))</f>
        <v/>
      </c>
      <c r="M15" s="3">
        <f>IF(A15="","",IF(B15&lt;&gt;"Yes","Not applicable",IF(H15="","Missing effective date",IF(H15&gt;Setup!$B$2,"Not yet effective",IF(I15="","Missing review date",IF(I15&gt;Setup!$B$2,"Future review date",IF(Setup!$B$2-I15&gt;Setup!$B$7,"Review due","Current")))))))</f>
        <v/>
      </c>
      <c r="N15" s="3">
        <f>IF(AND(B15="Yes",C15&lt;&gt;"",D15&lt;&gt;"",E15&lt;&gt;"",H15&lt;&gt;"",H15&lt;=Setup!$B$2),C15&amp;"|"&amp;D15&amp;"|"&amp;E15,"")</f>
        <v/>
      </c>
    </row>
    <row r="16" ht="30" customHeight="1">
      <c r="A16" s="13" t="n"/>
      <c r="B16" s="14" t="n"/>
      <c r="C16" s="13" t="n"/>
      <c r="D16" s="14" t="n"/>
      <c r="E16" s="13" t="n"/>
      <c r="F16" s="16" t="n"/>
      <c r="G16" s="16" t="n"/>
      <c r="H16" s="12" t="n"/>
      <c r="I16" s="12" t="n"/>
      <c r="J16" s="13" t="n"/>
      <c r="K16" s="4">
        <f>IF(A16="","",IF(COUNTIF($A$2:$A$151,A16)&gt;1,"Duplicate standard ID",IF(OR(B16="",C16="",D16="",E16=""),"Missing key field",IF(B16&lt;&gt;"Yes","Inactive",IF(COUNTIFS($B$2:$B$151,"Yes",$C$2:$C$151,C16,$D$2:$D$151,D16,$E$2:$E$151,E16)&gt;1,"Duplicate active standard","OK")))))</f>
        <v/>
      </c>
      <c r="L16" s="4">
        <f>IF(A16="","",IF(B16&lt;&gt;"Yes","Not applicable",IF(F16="","Missing duration",IF(OR(F16&lt;Setup!$B$5,F16&gt;Setup!$B$6),"Outside duration limits","OK"))))</f>
        <v/>
      </c>
      <c r="M16" s="4">
        <f>IF(A16="","",IF(B16&lt;&gt;"Yes","Not applicable",IF(H16="","Missing effective date",IF(H16&gt;Setup!$B$2,"Not yet effective",IF(I16="","Missing review date",IF(I16&gt;Setup!$B$2,"Future review date",IF(Setup!$B$2-I16&gt;Setup!$B$7,"Review due","Current")))))))</f>
        <v/>
      </c>
      <c r="N16" s="4">
        <f>IF(AND(B16="Yes",C16&lt;&gt;"",D16&lt;&gt;"",E16&lt;&gt;"",H16&lt;&gt;"",H16&lt;=Setup!$B$2),C16&amp;"|"&amp;D16&amp;"|"&amp;E16,"")</f>
        <v/>
      </c>
    </row>
    <row r="17" ht="30" customHeight="1">
      <c r="A17" s="13" t="n"/>
      <c r="B17" s="14" t="n"/>
      <c r="C17" s="13" t="n"/>
      <c r="D17" s="14" t="n"/>
      <c r="E17" s="13" t="n"/>
      <c r="F17" s="16" t="n"/>
      <c r="G17" s="16" t="n"/>
      <c r="H17" s="12" t="n"/>
      <c r="I17" s="12" t="n"/>
      <c r="J17" s="13" t="n"/>
      <c r="K17" s="3">
        <f>IF(A17="","",IF(COUNTIF($A$2:$A$151,A17)&gt;1,"Duplicate standard ID",IF(OR(B17="",C17="",D17="",E17=""),"Missing key field",IF(B17&lt;&gt;"Yes","Inactive",IF(COUNTIFS($B$2:$B$151,"Yes",$C$2:$C$151,C17,$D$2:$D$151,D17,$E$2:$E$151,E17)&gt;1,"Duplicate active standard","OK")))))</f>
        <v/>
      </c>
      <c r="L17" s="3">
        <f>IF(A17="","",IF(B17&lt;&gt;"Yes","Not applicable",IF(F17="","Missing duration",IF(OR(F17&lt;Setup!$B$5,F17&gt;Setup!$B$6),"Outside duration limits","OK"))))</f>
        <v/>
      </c>
      <c r="M17" s="3">
        <f>IF(A17="","",IF(B17&lt;&gt;"Yes","Not applicable",IF(H17="","Missing effective date",IF(H17&gt;Setup!$B$2,"Not yet effective",IF(I17="","Missing review date",IF(I17&gt;Setup!$B$2,"Future review date",IF(Setup!$B$2-I17&gt;Setup!$B$7,"Review due","Current")))))))</f>
        <v/>
      </c>
      <c r="N17" s="3">
        <f>IF(AND(B17="Yes",C17&lt;&gt;"",D17&lt;&gt;"",E17&lt;&gt;"",H17&lt;&gt;"",H17&lt;=Setup!$B$2),C17&amp;"|"&amp;D17&amp;"|"&amp;E17,"")</f>
        <v/>
      </c>
    </row>
    <row r="18" ht="30" customHeight="1">
      <c r="A18" s="13" t="n"/>
      <c r="B18" s="14" t="n"/>
      <c r="C18" s="13" t="n"/>
      <c r="D18" s="14" t="n"/>
      <c r="E18" s="13" t="n"/>
      <c r="F18" s="16" t="n"/>
      <c r="G18" s="16" t="n"/>
      <c r="H18" s="12" t="n"/>
      <c r="I18" s="12" t="n"/>
      <c r="J18" s="13" t="n"/>
      <c r="K18" s="4">
        <f>IF(A18="","",IF(COUNTIF($A$2:$A$151,A18)&gt;1,"Duplicate standard ID",IF(OR(B18="",C18="",D18="",E18=""),"Missing key field",IF(B18&lt;&gt;"Yes","Inactive",IF(COUNTIFS($B$2:$B$151,"Yes",$C$2:$C$151,C18,$D$2:$D$151,D18,$E$2:$E$151,E18)&gt;1,"Duplicate active standard","OK")))))</f>
        <v/>
      </c>
      <c r="L18" s="4">
        <f>IF(A18="","",IF(B18&lt;&gt;"Yes","Not applicable",IF(F18="","Missing duration",IF(OR(F18&lt;Setup!$B$5,F18&gt;Setup!$B$6),"Outside duration limits","OK"))))</f>
        <v/>
      </c>
      <c r="M18" s="4">
        <f>IF(A18="","",IF(B18&lt;&gt;"Yes","Not applicable",IF(H18="","Missing effective date",IF(H18&gt;Setup!$B$2,"Not yet effective",IF(I18="","Missing review date",IF(I18&gt;Setup!$B$2,"Future review date",IF(Setup!$B$2-I18&gt;Setup!$B$7,"Review due","Current")))))))</f>
        <v/>
      </c>
      <c r="N18" s="4">
        <f>IF(AND(B18="Yes",C18&lt;&gt;"",D18&lt;&gt;"",E18&lt;&gt;"",H18&lt;&gt;"",H18&lt;=Setup!$B$2),C18&amp;"|"&amp;D18&amp;"|"&amp;E18,"")</f>
        <v/>
      </c>
    </row>
    <row r="19" ht="30" customHeight="1">
      <c r="A19" s="13" t="n"/>
      <c r="B19" s="14" t="n"/>
      <c r="C19" s="13" t="n"/>
      <c r="D19" s="14" t="n"/>
      <c r="E19" s="13" t="n"/>
      <c r="F19" s="16" t="n"/>
      <c r="G19" s="16" t="n"/>
      <c r="H19" s="12" t="n"/>
      <c r="I19" s="12" t="n"/>
      <c r="J19" s="13" t="n"/>
      <c r="K19" s="3">
        <f>IF(A19="","",IF(COUNTIF($A$2:$A$151,A19)&gt;1,"Duplicate standard ID",IF(OR(B19="",C19="",D19="",E19=""),"Missing key field",IF(B19&lt;&gt;"Yes","Inactive",IF(COUNTIFS($B$2:$B$151,"Yes",$C$2:$C$151,C19,$D$2:$D$151,D19,$E$2:$E$151,E19)&gt;1,"Duplicate active standard","OK")))))</f>
        <v/>
      </c>
      <c r="L19" s="3">
        <f>IF(A19="","",IF(B19&lt;&gt;"Yes","Not applicable",IF(F19="","Missing duration",IF(OR(F19&lt;Setup!$B$5,F19&gt;Setup!$B$6),"Outside duration limits","OK"))))</f>
        <v/>
      </c>
      <c r="M19" s="3">
        <f>IF(A19="","",IF(B19&lt;&gt;"Yes","Not applicable",IF(H19="","Missing effective date",IF(H19&gt;Setup!$B$2,"Not yet effective",IF(I19="","Missing review date",IF(I19&gt;Setup!$B$2,"Future review date",IF(Setup!$B$2-I19&gt;Setup!$B$7,"Review due","Current")))))))</f>
        <v/>
      </c>
      <c r="N19" s="3">
        <f>IF(AND(B19="Yes",C19&lt;&gt;"",D19&lt;&gt;"",E19&lt;&gt;"",H19&lt;&gt;"",H19&lt;=Setup!$B$2),C19&amp;"|"&amp;D19&amp;"|"&amp;E19,"")</f>
        <v/>
      </c>
    </row>
    <row r="20" ht="30" customHeight="1">
      <c r="A20" s="13" t="n"/>
      <c r="B20" s="14" t="n"/>
      <c r="C20" s="13" t="n"/>
      <c r="D20" s="14" t="n"/>
      <c r="E20" s="13" t="n"/>
      <c r="F20" s="16" t="n"/>
      <c r="G20" s="16" t="n"/>
      <c r="H20" s="12" t="n"/>
      <c r="I20" s="12" t="n"/>
      <c r="J20" s="13" t="n"/>
      <c r="K20" s="4">
        <f>IF(A20="","",IF(COUNTIF($A$2:$A$151,A20)&gt;1,"Duplicate standard ID",IF(OR(B20="",C20="",D20="",E20=""),"Missing key field",IF(B20&lt;&gt;"Yes","Inactive",IF(COUNTIFS($B$2:$B$151,"Yes",$C$2:$C$151,C20,$D$2:$D$151,D20,$E$2:$E$151,E20)&gt;1,"Duplicate active standard","OK")))))</f>
        <v/>
      </c>
      <c r="L20" s="4">
        <f>IF(A20="","",IF(B20&lt;&gt;"Yes","Not applicable",IF(F20="","Missing duration",IF(OR(F20&lt;Setup!$B$5,F20&gt;Setup!$B$6),"Outside duration limits","OK"))))</f>
        <v/>
      </c>
      <c r="M20" s="4">
        <f>IF(A20="","",IF(B20&lt;&gt;"Yes","Not applicable",IF(H20="","Missing effective date",IF(H20&gt;Setup!$B$2,"Not yet effective",IF(I20="","Missing review date",IF(I20&gt;Setup!$B$2,"Future review date",IF(Setup!$B$2-I20&gt;Setup!$B$7,"Review due","Current")))))))</f>
        <v/>
      </c>
      <c r="N20" s="4">
        <f>IF(AND(B20="Yes",C20&lt;&gt;"",D20&lt;&gt;"",E20&lt;&gt;"",H20&lt;&gt;"",H20&lt;=Setup!$B$2),C20&amp;"|"&amp;D20&amp;"|"&amp;E20,"")</f>
        <v/>
      </c>
    </row>
    <row r="21" ht="30" customHeight="1">
      <c r="A21" s="13" t="n"/>
      <c r="B21" s="14" t="n"/>
      <c r="C21" s="13" t="n"/>
      <c r="D21" s="14" t="n"/>
      <c r="E21" s="13" t="n"/>
      <c r="F21" s="16" t="n"/>
      <c r="G21" s="16" t="n"/>
      <c r="H21" s="12" t="n"/>
      <c r="I21" s="12" t="n"/>
      <c r="J21" s="13" t="n"/>
      <c r="K21" s="3">
        <f>IF(A21="","",IF(COUNTIF($A$2:$A$151,A21)&gt;1,"Duplicate standard ID",IF(OR(B21="",C21="",D21="",E21=""),"Missing key field",IF(B21&lt;&gt;"Yes","Inactive",IF(COUNTIFS($B$2:$B$151,"Yes",$C$2:$C$151,C21,$D$2:$D$151,D21,$E$2:$E$151,E21)&gt;1,"Duplicate active standard","OK")))))</f>
        <v/>
      </c>
      <c r="L21" s="3">
        <f>IF(A21="","",IF(B21&lt;&gt;"Yes","Not applicable",IF(F21="","Missing duration",IF(OR(F21&lt;Setup!$B$5,F21&gt;Setup!$B$6),"Outside duration limits","OK"))))</f>
        <v/>
      </c>
      <c r="M21" s="3">
        <f>IF(A21="","",IF(B21&lt;&gt;"Yes","Not applicable",IF(H21="","Missing effective date",IF(H21&gt;Setup!$B$2,"Not yet effective",IF(I21="","Missing review date",IF(I21&gt;Setup!$B$2,"Future review date",IF(Setup!$B$2-I21&gt;Setup!$B$7,"Review due","Current")))))))</f>
        <v/>
      </c>
      <c r="N21" s="3">
        <f>IF(AND(B21="Yes",C21&lt;&gt;"",D21&lt;&gt;"",E21&lt;&gt;"",H21&lt;&gt;"",H21&lt;=Setup!$B$2),C21&amp;"|"&amp;D21&amp;"|"&amp;E21,"")</f>
        <v/>
      </c>
    </row>
    <row r="22" ht="30" customHeight="1">
      <c r="A22" s="13" t="n"/>
      <c r="B22" s="14" t="n"/>
      <c r="C22" s="13" t="n"/>
      <c r="D22" s="14" t="n"/>
      <c r="E22" s="13" t="n"/>
      <c r="F22" s="16" t="n"/>
      <c r="G22" s="16" t="n"/>
      <c r="H22" s="12" t="n"/>
      <c r="I22" s="12" t="n"/>
      <c r="J22" s="13" t="n"/>
      <c r="K22" s="4">
        <f>IF(A22="","",IF(COUNTIF($A$2:$A$151,A22)&gt;1,"Duplicate standard ID",IF(OR(B22="",C22="",D22="",E22=""),"Missing key field",IF(B22&lt;&gt;"Yes","Inactive",IF(COUNTIFS($B$2:$B$151,"Yes",$C$2:$C$151,C22,$D$2:$D$151,D22,$E$2:$E$151,E22)&gt;1,"Duplicate active standard","OK")))))</f>
        <v/>
      </c>
      <c r="L22" s="4">
        <f>IF(A22="","",IF(B22&lt;&gt;"Yes","Not applicable",IF(F22="","Missing duration",IF(OR(F22&lt;Setup!$B$5,F22&gt;Setup!$B$6),"Outside duration limits","OK"))))</f>
        <v/>
      </c>
      <c r="M22" s="4">
        <f>IF(A22="","",IF(B22&lt;&gt;"Yes","Not applicable",IF(H22="","Missing effective date",IF(H22&gt;Setup!$B$2,"Not yet effective",IF(I22="","Missing review date",IF(I22&gt;Setup!$B$2,"Future review date",IF(Setup!$B$2-I22&gt;Setup!$B$7,"Review due","Current")))))))</f>
        <v/>
      </c>
      <c r="N22" s="4">
        <f>IF(AND(B22="Yes",C22&lt;&gt;"",D22&lt;&gt;"",E22&lt;&gt;"",H22&lt;&gt;"",H22&lt;=Setup!$B$2),C22&amp;"|"&amp;D22&amp;"|"&amp;E22,"")</f>
        <v/>
      </c>
    </row>
    <row r="23" ht="30" customHeight="1">
      <c r="A23" s="13" t="n"/>
      <c r="B23" s="14" t="n"/>
      <c r="C23" s="13" t="n"/>
      <c r="D23" s="14" t="n"/>
      <c r="E23" s="13" t="n"/>
      <c r="F23" s="16" t="n"/>
      <c r="G23" s="16" t="n"/>
      <c r="H23" s="12" t="n"/>
      <c r="I23" s="12" t="n"/>
      <c r="J23" s="13" t="n"/>
      <c r="K23" s="3">
        <f>IF(A23="","",IF(COUNTIF($A$2:$A$151,A23)&gt;1,"Duplicate standard ID",IF(OR(B23="",C23="",D23="",E23=""),"Missing key field",IF(B23&lt;&gt;"Yes","Inactive",IF(COUNTIFS($B$2:$B$151,"Yes",$C$2:$C$151,C23,$D$2:$D$151,D23,$E$2:$E$151,E23)&gt;1,"Duplicate active standard","OK")))))</f>
        <v/>
      </c>
      <c r="L23" s="3">
        <f>IF(A23="","",IF(B23&lt;&gt;"Yes","Not applicable",IF(F23="","Missing duration",IF(OR(F23&lt;Setup!$B$5,F23&gt;Setup!$B$6),"Outside duration limits","OK"))))</f>
        <v/>
      </c>
      <c r="M23" s="3">
        <f>IF(A23="","",IF(B23&lt;&gt;"Yes","Not applicable",IF(H23="","Missing effective date",IF(H23&gt;Setup!$B$2,"Not yet effective",IF(I23="","Missing review date",IF(I23&gt;Setup!$B$2,"Future review date",IF(Setup!$B$2-I23&gt;Setup!$B$7,"Review due","Current")))))))</f>
        <v/>
      </c>
      <c r="N23" s="3">
        <f>IF(AND(B23="Yes",C23&lt;&gt;"",D23&lt;&gt;"",E23&lt;&gt;"",H23&lt;&gt;"",H23&lt;=Setup!$B$2),C23&amp;"|"&amp;D23&amp;"|"&amp;E23,"")</f>
        <v/>
      </c>
    </row>
    <row r="24" ht="30" customHeight="1">
      <c r="A24" s="13" t="n"/>
      <c r="B24" s="14" t="n"/>
      <c r="C24" s="13" t="n"/>
      <c r="D24" s="14" t="n"/>
      <c r="E24" s="13" t="n"/>
      <c r="F24" s="16" t="n"/>
      <c r="G24" s="16" t="n"/>
      <c r="H24" s="12" t="n"/>
      <c r="I24" s="12" t="n"/>
      <c r="J24" s="13" t="n"/>
      <c r="K24" s="4">
        <f>IF(A24="","",IF(COUNTIF($A$2:$A$151,A24)&gt;1,"Duplicate standard ID",IF(OR(B24="",C24="",D24="",E24=""),"Missing key field",IF(B24&lt;&gt;"Yes","Inactive",IF(COUNTIFS($B$2:$B$151,"Yes",$C$2:$C$151,C24,$D$2:$D$151,D24,$E$2:$E$151,E24)&gt;1,"Duplicate active standard","OK")))))</f>
        <v/>
      </c>
      <c r="L24" s="4">
        <f>IF(A24="","",IF(B24&lt;&gt;"Yes","Not applicable",IF(F24="","Missing duration",IF(OR(F24&lt;Setup!$B$5,F24&gt;Setup!$B$6),"Outside duration limits","OK"))))</f>
        <v/>
      </c>
      <c r="M24" s="4">
        <f>IF(A24="","",IF(B24&lt;&gt;"Yes","Not applicable",IF(H24="","Missing effective date",IF(H24&gt;Setup!$B$2,"Not yet effective",IF(I24="","Missing review date",IF(I24&gt;Setup!$B$2,"Future review date",IF(Setup!$B$2-I24&gt;Setup!$B$7,"Review due","Current")))))))</f>
        <v/>
      </c>
      <c r="N24" s="4">
        <f>IF(AND(B24="Yes",C24&lt;&gt;"",D24&lt;&gt;"",E24&lt;&gt;"",H24&lt;&gt;"",H24&lt;=Setup!$B$2),C24&amp;"|"&amp;D24&amp;"|"&amp;E24,"")</f>
        <v/>
      </c>
    </row>
    <row r="25" ht="30" customHeight="1">
      <c r="A25" s="13" t="n"/>
      <c r="B25" s="14" t="n"/>
      <c r="C25" s="13" t="n"/>
      <c r="D25" s="14" t="n"/>
      <c r="E25" s="13" t="n"/>
      <c r="F25" s="16" t="n"/>
      <c r="G25" s="16" t="n"/>
      <c r="H25" s="12" t="n"/>
      <c r="I25" s="12" t="n"/>
      <c r="J25" s="13" t="n"/>
      <c r="K25" s="3">
        <f>IF(A25="","",IF(COUNTIF($A$2:$A$151,A25)&gt;1,"Duplicate standard ID",IF(OR(B25="",C25="",D25="",E25=""),"Missing key field",IF(B25&lt;&gt;"Yes","Inactive",IF(COUNTIFS($B$2:$B$151,"Yes",$C$2:$C$151,C25,$D$2:$D$151,D25,$E$2:$E$151,E25)&gt;1,"Duplicate active standard","OK")))))</f>
        <v/>
      </c>
      <c r="L25" s="3">
        <f>IF(A25="","",IF(B25&lt;&gt;"Yes","Not applicable",IF(F25="","Missing duration",IF(OR(F25&lt;Setup!$B$5,F25&gt;Setup!$B$6),"Outside duration limits","OK"))))</f>
        <v/>
      </c>
      <c r="M25" s="3">
        <f>IF(A25="","",IF(B25&lt;&gt;"Yes","Not applicable",IF(H25="","Missing effective date",IF(H25&gt;Setup!$B$2,"Not yet effective",IF(I25="","Missing review date",IF(I25&gt;Setup!$B$2,"Future review date",IF(Setup!$B$2-I25&gt;Setup!$B$7,"Review due","Current")))))))</f>
        <v/>
      </c>
      <c r="N25" s="3">
        <f>IF(AND(B25="Yes",C25&lt;&gt;"",D25&lt;&gt;"",E25&lt;&gt;"",H25&lt;&gt;"",H25&lt;=Setup!$B$2),C25&amp;"|"&amp;D25&amp;"|"&amp;E25,"")</f>
        <v/>
      </c>
    </row>
    <row r="26" ht="30" customHeight="1">
      <c r="A26" s="13" t="n"/>
      <c r="B26" s="14" t="n"/>
      <c r="C26" s="13" t="n"/>
      <c r="D26" s="14" t="n"/>
      <c r="E26" s="13" t="n"/>
      <c r="F26" s="16" t="n"/>
      <c r="G26" s="16" t="n"/>
      <c r="H26" s="12" t="n"/>
      <c r="I26" s="12" t="n"/>
      <c r="J26" s="13" t="n"/>
      <c r="K26" s="4">
        <f>IF(A26="","",IF(COUNTIF($A$2:$A$151,A26)&gt;1,"Duplicate standard ID",IF(OR(B26="",C26="",D26="",E26=""),"Missing key field",IF(B26&lt;&gt;"Yes","Inactive",IF(COUNTIFS($B$2:$B$151,"Yes",$C$2:$C$151,C26,$D$2:$D$151,D26,$E$2:$E$151,E26)&gt;1,"Duplicate active standard","OK")))))</f>
        <v/>
      </c>
      <c r="L26" s="4">
        <f>IF(A26="","",IF(B26&lt;&gt;"Yes","Not applicable",IF(F26="","Missing duration",IF(OR(F26&lt;Setup!$B$5,F26&gt;Setup!$B$6),"Outside duration limits","OK"))))</f>
        <v/>
      </c>
      <c r="M26" s="4">
        <f>IF(A26="","",IF(B26&lt;&gt;"Yes","Not applicable",IF(H26="","Missing effective date",IF(H26&gt;Setup!$B$2,"Not yet effective",IF(I26="","Missing review date",IF(I26&gt;Setup!$B$2,"Future review date",IF(Setup!$B$2-I26&gt;Setup!$B$7,"Review due","Current")))))))</f>
        <v/>
      </c>
      <c r="N26" s="4">
        <f>IF(AND(B26="Yes",C26&lt;&gt;"",D26&lt;&gt;"",E26&lt;&gt;"",H26&lt;&gt;"",H26&lt;=Setup!$B$2),C26&amp;"|"&amp;D26&amp;"|"&amp;E26,"")</f>
        <v/>
      </c>
    </row>
    <row r="27" ht="30" customHeight="1">
      <c r="A27" s="13" t="n"/>
      <c r="B27" s="14" t="n"/>
      <c r="C27" s="13" t="n"/>
      <c r="D27" s="14" t="n"/>
      <c r="E27" s="13" t="n"/>
      <c r="F27" s="16" t="n"/>
      <c r="G27" s="16" t="n"/>
      <c r="H27" s="12" t="n"/>
      <c r="I27" s="12" t="n"/>
      <c r="J27" s="13" t="n"/>
      <c r="K27" s="3">
        <f>IF(A27="","",IF(COUNTIF($A$2:$A$151,A27)&gt;1,"Duplicate standard ID",IF(OR(B27="",C27="",D27="",E27=""),"Missing key field",IF(B27&lt;&gt;"Yes","Inactive",IF(COUNTIFS($B$2:$B$151,"Yes",$C$2:$C$151,C27,$D$2:$D$151,D27,$E$2:$E$151,E27)&gt;1,"Duplicate active standard","OK")))))</f>
        <v/>
      </c>
      <c r="L27" s="3">
        <f>IF(A27="","",IF(B27&lt;&gt;"Yes","Not applicable",IF(F27="","Missing duration",IF(OR(F27&lt;Setup!$B$5,F27&gt;Setup!$B$6),"Outside duration limits","OK"))))</f>
        <v/>
      </c>
      <c r="M27" s="3">
        <f>IF(A27="","",IF(B27&lt;&gt;"Yes","Not applicable",IF(H27="","Missing effective date",IF(H27&gt;Setup!$B$2,"Not yet effective",IF(I27="","Missing review date",IF(I27&gt;Setup!$B$2,"Future review date",IF(Setup!$B$2-I27&gt;Setup!$B$7,"Review due","Current")))))))</f>
        <v/>
      </c>
      <c r="N27" s="3">
        <f>IF(AND(B27="Yes",C27&lt;&gt;"",D27&lt;&gt;"",E27&lt;&gt;"",H27&lt;&gt;"",H27&lt;=Setup!$B$2),C27&amp;"|"&amp;D27&amp;"|"&amp;E27,"")</f>
        <v/>
      </c>
    </row>
    <row r="28" ht="30" customHeight="1">
      <c r="A28" s="13" t="n"/>
      <c r="B28" s="14" t="n"/>
      <c r="C28" s="13" t="n"/>
      <c r="D28" s="14" t="n"/>
      <c r="E28" s="13" t="n"/>
      <c r="F28" s="16" t="n"/>
      <c r="G28" s="16" t="n"/>
      <c r="H28" s="12" t="n"/>
      <c r="I28" s="12" t="n"/>
      <c r="J28" s="13" t="n"/>
      <c r="K28" s="4">
        <f>IF(A28="","",IF(COUNTIF($A$2:$A$151,A28)&gt;1,"Duplicate standard ID",IF(OR(B28="",C28="",D28="",E28=""),"Missing key field",IF(B28&lt;&gt;"Yes","Inactive",IF(COUNTIFS($B$2:$B$151,"Yes",$C$2:$C$151,C28,$D$2:$D$151,D28,$E$2:$E$151,E28)&gt;1,"Duplicate active standard","OK")))))</f>
        <v/>
      </c>
      <c r="L28" s="4">
        <f>IF(A28="","",IF(B28&lt;&gt;"Yes","Not applicable",IF(F28="","Missing duration",IF(OR(F28&lt;Setup!$B$5,F28&gt;Setup!$B$6),"Outside duration limits","OK"))))</f>
        <v/>
      </c>
      <c r="M28" s="4">
        <f>IF(A28="","",IF(B28&lt;&gt;"Yes","Not applicable",IF(H28="","Missing effective date",IF(H28&gt;Setup!$B$2,"Not yet effective",IF(I28="","Missing review date",IF(I28&gt;Setup!$B$2,"Future review date",IF(Setup!$B$2-I28&gt;Setup!$B$7,"Review due","Current")))))))</f>
        <v/>
      </c>
      <c r="N28" s="4">
        <f>IF(AND(B28="Yes",C28&lt;&gt;"",D28&lt;&gt;"",E28&lt;&gt;"",H28&lt;&gt;"",H28&lt;=Setup!$B$2),C28&amp;"|"&amp;D28&amp;"|"&amp;E28,"")</f>
        <v/>
      </c>
    </row>
    <row r="29" ht="30" customHeight="1">
      <c r="A29" s="13" t="n"/>
      <c r="B29" s="14" t="n"/>
      <c r="C29" s="13" t="n"/>
      <c r="D29" s="14" t="n"/>
      <c r="E29" s="13" t="n"/>
      <c r="F29" s="16" t="n"/>
      <c r="G29" s="16" t="n"/>
      <c r="H29" s="12" t="n"/>
      <c r="I29" s="12" t="n"/>
      <c r="J29" s="13" t="n"/>
      <c r="K29" s="3">
        <f>IF(A29="","",IF(COUNTIF($A$2:$A$151,A29)&gt;1,"Duplicate standard ID",IF(OR(B29="",C29="",D29="",E29=""),"Missing key field",IF(B29&lt;&gt;"Yes","Inactive",IF(COUNTIFS($B$2:$B$151,"Yes",$C$2:$C$151,C29,$D$2:$D$151,D29,$E$2:$E$151,E29)&gt;1,"Duplicate active standard","OK")))))</f>
        <v/>
      </c>
      <c r="L29" s="3">
        <f>IF(A29="","",IF(B29&lt;&gt;"Yes","Not applicable",IF(F29="","Missing duration",IF(OR(F29&lt;Setup!$B$5,F29&gt;Setup!$B$6),"Outside duration limits","OK"))))</f>
        <v/>
      </c>
      <c r="M29" s="3">
        <f>IF(A29="","",IF(B29&lt;&gt;"Yes","Not applicable",IF(H29="","Missing effective date",IF(H29&gt;Setup!$B$2,"Not yet effective",IF(I29="","Missing review date",IF(I29&gt;Setup!$B$2,"Future review date",IF(Setup!$B$2-I29&gt;Setup!$B$7,"Review due","Current")))))))</f>
        <v/>
      </c>
      <c r="N29" s="3">
        <f>IF(AND(B29="Yes",C29&lt;&gt;"",D29&lt;&gt;"",E29&lt;&gt;"",H29&lt;&gt;"",H29&lt;=Setup!$B$2),C29&amp;"|"&amp;D29&amp;"|"&amp;E29,"")</f>
        <v/>
      </c>
    </row>
    <row r="30" ht="30" customHeight="1">
      <c r="A30" s="13" t="n"/>
      <c r="B30" s="14" t="n"/>
      <c r="C30" s="13" t="n"/>
      <c r="D30" s="14" t="n"/>
      <c r="E30" s="13" t="n"/>
      <c r="F30" s="16" t="n"/>
      <c r="G30" s="16" t="n"/>
      <c r="H30" s="12" t="n"/>
      <c r="I30" s="12" t="n"/>
      <c r="J30" s="13" t="n"/>
      <c r="K30" s="4">
        <f>IF(A30="","",IF(COUNTIF($A$2:$A$151,A30)&gt;1,"Duplicate standard ID",IF(OR(B30="",C30="",D30="",E30=""),"Missing key field",IF(B30&lt;&gt;"Yes","Inactive",IF(COUNTIFS($B$2:$B$151,"Yes",$C$2:$C$151,C30,$D$2:$D$151,D30,$E$2:$E$151,E30)&gt;1,"Duplicate active standard","OK")))))</f>
        <v/>
      </c>
      <c r="L30" s="4">
        <f>IF(A30="","",IF(B30&lt;&gt;"Yes","Not applicable",IF(F30="","Missing duration",IF(OR(F30&lt;Setup!$B$5,F30&gt;Setup!$B$6),"Outside duration limits","OK"))))</f>
        <v/>
      </c>
      <c r="M30" s="4">
        <f>IF(A30="","",IF(B30&lt;&gt;"Yes","Not applicable",IF(H30="","Missing effective date",IF(H30&gt;Setup!$B$2,"Not yet effective",IF(I30="","Missing review date",IF(I30&gt;Setup!$B$2,"Future review date",IF(Setup!$B$2-I30&gt;Setup!$B$7,"Review due","Current")))))))</f>
        <v/>
      </c>
      <c r="N30" s="4">
        <f>IF(AND(B30="Yes",C30&lt;&gt;"",D30&lt;&gt;"",E30&lt;&gt;"",H30&lt;&gt;"",H30&lt;=Setup!$B$2),C30&amp;"|"&amp;D30&amp;"|"&amp;E30,"")</f>
        <v/>
      </c>
    </row>
    <row r="31" ht="30" customHeight="1">
      <c r="A31" s="13" t="n"/>
      <c r="B31" s="14" t="n"/>
      <c r="C31" s="13" t="n"/>
      <c r="D31" s="14" t="n"/>
      <c r="E31" s="13" t="n"/>
      <c r="F31" s="16" t="n"/>
      <c r="G31" s="16" t="n"/>
      <c r="H31" s="12" t="n"/>
      <c r="I31" s="12" t="n"/>
      <c r="J31" s="13" t="n"/>
      <c r="K31" s="3">
        <f>IF(A31="","",IF(COUNTIF($A$2:$A$151,A31)&gt;1,"Duplicate standard ID",IF(OR(B31="",C31="",D31="",E31=""),"Missing key field",IF(B31&lt;&gt;"Yes","Inactive",IF(COUNTIFS($B$2:$B$151,"Yes",$C$2:$C$151,C31,$D$2:$D$151,D31,$E$2:$E$151,E31)&gt;1,"Duplicate active standard","OK")))))</f>
        <v/>
      </c>
      <c r="L31" s="3">
        <f>IF(A31="","",IF(B31&lt;&gt;"Yes","Not applicable",IF(F31="","Missing duration",IF(OR(F31&lt;Setup!$B$5,F31&gt;Setup!$B$6),"Outside duration limits","OK"))))</f>
        <v/>
      </c>
      <c r="M31" s="3">
        <f>IF(A31="","",IF(B31&lt;&gt;"Yes","Not applicable",IF(H31="","Missing effective date",IF(H31&gt;Setup!$B$2,"Not yet effective",IF(I31="","Missing review date",IF(I31&gt;Setup!$B$2,"Future review date",IF(Setup!$B$2-I31&gt;Setup!$B$7,"Review due","Current")))))))</f>
        <v/>
      </c>
      <c r="N31" s="3">
        <f>IF(AND(B31="Yes",C31&lt;&gt;"",D31&lt;&gt;"",E31&lt;&gt;"",H31&lt;&gt;"",H31&lt;=Setup!$B$2),C31&amp;"|"&amp;D31&amp;"|"&amp;E31,"")</f>
        <v/>
      </c>
    </row>
    <row r="32" ht="30" customHeight="1">
      <c r="A32" s="13" t="n"/>
      <c r="B32" s="14" t="n"/>
      <c r="C32" s="13" t="n"/>
      <c r="D32" s="14" t="n"/>
      <c r="E32" s="13" t="n"/>
      <c r="F32" s="16" t="n"/>
      <c r="G32" s="16" t="n"/>
      <c r="H32" s="12" t="n"/>
      <c r="I32" s="12" t="n"/>
      <c r="J32" s="13" t="n"/>
      <c r="K32" s="4">
        <f>IF(A32="","",IF(COUNTIF($A$2:$A$151,A32)&gt;1,"Duplicate standard ID",IF(OR(B32="",C32="",D32="",E32=""),"Missing key field",IF(B32&lt;&gt;"Yes","Inactive",IF(COUNTIFS($B$2:$B$151,"Yes",$C$2:$C$151,C32,$D$2:$D$151,D32,$E$2:$E$151,E32)&gt;1,"Duplicate active standard","OK")))))</f>
        <v/>
      </c>
      <c r="L32" s="4">
        <f>IF(A32="","",IF(B32&lt;&gt;"Yes","Not applicable",IF(F32="","Missing duration",IF(OR(F32&lt;Setup!$B$5,F32&gt;Setup!$B$6),"Outside duration limits","OK"))))</f>
        <v/>
      </c>
      <c r="M32" s="4">
        <f>IF(A32="","",IF(B32&lt;&gt;"Yes","Not applicable",IF(H32="","Missing effective date",IF(H32&gt;Setup!$B$2,"Not yet effective",IF(I32="","Missing review date",IF(I32&gt;Setup!$B$2,"Future review date",IF(Setup!$B$2-I32&gt;Setup!$B$7,"Review due","Current")))))))</f>
        <v/>
      </c>
      <c r="N32" s="4">
        <f>IF(AND(B32="Yes",C32&lt;&gt;"",D32&lt;&gt;"",E32&lt;&gt;"",H32&lt;&gt;"",H32&lt;=Setup!$B$2),C32&amp;"|"&amp;D32&amp;"|"&amp;E32,"")</f>
        <v/>
      </c>
    </row>
    <row r="33" ht="30" customHeight="1">
      <c r="A33" s="13" t="n"/>
      <c r="B33" s="14" t="n"/>
      <c r="C33" s="13" t="n"/>
      <c r="D33" s="14" t="n"/>
      <c r="E33" s="13" t="n"/>
      <c r="F33" s="16" t="n"/>
      <c r="G33" s="16" t="n"/>
      <c r="H33" s="12" t="n"/>
      <c r="I33" s="12" t="n"/>
      <c r="J33" s="13" t="n"/>
      <c r="K33" s="3">
        <f>IF(A33="","",IF(COUNTIF($A$2:$A$151,A33)&gt;1,"Duplicate standard ID",IF(OR(B33="",C33="",D33="",E33=""),"Missing key field",IF(B33&lt;&gt;"Yes","Inactive",IF(COUNTIFS($B$2:$B$151,"Yes",$C$2:$C$151,C33,$D$2:$D$151,D33,$E$2:$E$151,E33)&gt;1,"Duplicate active standard","OK")))))</f>
        <v/>
      </c>
      <c r="L33" s="3">
        <f>IF(A33="","",IF(B33&lt;&gt;"Yes","Not applicable",IF(F33="","Missing duration",IF(OR(F33&lt;Setup!$B$5,F33&gt;Setup!$B$6),"Outside duration limits","OK"))))</f>
        <v/>
      </c>
      <c r="M33" s="3">
        <f>IF(A33="","",IF(B33&lt;&gt;"Yes","Not applicable",IF(H33="","Missing effective date",IF(H33&gt;Setup!$B$2,"Not yet effective",IF(I33="","Missing review date",IF(I33&gt;Setup!$B$2,"Future review date",IF(Setup!$B$2-I33&gt;Setup!$B$7,"Review due","Current")))))))</f>
        <v/>
      </c>
      <c r="N33" s="3">
        <f>IF(AND(B33="Yes",C33&lt;&gt;"",D33&lt;&gt;"",E33&lt;&gt;"",H33&lt;&gt;"",H33&lt;=Setup!$B$2),C33&amp;"|"&amp;D33&amp;"|"&amp;E33,"")</f>
        <v/>
      </c>
    </row>
    <row r="34" ht="30" customHeight="1">
      <c r="A34" s="13" t="n"/>
      <c r="B34" s="14" t="n"/>
      <c r="C34" s="13" t="n"/>
      <c r="D34" s="14" t="n"/>
      <c r="E34" s="13" t="n"/>
      <c r="F34" s="16" t="n"/>
      <c r="G34" s="16" t="n"/>
      <c r="H34" s="12" t="n"/>
      <c r="I34" s="12" t="n"/>
      <c r="J34" s="13" t="n"/>
      <c r="K34" s="4">
        <f>IF(A34="","",IF(COUNTIF($A$2:$A$151,A34)&gt;1,"Duplicate standard ID",IF(OR(B34="",C34="",D34="",E34=""),"Missing key field",IF(B34&lt;&gt;"Yes","Inactive",IF(COUNTIFS($B$2:$B$151,"Yes",$C$2:$C$151,C34,$D$2:$D$151,D34,$E$2:$E$151,E34)&gt;1,"Duplicate active standard","OK")))))</f>
        <v/>
      </c>
      <c r="L34" s="4">
        <f>IF(A34="","",IF(B34&lt;&gt;"Yes","Not applicable",IF(F34="","Missing duration",IF(OR(F34&lt;Setup!$B$5,F34&gt;Setup!$B$6),"Outside duration limits","OK"))))</f>
        <v/>
      </c>
      <c r="M34" s="4">
        <f>IF(A34="","",IF(B34&lt;&gt;"Yes","Not applicable",IF(H34="","Missing effective date",IF(H34&gt;Setup!$B$2,"Not yet effective",IF(I34="","Missing review date",IF(I34&gt;Setup!$B$2,"Future review date",IF(Setup!$B$2-I34&gt;Setup!$B$7,"Review due","Current")))))))</f>
        <v/>
      </c>
      <c r="N34" s="4">
        <f>IF(AND(B34="Yes",C34&lt;&gt;"",D34&lt;&gt;"",E34&lt;&gt;"",H34&lt;&gt;"",H34&lt;=Setup!$B$2),C34&amp;"|"&amp;D34&amp;"|"&amp;E34,"")</f>
        <v/>
      </c>
    </row>
    <row r="35" ht="30" customHeight="1">
      <c r="A35" s="13" t="n"/>
      <c r="B35" s="14" t="n"/>
      <c r="C35" s="13" t="n"/>
      <c r="D35" s="14" t="n"/>
      <c r="E35" s="13" t="n"/>
      <c r="F35" s="16" t="n"/>
      <c r="G35" s="16" t="n"/>
      <c r="H35" s="12" t="n"/>
      <c r="I35" s="12" t="n"/>
      <c r="J35" s="13" t="n"/>
      <c r="K35" s="3">
        <f>IF(A35="","",IF(COUNTIF($A$2:$A$151,A35)&gt;1,"Duplicate standard ID",IF(OR(B35="",C35="",D35="",E35=""),"Missing key field",IF(B35&lt;&gt;"Yes","Inactive",IF(COUNTIFS($B$2:$B$151,"Yes",$C$2:$C$151,C35,$D$2:$D$151,D35,$E$2:$E$151,E35)&gt;1,"Duplicate active standard","OK")))))</f>
        <v/>
      </c>
      <c r="L35" s="3">
        <f>IF(A35="","",IF(B35&lt;&gt;"Yes","Not applicable",IF(F35="","Missing duration",IF(OR(F35&lt;Setup!$B$5,F35&gt;Setup!$B$6),"Outside duration limits","OK"))))</f>
        <v/>
      </c>
      <c r="M35" s="3">
        <f>IF(A35="","",IF(B35&lt;&gt;"Yes","Not applicable",IF(H35="","Missing effective date",IF(H35&gt;Setup!$B$2,"Not yet effective",IF(I35="","Missing review date",IF(I35&gt;Setup!$B$2,"Future review date",IF(Setup!$B$2-I35&gt;Setup!$B$7,"Review due","Current")))))))</f>
        <v/>
      </c>
      <c r="N35" s="3">
        <f>IF(AND(B35="Yes",C35&lt;&gt;"",D35&lt;&gt;"",E35&lt;&gt;"",H35&lt;&gt;"",H35&lt;=Setup!$B$2),C35&amp;"|"&amp;D35&amp;"|"&amp;E35,"")</f>
        <v/>
      </c>
    </row>
    <row r="36" ht="30" customHeight="1">
      <c r="A36" s="13" t="n"/>
      <c r="B36" s="14" t="n"/>
      <c r="C36" s="13" t="n"/>
      <c r="D36" s="14" t="n"/>
      <c r="E36" s="13" t="n"/>
      <c r="F36" s="16" t="n"/>
      <c r="G36" s="16" t="n"/>
      <c r="H36" s="12" t="n"/>
      <c r="I36" s="12" t="n"/>
      <c r="J36" s="13" t="n"/>
      <c r="K36" s="4">
        <f>IF(A36="","",IF(COUNTIF($A$2:$A$151,A36)&gt;1,"Duplicate standard ID",IF(OR(B36="",C36="",D36="",E36=""),"Missing key field",IF(B36&lt;&gt;"Yes","Inactive",IF(COUNTIFS($B$2:$B$151,"Yes",$C$2:$C$151,C36,$D$2:$D$151,D36,$E$2:$E$151,E36)&gt;1,"Duplicate active standard","OK")))))</f>
        <v/>
      </c>
      <c r="L36" s="4">
        <f>IF(A36="","",IF(B36&lt;&gt;"Yes","Not applicable",IF(F36="","Missing duration",IF(OR(F36&lt;Setup!$B$5,F36&gt;Setup!$B$6),"Outside duration limits","OK"))))</f>
        <v/>
      </c>
      <c r="M36" s="4">
        <f>IF(A36="","",IF(B36&lt;&gt;"Yes","Not applicable",IF(H36="","Missing effective date",IF(H36&gt;Setup!$B$2,"Not yet effective",IF(I36="","Missing review date",IF(I36&gt;Setup!$B$2,"Future review date",IF(Setup!$B$2-I36&gt;Setup!$B$7,"Review due","Current")))))))</f>
        <v/>
      </c>
      <c r="N36" s="4">
        <f>IF(AND(B36="Yes",C36&lt;&gt;"",D36&lt;&gt;"",E36&lt;&gt;"",H36&lt;&gt;"",H36&lt;=Setup!$B$2),C36&amp;"|"&amp;D36&amp;"|"&amp;E36,"")</f>
        <v/>
      </c>
    </row>
    <row r="37" ht="30" customHeight="1">
      <c r="A37" s="13" t="n"/>
      <c r="B37" s="14" t="n"/>
      <c r="C37" s="13" t="n"/>
      <c r="D37" s="14" t="n"/>
      <c r="E37" s="13" t="n"/>
      <c r="F37" s="16" t="n"/>
      <c r="G37" s="16" t="n"/>
      <c r="H37" s="12" t="n"/>
      <c r="I37" s="12" t="n"/>
      <c r="J37" s="13" t="n"/>
      <c r="K37" s="3">
        <f>IF(A37="","",IF(COUNTIF($A$2:$A$151,A37)&gt;1,"Duplicate standard ID",IF(OR(B37="",C37="",D37="",E37=""),"Missing key field",IF(B37&lt;&gt;"Yes","Inactive",IF(COUNTIFS($B$2:$B$151,"Yes",$C$2:$C$151,C37,$D$2:$D$151,D37,$E$2:$E$151,E37)&gt;1,"Duplicate active standard","OK")))))</f>
        <v/>
      </c>
      <c r="L37" s="3">
        <f>IF(A37="","",IF(B37&lt;&gt;"Yes","Not applicable",IF(F37="","Missing duration",IF(OR(F37&lt;Setup!$B$5,F37&gt;Setup!$B$6),"Outside duration limits","OK"))))</f>
        <v/>
      </c>
      <c r="M37" s="3">
        <f>IF(A37="","",IF(B37&lt;&gt;"Yes","Not applicable",IF(H37="","Missing effective date",IF(H37&gt;Setup!$B$2,"Not yet effective",IF(I37="","Missing review date",IF(I37&gt;Setup!$B$2,"Future review date",IF(Setup!$B$2-I37&gt;Setup!$B$7,"Review due","Current")))))))</f>
        <v/>
      </c>
      <c r="N37" s="3">
        <f>IF(AND(B37="Yes",C37&lt;&gt;"",D37&lt;&gt;"",E37&lt;&gt;"",H37&lt;&gt;"",H37&lt;=Setup!$B$2),C37&amp;"|"&amp;D37&amp;"|"&amp;E37,"")</f>
        <v/>
      </c>
    </row>
    <row r="38" ht="30" customHeight="1">
      <c r="A38" s="13" t="n"/>
      <c r="B38" s="14" t="n"/>
      <c r="C38" s="13" t="n"/>
      <c r="D38" s="14" t="n"/>
      <c r="E38" s="13" t="n"/>
      <c r="F38" s="16" t="n"/>
      <c r="G38" s="16" t="n"/>
      <c r="H38" s="12" t="n"/>
      <c r="I38" s="12" t="n"/>
      <c r="J38" s="13" t="n"/>
      <c r="K38" s="4">
        <f>IF(A38="","",IF(COUNTIF($A$2:$A$151,A38)&gt;1,"Duplicate standard ID",IF(OR(B38="",C38="",D38="",E38=""),"Missing key field",IF(B38&lt;&gt;"Yes","Inactive",IF(COUNTIFS($B$2:$B$151,"Yes",$C$2:$C$151,C38,$D$2:$D$151,D38,$E$2:$E$151,E38)&gt;1,"Duplicate active standard","OK")))))</f>
        <v/>
      </c>
      <c r="L38" s="4">
        <f>IF(A38="","",IF(B38&lt;&gt;"Yes","Not applicable",IF(F38="","Missing duration",IF(OR(F38&lt;Setup!$B$5,F38&gt;Setup!$B$6),"Outside duration limits","OK"))))</f>
        <v/>
      </c>
      <c r="M38" s="4">
        <f>IF(A38="","",IF(B38&lt;&gt;"Yes","Not applicable",IF(H38="","Missing effective date",IF(H38&gt;Setup!$B$2,"Not yet effective",IF(I38="","Missing review date",IF(I38&gt;Setup!$B$2,"Future review date",IF(Setup!$B$2-I38&gt;Setup!$B$7,"Review due","Current")))))))</f>
        <v/>
      </c>
      <c r="N38" s="4">
        <f>IF(AND(B38="Yes",C38&lt;&gt;"",D38&lt;&gt;"",E38&lt;&gt;"",H38&lt;&gt;"",H38&lt;=Setup!$B$2),C38&amp;"|"&amp;D38&amp;"|"&amp;E38,"")</f>
        <v/>
      </c>
    </row>
    <row r="39" ht="30" customHeight="1">
      <c r="A39" s="13" t="n"/>
      <c r="B39" s="14" t="n"/>
      <c r="C39" s="13" t="n"/>
      <c r="D39" s="14" t="n"/>
      <c r="E39" s="13" t="n"/>
      <c r="F39" s="16" t="n"/>
      <c r="G39" s="16" t="n"/>
      <c r="H39" s="12" t="n"/>
      <c r="I39" s="12" t="n"/>
      <c r="J39" s="13" t="n"/>
      <c r="K39" s="3">
        <f>IF(A39="","",IF(COUNTIF($A$2:$A$151,A39)&gt;1,"Duplicate standard ID",IF(OR(B39="",C39="",D39="",E39=""),"Missing key field",IF(B39&lt;&gt;"Yes","Inactive",IF(COUNTIFS($B$2:$B$151,"Yes",$C$2:$C$151,C39,$D$2:$D$151,D39,$E$2:$E$151,E39)&gt;1,"Duplicate active standard","OK")))))</f>
        <v/>
      </c>
      <c r="L39" s="3">
        <f>IF(A39="","",IF(B39&lt;&gt;"Yes","Not applicable",IF(F39="","Missing duration",IF(OR(F39&lt;Setup!$B$5,F39&gt;Setup!$B$6),"Outside duration limits","OK"))))</f>
        <v/>
      </c>
      <c r="M39" s="3">
        <f>IF(A39="","",IF(B39&lt;&gt;"Yes","Not applicable",IF(H39="","Missing effective date",IF(H39&gt;Setup!$B$2,"Not yet effective",IF(I39="","Missing review date",IF(I39&gt;Setup!$B$2,"Future review date",IF(Setup!$B$2-I39&gt;Setup!$B$7,"Review due","Current")))))))</f>
        <v/>
      </c>
      <c r="N39" s="3">
        <f>IF(AND(B39="Yes",C39&lt;&gt;"",D39&lt;&gt;"",E39&lt;&gt;"",H39&lt;&gt;"",H39&lt;=Setup!$B$2),C39&amp;"|"&amp;D39&amp;"|"&amp;E39,"")</f>
        <v/>
      </c>
    </row>
    <row r="40" ht="30" customHeight="1">
      <c r="A40" s="13" t="n"/>
      <c r="B40" s="14" t="n"/>
      <c r="C40" s="13" t="n"/>
      <c r="D40" s="14" t="n"/>
      <c r="E40" s="13" t="n"/>
      <c r="F40" s="16" t="n"/>
      <c r="G40" s="16" t="n"/>
      <c r="H40" s="12" t="n"/>
      <c r="I40" s="12" t="n"/>
      <c r="J40" s="13" t="n"/>
      <c r="K40" s="4">
        <f>IF(A40="","",IF(COUNTIF($A$2:$A$151,A40)&gt;1,"Duplicate standard ID",IF(OR(B40="",C40="",D40="",E40=""),"Missing key field",IF(B40&lt;&gt;"Yes","Inactive",IF(COUNTIFS($B$2:$B$151,"Yes",$C$2:$C$151,C40,$D$2:$D$151,D40,$E$2:$E$151,E40)&gt;1,"Duplicate active standard","OK")))))</f>
        <v/>
      </c>
      <c r="L40" s="4">
        <f>IF(A40="","",IF(B40&lt;&gt;"Yes","Not applicable",IF(F40="","Missing duration",IF(OR(F40&lt;Setup!$B$5,F40&gt;Setup!$B$6),"Outside duration limits","OK"))))</f>
        <v/>
      </c>
      <c r="M40" s="4">
        <f>IF(A40="","",IF(B40&lt;&gt;"Yes","Not applicable",IF(H40="","Missing effective date",IF(H40&gt;Setup!$B$2,"Not yet effective",IF(I40="","Missing review date",IF(I40&gt;Setup!$B$2,"Future review date",IF(Setup!$B$2-I40&gt;Setup!$B$7,"Review due","Current")))))))</f>
        <v/>
      </c>
      <c r="N40" s="4">
        <f>IF(AND(B40="Yes",C40&lt;&gt;"",D40&lt;&gt;"",E40&lt;&gt;"",H40&lt;&gt;"",H40&lt;=Setup!$B$2),C40&amp;"|"&amp;D40&amp;"|"&amp;E40,"")</f>
        <v/>
      </c>
    </row>
    <row r="41" ht="30" customHeight="1">
      <c r="A41" s="13" t="n"/>
      <c r="B41" s="14" t="n"/>
      <c r="C41" s="13" t="n"/>
      <c r="D41" s="14" t="n"/>
      <c r="E41" s="13" t="n"/>
      <c r="F41" s="16" t="n"/>
      <c r="G41" s="16" t="n"/>
      <c r="H41" s="12" t="n"/>
      <c r="I41" s="12" t="n"/>
      <c r="J41" s="13" t="n"/>
      <c r="K41" s="3">
        <f>IF(A41="","",IF(COUNTIF($A$2:$A$151,A41)&gt;1,"Duplicate standard ID",IF(OR(B41="",C41="",D41="",E41=""),"Missing key field",IF(B41&lt;&gt;"Yes","Inactive",IF(COUNTIFS($B$2:$B$151,"Yes",$C$2:$C$151,C41,$D$2:$D$151,D41,$E$2:$E$151,E41)&gt;1,"Duplicate active standard","OK")))))</f>
        <v/>
      </c>
      <c r="L41" s="3">
        <f>IF(A41="","",IF(B41&lt;&gt;"Yes","Not applicable",IF(F41="","Missing duration",IF(OR(F41&lt;Setup!$B$5,F41&gt;Setup!$B$6),"Outside duration limits","OK"))))</f>
        <v/>
      </c>
      <c r="M41" s="3">
        <f>IF(A41="","",IF(B41&lt;&gt;"Yes","Not applicable",IF(H41="","Missing effective date",IF(H41&gt;Setup!$B$2,"Not yet effective",IF(I41="","Missing review date",IF(I41&gt;Setup!$B$2,"Future review date",IF(Setup!$B$2-I41&gt;Setup!$B$7,"Review due","Current")))))))</f>
        <v/>
      </c>
      <c r="N41" s="3">
        <f>IF(AND(B41="Yes",C41&lt;&gt;"",D41&lt;&gt;"",E41&lt;&gt;"",H41&lt;&gt;"",H41&lt;=Setup!$B$2),C41&amp;"|"&amp;D41&amp;"|"&amp;E41,"")</f>
        <v/>
      </c>
    </row>
    <row r="42" ht="30" customHeight="1">
      <c r="A42" s="13" t="n"/>
      <c r="B42" s="14" t="n"/>
      <c r="C42" s="13" t="n"/>
      <c r="D42" s="14" t="n"/>
      <c r="E42" s="13" t="n"/>
      <c r="F42" s="16" t="n"/>
      <c r="G42" s="16" t="n"/>
      <c r="H42" s="12" t="n"/>
      <c r="I42" s="12" t="n"/>
      <c r="J42" s="13" t="n"/>
      <c r="K42" s="4">
        <f>IF(A42="","",IF(COUNTIF($A$2:$A$151,A42)&gt;1,"Duplicate standard ID",IF(OR(B42="",C42="",D42="",E42=""),"Missing key field",IF(B42&lt;&gt;"Yes","Inactive",IF(COUNTIFS($B$2:$B$151,"Yes",$C$2:$C$151,C42,$D$2:$D$151,D42,$E$2:$E$151,E42)&gt;1,"Duplicate active standard","OK")))))</f>
        <v/>
      </c>
      <c r="L42" s="4">
        <f>IF(A42="","",IF(B42&lt;&gt;"Yes","Not applicable",IF(F42="","Missing duration",IF(OR(F42&lt;Setup!$B$5,F42&gt;Setup!$B$6),"Outside duration limits","OK"))))</f>
        <v/>
      </c>
      <c r="M42" s="4">
        <f>IF(A42="","",IF(B42&lt;&gt;"Yes","Not applicable",IF(H42="","Missing effective date",IF(H42&gt;Setup!$B$2,"Not yet effective",IF(I42="","Missing review date",IF(I42&gt;Setup!$B$2,"Future review date",IF(Setup!$B$2-I42&gt;Setup!$B$7,"Review due","Current")))))))</f>
        <v/>
      </c>
      <c r="N42" s="4">
        <f>IF(AND(B42="Yes",C42&lt;&gt;"",D42&lt;&gt;"",E42&lt;&gt;"",H42&lt;&gt;"",H42&lt;=Setup!$B$2),C42&amp;"|"&amp;D42&amp;"|"&amp;E42,"")</f>
        <v/>
      </c>
    </row>
    <row r="43" ht="30" customHeight="1">
      <c r="A43" s="13" t="n"/>
      <c r="B43" s="14" t="n"/>
      <c r="C43" s="13" t="n"/>
      <c r="D43" s="14" t="n"/>
      <c r="E43" s="13" t="n"/>
      <c r="F43" s="16" t="n"/>
      <c r="G43" s="16" t="n"/>
      <c r="H43" s="12" t="n"/>
      <c r="I43" s="12" t="n"/>
      <c r="J43" s="13" t="n"/>
      <c r="K43" s="3">
        <f>IF(A43="","",IF(COUNTIF($A$2:$A$151,A43)&gt;1,"Duplicate standard ID",IF(OR(B43="",C43="",D43="",E43=""),"Missing key field",IF(B43&lt;&gt;"Yes","Inactive",IF(COUNTIFS($B$2:$B$151,"Yes",$C$2:$C$151,C43,$D$2:$D$151,D43,$E$2:$E$151,E43)&gt;1,"Duplicate active standard","OK")))))</f>
        <v/>
      </c>
      <c r="L43" s="3">
        <f>IF(A43="","",IF(B43&lt;&gt;"Yes","Not applicable",IF(F43="","Missing duration",IF(OR(F43&lt;Setup!$B$5,F43&gt;Setup!$B$6),"Outside duration limits","OK"))))</f>
        <v/>
      </c>
      <c r="M43" s="3">
        <f>IF(A43="","",IF(B43&lt;&gt;"Yes","Not applicable",IF(H43="","Missing effective date",IF(H43&gt;Setup!$B$2,"Not yet effective",IF(I43="","Missing review date",IF(I43&gt;Setup!$B$2,"Future review date",IF(Setup!$B$2-I43&gt;Setup!$B$7,"Review due","Current")))))))</f>
        <v/>
      </c>
      <c r="N43" s="3">
        <f>IF(AND(B43="Yes",C43&lt;&gt;"",D43&lt;&gt;"",E43&lt;&gt;"",H43&lt;&gt;"",H43&lt;=Setup!$B$2),C43&amp;"|"&amp;D43&amp;"|"&amp;E43,"")</f>
        <v/>
      </c>
    </row>
    <row r="44" ht="30" customHeight="1">
      <c r="A44" s="13" t="n"/>
      <c r="B44" s="14" t="n"/>
      <c r="C44" s="13" t="n"/>
      <c r="D44" s="14" t="n"/>
      <c r="E44" s="13" t="n"/>
      <c r="F44" s="16" t="n"/>
      <c r="G44" s="16" t="n"/>
      <c r="H44" s="12" t="n"/>
      <c r="I44" s="12" t="n"/>
      <c r="J44" s="13" t="n"/>
      <c r="K44" s="4">
        <f>IF(A44="","",IF(COUNTIF($A$2:$A$151,A44)&gt;1,"Duplicate standard ID",IF(OR(B44="",C44="",D44="",E44=""),"Missing key field",IF(B44&lt;&gt;"Yes","Inactive",IF(COUNTIFS($B$2:$B$151,"Yes",$C$2:$C$151,C44,$D$2:$D$151,D44,$E$2:$E$151,E44)&gt;1,"Duplicate active standard","OK")))))</f>
        <v/>
      </c>
      <c r="L44" s="4">
        <f>IF(A44="","",IF(B44&lt;&gt;"Yes","Not applicable",IF(F44="","Missing duration",IF(OR(F44&lt;Setup!$B$5,F44&gt;Setup!$B$6),"Outside duration limits","OK"))))</f>
        <v/>
      </c>
      <c r="M44" s="4">
        <f>IF(A44="","",IF(B44&lt;&gt;"Yes","Not applicable",IF(H44="","Missing effective date",IF(H44&gt;Setup!$B$2,"Not yet effective",IF(I44="","Missing review date",IF(I44&gt;Setup!$B$2,"Future review date",IF(Setup!$B$2-I44&gt;Setup!$B$7,"Review due","Current")))))))</f>
        <v/>
      </c>
      <c r="N44" s="4">
        <f>IF(AND(B44="Yes",C44&lt;&gt;"",D44&lt;&gt;"",E44&lt;&gt;"",H44&lt;&gt;"",H44&lt;=Setup!$B$2),C44&amp;"|"&amp;D44&amp;"|"&amp;E44,"")</f>
        <v/>
      </c>
    </row>
    <row r="45" ht="30" customHeight="1">
      <c r="A45" s="13" t="n"/>
      <c r="B45" s="14" t="n"/>
      <c r="C45" s="13" t="n"/>
      <c r="D45" s="14" t="n"/>
      <c r="E45" s="13" t="n"/>
      <c r="F45" s="16" t="n"/>
      <c r="G45" s="16" t="n"/>
      <c r="H45" s="12" t="n"/>
      <c r="I45" s="12" t="n"/>
      <c r="J45" s="13" t="n"/>
      <c r="K45" s="3">
        <f>IF(A45="","",IF(COUNTIF($A$2:$A$151,A45)&gt;1,"Duplicate standard ID",IF(OR(B45="",C45="",D45="",E45=""),"Missing key field",IF(B45&lt;&gt;"Yes","Inactive",IF(COUNTIFS($B$2:$B$151,"Yes",$C$2:$C$151,C45,$D$2:$D$151,D45,$E$2:$E$151,E45)&gt;1,"Duplicate active standard","OK")))))</f>
        <v/>
      </c>
      <c r="L45" s="3">
        <f>IF(A45="","",IF(B45&lt;&gt;"Yes","Not applicable",IF(F45="","Missing duration",IF(OR(F45&lt;Setup!$B$5,F45&gt;Setup!$B$6),"Outside duration limits","OK"))))</f>
        <v/>
      </c>
      <c r="M45" s="3">
        <f>IF(A45="","",IF(B45&lt;&gt;"Yes","Not applicable",IF(H45="","Missing effective date",IF(H45&gt;Setup!$B$2,"Not yet effective",IF(I45="","Missing review date",IF(I45&gt;Setup!$B$2,"Future review date",IF(Setup!$B$2-I45&gt;Setup!$B$7,"Review due","Current")))))))</f>
        <v/>
      </c>
      <c r="N45" s="3">
        <f>IF(AND(B45="Yes",C45&lt;&gt;"",D45&lt;&gt;"",E45&lt;&gt;"",H45&lt;&gt;"",H45&lt;=Setup!$B$2),C45&amp;"|"&amp;D45&amp;"|"&amp;E45,"")</f>
        <v/>
      </c>
    </row>
    <row r="46" ht="30" customHeight="1">
      <c r="A46" s="13" t="n"/>
      <c r="B46" s="14" t="n"/>
      <c r="C46" s="13" t="n"/>
      <c r="D46" s="14" t="n"/>
      <c r="E46" s="13" t="n"/>
      <c r="F46" s="16" t="n"/>
      <c r="G46" s="16" t="n"/>
      <c r="H46" s="12" t="n"/>
      <c r="I46" s="12" t="n"/>
      <c r="J46" s="13" t="n"/>
      <c r="K46" s="4">
        <f>IF(A46="","",IF(COUNTIF($A$2:$A$151,A46)&gt;1,"Duplicate standard ID",IF(OR(B46="",C46="",D46="",E46=""),"Missing key field",IF(B46&lt;&gt;"Yes","Inactive",IF(COUNTIFS($B$2:$B$151,"Yes",$C$2:$C$151,C46,$D$2:$D$151,D46,$E$2:$E$151,E46)&gt;1,"Duplicate active standard","OK")))))</f>
        <v/>
      </c>
      <c r="L46" s="4">
        <f>IF(A46="","",IF(B46&lt;&gt;"Yes","Not applicable",IF(F46="","Missing duration",IF(OR(F46&lt;Setup!$B$5,F46&gt;Setup!$B$6),"Outside duration limits","OK"))))</f>
        <v/>
      </c>
      <c r="M46" s="4">
        <f>IF(A46="","",IF(B46&lt;&gt;"Yes","Not applicable",IF(H46="","Missing effective date",IF(H46&gt;Setup!$B$2,"Not yet effective",IF(I46="","Missing review date",IF(I46&gt;Setup!$B$2,"Future review date",IF(Setup!$B$2-I46&gt;Setup!$B$7,"Review due","Current")))))))</f>
        <v/>
      </c>
      <c r="N46" s="4">
        <f>IF(AND(B46="Yes",C46&lt;&gt;"",D46&lt;&gt;"",E46&lt;&gt;"",H46&lt;&gt;"",H46&lt;=Setup!$B$2),C46&amp;"|"&amp;D46&amp;"|"&amp;E46,"")</f>
        <v/>
      </c>
    </row>
    <row r="47" ht="30" customHeight="1">
      <c r="A47" s="13" t="n"/>
      <c r="B47" s="14" t="n"/>
      <c r="C47" s="13" t="n"/>
      <c r="D47" s="14" t="n"/>
      <c r="E47" s="13" t="n"/>
      <c r="F47" s="16" t="n"/>
      <c r="G47" s="16" t="n"/>
      <c r="H47" s="12" t="n"/>
      <c r="I47" s="12" t="n"/>
      <c r="J47" s="13" t="n"/>
      <c r="K47" s="3">
        <f>IF(A47="","",IF(COUNTIF($A$2:$A$151,A47)&gt;1,"Duplicate standard ID",IF(OR(B47="",C47="",D47="",E47=""),"Missing key field",IF(B47&lt;&gt;"Yes","Inactive",IF(COUNTIFS($B$2:$B$151,"Yes",$C$2:$C$151,C47,$D$2:$D$151,D47,$E$2:$E$151,E47)&gt;1,"Duplicate active standard","OK")))))</f>
        <v/>
      </c>
      <c r="L47" s="3">
        <f>IF(A47="","",IF(B47&lt;&gt;"Yes","Not applicable",IF(F47="","Missing duration",IF(OR(F47&lt;Setup!$B$5,F47&gt;Setup!$B$6),"Outside duration limits","OK"))))</f>
        <v/>
      </c>
      <c r="M47" s="3">
        <f>IF(A47="","",IF(B47&lt;&gt;"Yes","Not applicable",IF(H47="","Missing effective date",IF(H47&gt;Setup!$B$2,"Not yet effective",IF(I47="","Missing review date",IF(I47&gt;Setup!$B$2,"Future review date",IF(Setup!$B$2-I47&gt;Setup!$B$7,"Review due","Current")))))))</f>
        <v/>
      </c>
      <c r="N47" s="3">
        <f>IF(AND(B47="Yes",C47&lt;&gt;"",D47&lt;&gt;"",E47&lt;&gt;"",H47&lt;&gt;"",H47&lt;=Setup!$B$2),C47&amp;"|"&amp;D47&amp;"|"&amp;E47,"")</f>
        <v/>
      </c>
    </row>
    <row r="48" ht="30" customHeight="1">
      <c r="A48" s="13" t="n"/>
      <c r="B48" s="14" t="n"/>
      <c r="C48" s="13" t="n"/>
      <c r="D48" s="14" t="n"/>
      <c r="E48" s="13" t="n"/>
      <c r="F48" s="16" t="n"/>
      <c r="G48" s="16" t="n"/>
      <c r="H48" s="12" t="n"/>
      <c r="I48" s="12" t="n"/>
      <c r="J48" s="13" t="n"/>
      <c r="K48" s="4">
        <f>IF(A48="","",IF(COUNTIF($A$2:$A$151,A48)&gt;1,"Duplicate standard ID",IF(OR(B48="",C48="",D48="",E48=""),"Missing key field",IF(B48&lt;&gt;"Yes","Inactive",IF(COUNTIFS($B$2:$B$151,"Yes",$C$2:$C$151,C48,$D$2:$D$151,D48,$E$2:$E$151,E48)&gt;1,"Duplicate active standard","OK")))))</f>
        <v/>
      </c>
      <c r="L48" s="4">
        <f>IF(A48="","",IF(B48&lt;&gt;"Yes","Not applicable",IF(F48="","Missing duration",IF(OR(F48&lt;Setup!$B$5,F48&gt;Setup!$B$6),"Outside duration limits","OK"))))</f>
        <v/>
      </c>
      <c r="M48" s="4">
        <f>IF(A48="","",IF(B48&lt;&gt;"Yes","Not applicable",IF(H48="","Missing effective date",IF(H48&gt;Setup!$B$2,"Not yet effective",IF(I48="","Missing review date",IF(I48&gt;Setup!$B$2,"Future review date",IF(Setup!$B$2-I48&gt;Setup!$B$7,"Review due","Current")))))))</f>
        <v/>
      </c>
      <c r="N48" s="4">
        <f>IF(AND(B48="Yes",C48&lt;&gt;"",D48&lt;&gt;"",E48&lt;&gt;"",H48&lt;&gt;"",H48&lt;=Setup!$B$2),C48&amp;"|"&amp;D48&amp;"|"&amp;E48,"")</f>
        <v/>
      </c>
    </row>
    <row r="49" ht="30" customHeight="1">
      <c r="A49" s="13" t="n"/>
      <c r="B49" s="14" t="n"/>
      <c r="C49" s="13" t="n"/>
      <c r="D49" s="14" t="n"/>
      <c r="E49" s="13" t="n"/>
      <c r="F49" s="16" t="n"/>
      <c r="G49" s="16" t="n"/>
      <c r="H49" s="12" t="n"/>
      <c r="I49" s="12" t="n"/>
      <c r="J49" s="13" t="n"/>
      <c r="K49" s="3">
        <f>IF(A49="","",IF(COUNTIF($A$2:$A$151,A49)&gt;1,"Duplicate standard ID",IF(OR(B49="",C49="",D49="",E49=""),"Missing key field",IF(B49&lt;&gt;"Yes","Inactive",IF(COUNTIFS($B$2:$B$151,"Yes",$C$2:$C$151,C49,$D$2:$D$151,D49,$E$2:$E$151,E49)&gt;1,"Duplicate active standard","OK")))))</f>
        <v/>
      </c>
      <c r="L49" s="3">
        <f>IF(A49="","",IF(B49&lt;&gt;"Yes","Not applicable",IF(F49="","Missing duration",IF(OR(F49&lt;Setup!$B$5,F49&gt;Setup!$B$6),"Outside duration limits","OK"))))</f>
        <v/>
      </c>
      <c r="M49" s="3">
        <f>IF(A49="","",IF(B49&lt;&gt;"Yes","Not applicable",IF(H49="","Missing effective date",IF(H49&gt;Setup!$B$2,"Not yet effective",IF(I49="","Missing review date",IF(I49&gt;Setup!$B$2,"Future review date",IF(Setup!$B$2-I49&gt;Setup!$B$7,"Review due","Current")))))))</f>
        <v/>
      </c>
      <c r="N49" s="3">
        <f>IF(AND(B49="Yes",C49&lt;&gt;"",D49&lt;&gt;"",E49&lt;&gt;"",H49&lt;&gt;"",H49&lt;=Setup!$B$2),C49&amp;"|"&amp;D49&amp;"|"&amp;E49,"")</f>
        <v/>
      </c>
    </row>
    <row r="50" ht="30" customHeight="1">
      <c r="A50" s="13" t="n"/>
      <c r="B50" s="14" t="n"/>
      <c r="C50" s="13" t="n"/>
      <c r="D50" s="14" t="n"/>
      <c r="E50" s="13" t="n"/>
      <c r="F50" s="16" t="n"/>
      <c r="G50" s="16" t="n"/>
      <c r="H50" s="12" t="n"/>
      <c r="I50" s="12" t="n"/>
      <c r="J50" s="13" t="n"/>
      <c r="K50" s="4">
        <f>IF(A50="","",IF(COUNTIF($A$2:$A$151,A50)&gt;1,"Duplicate standard ID",IF(OR(B50="",C50="",D50="",E50=""),"Missing key field",IF(B50&lt;&gt;"Yes","Inactive",IF(COUNTIFS($B$2:$B$151,"Yes",$C$2:$C$151,C50,$D$2:$D$151,D50,$E$2:$E$151,E50)&gt;1,"Duplicate active standard","OK")))))</f>
        <v/>
      </c>
      <c r="L50" s="4">
        <f>IF(A50="","",IF(B50&lt;&gt;"Yes","Not applicable",IF(F50="","Missing duration",IF(OR(F50&lt;Setup!$B$5,F50&gt;Setup!$B$6),"Outside duration limits","OK"))))</f>
        <v/>
      </c>
      <c r="M50" s="4">
        <f>IF(A50="","",IF(B50&lt;&gt;"Yes","Not applicable",IF(H50="","Missing effective date",IF(H50&gt;Setup!$B$2,"Not yet effective",IF(I50="","Missing review date",IF(I50&gt;Setup!$B$2,"Future review date",IF(Setup!$B$2-I50&gt;Setup!$B$7,"Review due","Current")))))))</f>
        <v/>
      </c>
      <c r="N50" s="4">
        <f>IF(AND(B50="Yes",C50&lt;&gt;"",D50&lt;&gt;"",E50&lt;&gt;"",H50&lt;&gt;"",H50&lt;=Setup!$B$2),C50&amp;"|"&amp;D50&amp;"|"&amp;E50,"")</f>
        <v/>
      </c>
    </row>
    <row r="51" ht="30" customHeight="1">
      <c r="A51" s="13" t="n"/>
      <c r="B51" s="14" t="n"/>
      <c r="C51" s="13" t="n"/>
      <c r="D51" s="14" t="n"/>
      <c r="E51" s="13" t="n"/>
      <c r="F51" s="16" t="n"/>
      <c r="G51" s="16" t="n"/>
      <c r="H51" s="12" t="n"/>
      <c r="I51" s="12" t="n"/>
      <c r="J51" s="13" t="n"/>
      <c r="K51" s="3">
        <f>IF(A51="","",IF(COUNTIF($A$2:$A$151,A51)&gt;1,"Duplicate standard ID",IF(OR(B51="",C51="",D51="",E51=""),"Missing key field",IF(B51&lt;&gt;"Yes","Inactive",IF(COUNTIFS($B$2:$B$151,"Yes",$C$2:$C$151,C51,$D$2:$D$151,D51,$E$2:$E$151,E51)&gt;1,"Duplicate active standard","OK")))))</f>
        <v/>
      </c>
      <c r="L51" s="3">
        <f>IF(A51="","",IF(B51&lt;&gt;"Yes","Not applicable",IF(F51="","Missing duration",IF(OR(F51&lt;Setup!$B$5,F51&gt;Setup!$B$6),"Outside duration limits","OK"))))</f>
        <v/>
      </c>
      <c r="M51" s="3">
        <f>IF(A51="","",IF(B51&lt;&gt;"Yes","Not applicable",IF(H51="","Missing effective date",IF(H51&gt;Setup!$B$2,"Not yet effective",IF(I51="","Missing review date",IF(I51&gt;Setup!$B$2,"Future review date",IF(Setup!$B$2-I51&gt;Setup!$B$7,"Review due","Current")))))))</f>
        <v/>
      </c>
      <c r="N51" s="3">
        <f>IF(AND(B51="Yes",C51&lt;&gt;"",D51&lt;&gt;"",E51&lt;&gt;"",H51&lt;&gt;"",H51&lt;=Setup!$B$2),C51&amp;"|"&amp;D51&amp;"|"&amp;E51,"")</f>
        <v/>
      </c>
    </row>
    <row r="52" ht="30" customHeight="1">
      <c r="A52" s="13" t="n"/>
      <c r="B52" s="14" t="n"/>
      <c r="C52" s="13" t="n"/>
      <c r="D52" s="14" t="n"/>
      <c r="E52" s="13" t="n"/>
      <c r="F52" s="16" t="n"/>
      <c r="G52" s="16" t="n"/>
      <c r="H52" s="12" t="n"/>
      <c r="I52" s="12" t="n"/>
      <c r="J52" s="13" t="n"/>
      <c r="K52" s="4">
        <f>IF(A52="","",IF(COUNTIF($A$2:$A$151,A52)&gt;1,"Duplicate standard ID",IF(OR(B52="",C52="",D52="",E52=""),"Missing key field",IF(B52&lt;&gt;"Yes","Inactive",IF(COUNTIFS($B$2:$B$151,"Yes",$C$2:$C$151,C52,$D$2:$D$151,D52,$E$2:$E$151,E52)&gt;1,"Duplicate active standard","OK")))))</f>
        <v/>
      </c>
      <c r="L52" s="4">
        <f>IF(A52="","",IF(B52&lt;&gt;"Yes","Not applicable",IF(F52="","Missing duration",IF(OR(F52&lt;Setup!$B$5,F52&gt;Setup!$B$6),"Outside duration limits","OK"))))</f>
        <v/>
      </c>
      <c r="M52" s="4">
        <f>IF(A52="","",IF(B52&lt;&gt;"Yes","Not applicable",IF(H52="","Missing effective date",IF(H52&gt;Setup!$B$2,"Not yet effective",IF(I52="","Missing review date",IF(I52&gt;Setup!$B$2,"Future review date",IF(Setup!$B$2-I52&gt;Setup!$B$7,"Review due","Current")))))))</f>
        <v/>
      </c>
      <c r="N52" s="4">
        <f>IF(AND(B52="Yes",C52&lt;&gt;"",D52&lt;&gt;"",E52&lt;&gt;"",H52&lt;&gt;"",H52&lt;=Setup!$B$2),C52&amp;"|"&amp;D52&amp;"|"&amp;E52,"")</f>
        <v/>
      </c>
    </row>
    <row r="53" ht="30" customHeight="1">
      <c r="A53" s="13" t="n"/>
      <c r="B53" s="14" t="n"/>
      <c r="C53" s="13" t="n"/>
      <c r="D53" s="14" t="n"/>
      <c r="E53" s="13" t="n"/>
      <c r="F53" s="16" t="n"/>
      <c r="G53" s="16" t="n"/>
      <c r="H53" s="12" t="n"/>
      <c r="I53" s="12" t="n"/>
      <c r="J53" s="13" t="n"/>
      <c r="K53" s="3">
        <f>IF(A53="","",IF(COUNTIF($A$2:$A$151,A53)&gt;1,"Duplicate standard ID",IF(OR(B53="",C53="",D53="",E53=""),"Missing key field",IF(B53&lt;&gt;"Yes","Inactive",IF(COUNTIFS($B$2:$B$151,"Yes",$C$2:$C$151,C53,$D$2:$D$151,D53,$E$2:$E$151,E53)&gt;1,"Duplicate active standard","OK")))))</f>
        <v/>
      </c>
      <c r="L53" s="3">
        <f>IF(A53="","",IF(B53&lt;&gt;"Yes","Not applicable",IF(F53="","Missing duration",IF(OR(F53&lt;Setup!$B$5,F53&gt;Setup!$B$6),"Outside duration limits","OK"))))</f>
        <v/>
      </c>
      <c r="M53" s="3">
        <f>IF(A53="","",IF(B53&lt;&gt;"Yes","Not applicable",IF(H53="","Missing effective date",IF(H53&gt;Setup!$B$2,"Not yet effective",IF(I53="","Missing review date",IF(I53&gt;Setup!$B$2,"Future review date",IF(Setup!$B$2-I53&gt;Setup!$B$7,"Review due","Current")))))))</f>
        <v/>
      </c>
      <c r="N53" s="3">
        <f>IF(AND(B53="Yes",C53&lt;&gt;"",D53&lt;&gt;"",E53&lt;&gt;"",H53&lt;&gt;"",H53&lt;=Setup!$B$2),C53&amp;"|"&amp;D53&amp;"|"&amp;E53,"")</f>
        <v/>
      </c>
    </row>
    <row r="54" ht="30" customHeight="1">
      <c r="A54" s="13" t="n"/>
      <c r="B54" s="14" t="n"/>
      <c r="C54" s="13" t="n"/>
      <c r="D54" s="14" t="n"/>
      <c r="E54" s="13" t="n"/>
      <c r="F54" s="16" t="n"/>
      <c r="G54" s="16" t="n"/>
      <c r="H54" s="12" t="n"/>
      <c r="I54" s="12" t="n"/>
      <c r="J54" s="13" t="n"/>
      <c r="K54" s="4">
        <f>IF(A54="","",IF(COUNTIF($A$2:$A$151,A54)&gt;1,"Duplicate standard ID",IF(OR(B54="",C54="",D54="",E54=""),"Missing key field",IF(B54&lt;&gt;"Yes","Inactive",IF(COUNTIFS($B$2:$B$151,"Yes",$C$2:$C$151,C54,$D$2:$D$151,D54,$E$2:$E$151,E54)&gt;1,"Duplicate active standard","OK")))))</f>
        <v/>
      </c>
      <c r="L54" s="4">
        <f>IF(A54="","",IF(B54&lt;&gt;"Yes","Not applicable",IF(F54="","Missing duration",IF(OR(F54&lt;Setup!$B$5,F54&gt;Setup!$B$6),"Outside duration limits","OK"))))</f>
        <v/>
      </c>
      <c r="M54" s="4">
        <f>IF(A54="","",IF(B54&lt;&gt;"Yes","Not applicable",IF(H54="","Missing effective date",IF(H54&gt;Setup!$B$2,"Not yet effective",IF(I54="","Missing review date",IF(I54&gt;Setup!$B$2,"Future review date",IF(Setup!$B$2-I54&gt;Setup!$B$7,"Review due","Current")))))))</f>
        <v/>
      </c>
      <c r="N54" s="4">
        <f>IF(AND(B54="Yes",C54&lt;&gt;"",D54&lt;&gt;"",E54&lt;&gt;"",H54&lt;&gt;"",H54&lt;=Setup!$B$2),C54&amp;"|"&amp;D54&amp;"|"&amp;E54,"")</f>
        <v/>
      </c>
    </row>
    <row r="55" ht="30" customHeight="1">
      <c r="A55" s="13" t="n"/>
      <c r="B55" s="14" t="n"/>
      <c r="C55" s="13" t="n"/>
      <c r="D55" s="14" t="n"/>
      <c r="E55" s="13" t="n"/>
      <c r="F55" s="16" t="n"/>
      <c r="G55" s="16" t="n"/>
      <c r="H55" s="12" t="n"/>
      <c r="I55" s="12" t="n"/>
      <c r="J55" s="13" t="n"/>
      <c r="K55" s="3">
        <f>IF(A55="","",IF(COUNTIF($A$2:$A$151,A55)&gt;1,"Duplicate standard ID",IF(OR(B55="",C55="",D55="",E55=""),"Missing key field",IF(B55&lt;&gt;"Yes","Inactive",IF(COUNTIFS($B$2:$B$151,"Yes",$C$2:$C$151,C55,$D$2:$D$151,D55,$E$2:$E$151,E55)&gt;1,"Duplicate active standard","OK")))))</f>
        <v/>
      </c>
      <c r="L55" s="3">
        <f>IF(A55="","",IF(B55&lt;&gt;"Yes","Not applicable",IF(F55="","Missing duration",IF(OR(F55&lt;Setup!$B$5,F55&gt;Setup!$B$6),"Outside duration limits","OK"))))</f>
        <v/>
      </c>
      <c r="M55" s="3">
        <f>IF(A55="","",IF(B55&lt;&gt;"Yes","Not applicable",IF(H55="","Missing effective date",IF(H55&gt;Setup!$B$2,"Not yet effective",IF(I55="","Missing review date",IF(I55&gt;Setup!$B$2,"Future review date",IF(Setup!$B$2-I55&gt;Setup!$B$7,"Review due","Current")))))))</f>
        <v/>
      </c>
      <c r="N55" s="3">
        <f>IF(AND(B55="Yes",C55&lt;&gt;"",D55&lt;&gt;"",E55&lt;&gt;"",H55&lt;&gt;"",H55&lt;=Setup!$B$2),C55&amp;"|"&amp;D55&amp;"|"&amp;E55,"")</f>
        <v/>
      </c>
    </row>
    <row r="56" ht="30" customHeight="1">
      <c r="A56" s="13" t="n"/>
      <c r="B56" s="14" t="n"/>
      <c r="C56" s="13" t="n"/>
      <c r="D56" s="14" t="n"/>
      <c r="E56" s="13" t="n"/>
      <c r="F56" s="16" t="n"/>
      <c r="G56" s="16" t="n"/>
      <c r="H56" s="12" t="n"/>
      <c r="I56" s="12" t="n"/>
      <c r="J56" s="13" t="n"/>
      <c r="K56" s="4">
        <f>IF(A56="","",IF(COUNTIF($A$2:$A$151,A56)&gt;1,"Duplicate standard ID",IF(OR(B56="",C56="",D56="",E56=""),"Missing key field",IF(B56&lt;&gt;"Yes","Inactive",IF(COUNTIFS($B$2:$B$151,"Yes",$C$2:$C$151,C56,$D$2:$D$151,D56,$E$2:$E$151,E56)&gt;1,"Duplicate active standard","OK")))))</f>
        <v/>
      </c>
      <c r="L56" s="4">
        <f>IF(A56="","",IF(B56&lt;&gt;"Yes","Not applicable",IF(F56="","Missing duration",IF(OR(F56&lt;Setup!$B$5,F56&gt;Setup!$B$6),"Outside duration limits","OK"))))</f>
        <v/>
      </c>
      <c r="M56" s="4">
        <f>IF(A56="","",IF(B56&lt;&gt;"Yes","Not applicable",IF(H56="","Missing effective date",IF(H56&gt;Setup!$B$2,"Not yet effective",IF(I56="","Missing review date",IF(I56&gt;Setup!$B$2,"Future review date",IF(Setup!$B$2-I56&gt;Setup!$B$7,"Review due","Current")))))))</f>
        <v/>
      </c>
      <c r="N56" s="4">
        <f>IF(AND(B56="Yes",C56&lt;&gt;"",D56&lt;&gt;"",E56&lt;&gt;"",H56&lt;&gt;"",H56&lt;=Setup!$B$2),C56&amp;"|"&amp;D56&amp;"|"&amp;E56,"")</f>
        <v/>
      </c>
    </row>
    <row r="57" ht="30" customHeight="1">
      <c r="A57" s="13" t="n"/>
      <c r="B57" s="14" t="n"/>
      <c r="C57" s="13" t="n"/>
      <c r="D57" s="14" t="n"/>
      <c r="E57" s="13" t="n"/>
      <c r="F57" s="16" t="n"/>
      <c r="G57" s="16" t="n"/>
      <c r="H57" s="12" t="n"/>
      <c r="I57" s="12" t="n"/>
      <c r="J57" s="13" t="n"/>
      <c r="K57" s="3">
        <f>IF(A57="","",IF(COUNTIF($A$2:$A$151,A57)&gt;1,"Duplicate standard ID",IF(OR(B57="",C57="",D57="",E57=""),"Missing key field",IF(B57&lt;&gt;"Yes","Inactive",IF(COUNTIFS($B$2:$B$151,"Yes",$C$2:$C$151,C57,$D$2:$D$151,D57,$E$2:$E$151,E57)&gt;1,"Duplicate active standard","OK")))))</f>
        <v/>
      </c>
      <c r="L57" s="3">
        <f>IF(A57="","",IF(B57&lt;&gt;"Yes","Not applicable",IF(F57="","Missing duration",IF(OR(F57&lt;Setup!$B$5,F57&gt;Setup!$B$6),"Outside duration limits","OK"))))</f>
        <v/>
      </c>
      <c r="M57" s="3">
        <f>IF(A57="","",IF(B57&lt;&gt;"Yes","Not applicable",IF(H57="","Missing effective date",IF(H57&gt;Setup!$B$2,"Not yet effective",IF(I57="","Missing review date",IF(I57&gt;Setup!$B$2,"Future review date",IF(Setup!$B$2-I57&gt;Setup!$B$7,"Review due","Current")))))))</f>
        <v/>
      </c>
      <c r="N57" s="3">
        <f>IF(AND(B57="Yes",C57&lt;&gt;"",D57&lt;&gt;"",E57&lt;&gt;"",H57&lt;&gt;"",H57&lt;=Setup!$B$2),C57&amp;"|"&amp;D57&amp;"|"&amp;E57,"")</f>
        <v/>
      </c>
    </row>
    <row r="58" ht="30" customHeight="1">
      <c r="A58" s="13" t="n"/>
      <c r="B58" s="14" t="n"/>
      <c r="C58" s="13" t="n"/>
      <c r="D58" s="14" t="n"/>
      <c r="E58" s="13" t="n"/>
      <c r="F58" s="16" t="n"/>
      <c r="G58" s="16" t="n"/>
      <c r="H58" s="12" t="n"/>
      <c r="I58" s="12" t="n"/>
      <c r="J58" s="13" t="n"/>
      <c r="K58" s="4">
        <f>IF(A58="","",IF(COUNTIF($A$2:$A$151,A58)&gt;1,"Duplicate standard ID",IF(OR(B58="",C58="",D58="",E58=""),"Missing key field",IF(B58&lt;&gt;"Yes","Inactive",IF(COUNTIFS($B$2:$B$151,"Yes",$C$2:$C$151,C58,$D$2:$D$151,D58,$E$2:$E$151,E58)&gt;1,"Duplicate active standard","OK")))))</f>
        <v/>
      </c>
      <c r="L58" s="4">
        <f>IF(A58="","",IF(B58&lt;&gt;"Yes","Not applicable",IF(F58="","Missing duration",IF(OR(F58&lt;Setup!$B$5,F58&gt;Setup!$B$6),"Outside duration limits","OK"))))</f>
        <v/>
      </c>
      <c r="M58" s="4">
        <f>IF(A58="","",IF(B58&lt;&gt;"Yes","Not applicable",IF(H58="","Missing effective date",IF(H58&gt;Setup!$B$2,"Not yet effective",IF(I58="","Missing review date",IF(I58&gt;Setup!$B$2,"Future review date",IF(Setup!$B$2-I58&gt;Setup!$B$7,"Review due","Current")))))))</f>
        <v/>
      </c>
      <c r="N58" s="4">
        <f>IF(AND(B58="Yes",C58&lt;&gt;"",D58&lt;&gt;"",E58&lt;&gt;"",H58&lt;&gt;"",H58&lt;=Setup!$B$2),C58&amp;"|"&amp;D58&amp;"|"&amp;E58,"")</f>
        <v/>
      </c>
    </row>
    <row r="59" ht="30" customHeight="1">
      <c r="A59" s="13" t="n"/>
      <c r="B59" s="14" t="n"/>
      <c r="C59" s="13" t="n"/>
      <c r="D59" s="14" t="n"/>
      <c r="E59" s="13" t="n"/>
      <c r="F59" s="16" t="n"/>
      <c r="G59" s="16" t="n"/>
      <c r="H59" s="12" t="n"/>
      <c r="I59" s="12" t="n"/>
      <c r="J59" s="13" t="n"/>
      <c r="K59" s="3">
        <f>IF(A59="","",IF(COUNTIF($A$2:$A$151,A59)&gt;1,"Duplicate standard ID",IF(OR(B59="",C59="",D59="",E59=""),"Missing key field",IF(B59&lt;&gt;"Yes","Inactive",IF(COUNTIFS($B$2:$B$151,"Yes",$C$2:$C$151,C59,$D$2:$D$151,D59,$E$2:$E$151,E59)&gt;1,"Duplicate active standard","OK")))))</f>
        <v/>
      </c>
      <c r="L59" s="3">
        <f>IF(A59="","",IF(B59&lt;&gt;"Yes","Not applicable",IF(F59="","Missing duration",IF(OR(F59&lt;Setup!$B$5,F59&gt;Setup!$B$6),"Outside duration limits","OK"))))</f>
        <v/>
      </c>
      <c r="M59" s="3">
        <f>IF(A59="","",IF(B59&lt;&gt;"Yes","Not applicable",IF(H59="","Missing effective date",IF(H59&gt;Setup!$B$2,"Not yet effective",IF(I59="","Missing review date",IF(I59&gt;Setup!$B$2,"Future review date",IF(Setup!$B$2-I59&gt;Setup!$B$7,"Review due","Current")))))))</f>
        <v/>
      </c>
      <c r="N59" s="3">
        <f>IF(AND(B59="Yes",C59&lt;&gt;"",D59&lt;&gt;"",E59&lt;&gt;"",H59&lt;&gt;"",H59&lt;=Setup!$B$2),C59&amp;"|"&amp;D59&amp;"|"&amp;E59,"")</f>
        <v/>
      </c>
    </row>
    <row r="60" ht="30" customHeight="1">
      <c r="A60" s="13" t="n"/>
      <c r="B60" s="14" t="n"/>
      <c r="C60" s="13" t="n"/>
      <c r="D60" s="14" t="n"/>
      <c r="E60" s="13" t="n"/>
      <c r="F60" s="16" t="n"/>
      <c r="G60" s="16" t="n"/>
      <c r="H60" s="12" t="n"/>
      <c r="I60" s="12" t="n"/>
      <c r="J60" s="13" t="n"/>
      <c r="K60" s="4">
        <f>IF(A60="","",IF(COUNTIF($A$2:$A$151,A60)&gt;1,"Duplicate standard ID",IF(OR(B60="",C60="",D60="",E60=""),"Missing key field",IF(B60&lt;&gt;"Yes","Inactive",IF(COUNTIFS($B$2:$B$151,"Yes",$C$2:$C$151,C60,$D$2:$D$151,D60,$E$2:$E$151,E60)&gt;1,"Duplicate active standard","OK")))))</f>
        <v/>
      </c>
      <c r="L60" s="4">
        <f>IF(A60="","",IF(B60&lt;&gt;"Yes","Not applicable",IF(F60="","Missing duration",IF(OR(F60&lt;Setup!$B$5,F60&gt;Setup!$B$6),"Outside duration limits","OK"))))</f>
        <v/>
      </c>
      <c r="M60" s="4">
        <f>IF(A60="","",IF(B60&lt;&gt;"Yes","Not applicable",IF(H60="","Missing effective date",IF(H60&gt;Setup!$B$2,"Not yet effective",IF(I60="","Missing review date",IF(I60&gt;Setup!$B$2,"Future review date",IF(Setup!$B$2-I60&gt;Setup!$B$7,"Review due","Current")))))))</f>
        <v/>
      </c>
      <c r="N60" s="4">
        <f>IF(AND(B60="Yes",C60&lt;&gt;"",D60&lt;&gt;"",E60&lt;&gt;"",H60&lt;&gt;"",H60&lt;=Setup!$B$2),C60&amp;"|"&amp;D60&amp;"|"&amp;E60,"")</f>
        <v/>
      </c>
    </row>
    <row r="61" ht="30" customHeight="1">
      <c r="A61" s="13" t="n"/>
      <c r="B61" s="14" t="n"/>
      <c r="C61" s="13" t="n"/>
      <c r="D61" s="14" t="n"/>
      <c r="E61" s="13" t="n"/>
      <c r="F61" s="16" t="n"/>
      <c r="G61" s="16" t="n"/>
      <c r="H61" s="12" t="n"/>
      <c r="I61" s="12" t="n"/>
      <c r="J61" s="13" t="n"/>
      <c r="K61" s="3">
        <f>IF(A61="","",IF(COUNTIF($A$2:$A$151,A61)&gt;1,"Duplicate standard ID",IF(OR(B61="",C61="",D61="",E61=""),"Missing key field",IF(B61&lt;&gt;"Yes","Inactive",IF(COUNTIFS($B$2:$B$151,"Yes",$C$2:$C$151,C61,$D$2:$D$151,D61,$E$2:$E$151,E61)&gt;1,"Duplicate active standard","OK")))))</f>
        <v/>
      </c>
      <c r="L61" s="3">
        <f>IF(A61="","",IF(B61&lt;&gt;"Yes","Not applicable",IF(F61="","Missing duration",IF(OR(F61&lt;Setup!$B$5,F61&gt;Setup!$B$6),"Outside duration limits","OK"))))</f>
        <v/>
      </c>
      <c r="M61" s="3">
        <f>IF(A61="","",IF(B61&lt;&gt;"Yes","Not applicable",IF(H61="","Missing effective date",IF(H61&gt;Setup!$B$2,"Not yet effective",IF(I61="","Missing review date",IF(I61&gt;Setup!$B$2,"Future review date",IF(Setup!$B$2-I61&gt;Setup!$B$7,"Review due","Current")))))))</f>
        <v/>
      </c>
      <c r="N61" s="3">
        <f>IF(AND(B61="Yes",C61&lt;&gt;"",D61&lt;&gt;"",E61&lt;&gt;"",H61&lt;&gt;"",H61&lt;=Setup!$B$2),C61&amp;"|"&amp;D61&amp;"|"&amp;E61,"")</f>
        <v/>
      </c>
    </row>
    <row r="62" ht="30" customHeight="1">
      <c r="A62" s="13" t="n"/>
      <c r="B62" s="14" t="n"/>
      <c r="C62" s="13" t="n"/>
      <c r="D62" s="14" t="n"/>
      <c r="E62" s="13" t="n"/>
      <c r="F62" s="16" t="n"/>
      <c r="G62" s="16" t="n"/>
      <c r="H62" s="12" t="n"/>
      <c r="I62" s="12" t="n"/>
      <c r="J62" s="13" t="n"/>
      <c r="K62" s="4">
        <f>IF(A62="","",IF(COUNTIF($A$2:$A$151,A62)&gt;1,"Duplicate standard ID",IF(OR(B62="",C62="",D62="",E62=""),"Missing key field",IF(B62&lt;&gt;"Yes","Inactive",IF(COUNTIFS($B$2:$B$151,"Yes",$C$2:$C$151,C62,$D$2:$D$151,D62,$E$2:$E$151,E62)&gt;1,"Duplicate active standard","OK")))))</f>
        <v/>
      </c>
      <c r="L62" s="4">
        <f>IF(A62="","",IF(B62&lt;&gt;"Yes","Not applicable",IF(F62="","Missing duration",IF(OR(F62&lt;Setup!$B$5,F62&gt;Setup!$B$6),"Outside duration limits","OK"))))</f>
        <v/>
      </c>
      <c r="M62" s="4">
        <f>IF(A62="","",IF(B62&lt;&gt;"Yes","Not applicable",IF(H62="","Missing effective date",IF(H62&gt;Setup!$B$2,"Not yet effective",IF(I62="","Missing review date",IF(I62&gt;Setup!$B$2,"Future review date",IF(Setup!$B$2-I62&gt;Setup!$B$7,"Review due","Current")))))))</f>
        <v/>
      </c>
      <c r="N62" s="4">
        <f>IF(AND(B62="Yes",C62&lt;&gt;"",D62&lt;&gt;"",E62&lt;&gt;"",H62&lt;&gt;"",H62&lt;=Setup!$B$2),C62&amp;"|"&amp;D62&amp;"|"&amp;E62,"")</f>
        <v/>
      </c>
    </row>
    <row r="63" ht="30" customHeight="1">
      <c r="A63" s="13" t="n"/>
      <c r="B63" s="14" t="n"/>
      <c r="C63" s="13" t="n"/>
      <c r="D63" s="14" t="n"/>
      <c r="E63" s="13" t="n"/>
      <c r="F63" s="16" t="n"/>
      <c r="G63" s="16" t="n"/>
      <c r="H63" s="12" t="n"/>
      <c r="I63" s="12" t="n"/>
      <c r="J63" s="13" t="n"/>
      <c r="K63" s="3">
        <f>IF(A63="","",IF(COUNTIF($A$2:$A$151,A63)&gt;1,"Duplicate standard ID",IF(OR(B63="",C63="",D63="",E63=""),"Missing key field",IF(B63&lt;&gt;"Yes","Inactive",IF(COUNTIFS($B$2:$B$151,"Yes",$C$2:$C$151,C63,$D$2:$D$151,D63,$E$2:$E$151,E63)&gt;1,"Duplicate active standard","OK")))))</f>
        <v/>
      </c>
      <c r="L63" s="3">
        <f>IF(A63="","",IF(B63&lt;&gt;"Yes","Not applicable",IF(F63="","Missing duration",IF(OR(F63&lt;Setup!$B$5,F63&gt;Setup!$B$6),"Outside duration limits","OK"))))</f>
        <v/>
      </c>
      <c r="M63" s="3">
        <f>IF(A63="","",IF(B63&lt;&gt;"Yes","Not applicable",IF(H63="","Missing effective date",IF(H63&gt;Setup!$B$2,"Not yet effective",IF(I63="","Missing review date",IF(I63&gt;Setup!$B$2,"Future review date",IF(Setup!$B$2-I63&gt;Setup!$B$7,"Review due","Current")))))))</f>
        <v/>
      </c>
      <c r="N63" s="3">
        <f>IF(AND(B63="Yes",C63&lt;&gt;"",D63&lt;&gt;"",E63&lt;&gt;"",H63&lt;&gt;"",H63&lt;=Setup!$B$2),C63&amp;"|"&amp;D63&amp;"|"&amp;E63,"")</f>
        <v/>
      </c>
    </row>
    <row r="64" ht="30" customHeight="1">
      <c r="A64" s="13" t="n"/>
      <c r="B64" s="14" t="n"/>
      <c r="C64" s="13" t="n"/>
      <c r="D64" s="14" t="n"/>
      <c r="E64" s="13" t="n"/>
      <c r="F64" s="16" t="n"/>
      <c r="G64" s="16" t="n"/>
      <c r="H64" s="12" t="n"/>
      <c r="I64" s="12" t="n"/>
      <c r="J64" s="13" t="n"/>
      <c r="K64" s="4">
        <f>IF(A64="","",IF(COUNTIF($A$2:$A$151,A64)&gt;1,"Duplicate standard ID",IF(OR(B64="",C64="",D64="",E64=""),"Missing key field",IF(B64&lt;&gt;"Yes","Inactive",IF(COUNTIFS($B$2:$B$151,"Yes",$C$2:$C$151,C64,$D$2:$D$151,D64,$E$2:$E$151,E64)&gt;1,"Duplicate active standard","OK")))))</f>
        <v/>
      </c>
      <c r="L64" s="4">
        <f>IF(A64="","",IF(B64&lt;&gt;"Yes","Not applicable",IF(F64="","Missing duration",IF(OR(F64&lt;Setup!$B$5,F64&gt;Setup!$B$6),"Outside duration limits","OK"))))</f>
        <v/>
      </c>
      <c r="M64" s="4">
        <f>IF(A64="","",IF(B64&lt;&gt;"Yes","Not applicable",IF(H64="","Missing effective date",IF(H64&gt;Setup!$B$2,"Not yet effective",IF(I64="","Missing review date",IF(I64&gt;Setup!$B$2,"Future review date",IF(Setup!$B$2-I64&gt;Setup!$B$7,"Review due","Current")))))))</f>
        <v/>
      </c>
      <c r="N64" s="4">
        <f>IF(AND(B64="Yes",C64&lt;&gt;"",D64&lt;&gt;"",E64&lt;&gt;"",H64&lt;&gt;"",H64&lt;=Setup!$B$2),C64&amp;"|"&amp;D64&amp;"|"&amp;E64,"")</f>
        <v/>
      </c>
    </row>
    <row r="65" ht="30" customHeight="1">
      <c r="A65" s="13" t="n"/>
      <c r="B65" s="14" t="n"/>
      <c r="C65" s="13" t="n"/>
      <c r="D65" s="14" t="n"/>
      <c r="E65" s="13" t="n"/>
      <c r="F65" s="16" t="n"/>
      <c r="G65" s="16" t="n"/>
      <c r="H65" s="12" t="n"/>
      <c r="I65" s="12" t="n"/>
      <c r="J65" s="13" t="n"/>
      <c r="K65" s="3">
        <f>IF(A65="","",IF(COUNTIF($A$2:$A$151,A65)&gt;1,"Duplicate standard ID",IF(OR(B65="",C65="",D65="",E65=""),"Missing key field",IF(B65&lt;&gt;"Yes","Inactive",IF(COUNTIFS($B$2:$B$151,"Yes",$C$2:$C$151,C65,$D$2:$D$151,D65,$E$2:$E$151,E65)&gt;1,"Duplicate active standard","OK")))))</f>
        <v/>
      </c>
      <c r="L65" s="3">
        <f>IF(A65="","",IF(B65&lt;&gt;"Yes","Not applicable",IF(F65="","Missing duration",IF(OR(F65&lt;Setup!$B$5,F65&gt;Setup!$B$6),"Outside duration limits","OK"))))</f>
        <v/>
      </c>
      <c r="M65" s="3">
        <f>IF(A65="","",IF(B65&lt;&gt;"Yes","Not applicable",IF(H65="","Missing effective date",IF(H65&gt;Setup!$B$2,"Not yet effective",IF(I65="","Missing review date",IF(I65&gt;Setup!$B$2,"Future review date",IF(Setup!$B$2-I65&gt;Setup!$B$7,"Review due","Current")))))))</f>
        <v/>
      </c>
      <c r="N65" s="3">
        <f>IF(AND(B65="Yes",C65&lt;&gt;"",D65&lt;&gt;"",E65&lt;&gt;"",H65&lt;&gt;"",H65&lt;=Setup!$B$2),C65&amp;"|"&amp;D65&amp;"|"&amp;E65,"")</f>
        <v/>
      </c>
    </row>
    <row r="66" ht="30" customHeight="1">
      <c r="A66" s="13" t="n"/>
      <c r="B66" s="14" t="n"/>
      <c r="C66" s="13" t="n"/>
      <c r="D66" s="14" t="n"/>
      <c r="E66" s="13" t="n"/>
      <c r="F66" s="16" t="n"/>
      <c r="G66" s="16" t="n"/>
      <c r="H66" s="12" t="n"/>
      <c r="I66" s="12" t="n"/>
      <c r="J66" s="13" t="n"/>
      <c r="K66" s="4">
        <f>IF(A66="","",IF(COUNTIF($A$2:$A$151,A66)&gt;1,"Duplicate standard ID",IF(OR(B66="",C66="",D66="",E66=""),"Missing key field",IF(B66&lt;&gt;"Yes","Inactive",IF(COUNTIFS($B$2:$B$151,"Yes",$C$2:$C$151,C66,$D$2:$D$151,D66,$E$2:$E$151,E66)&gt;1,"Duplicate active standard","OK")))))</f>
        <v/>
      </c>
      <c r="L66" s="4">
        <f>IF(A66="","",IF(B66&lt;&gt;"Yes","Not applicable",IF(F66="","Missing duration",IF(OR(F66&lt;Setup!$B$5,F66&gt;Setup!$B$6),"Outside duration limits","OK"))))</f>
        <v/>
      </c>
      <c r="M66" s="4">
        <f>IF(A66="","",IF(B66&lt;&gt;"Yes","Not applicable",IF(H66="","Missing effective date",IF(H66&gt;Setup!$B$2,"Not yet effective",IF(I66="","Missing review date",IF(I66&gt;Setup!$B$2,"Future review date",IF(Setup!$B$2-I66&gt;Setup!$B$7,"Review due","Current")))))))</f>
        <v/>
      </c>
      <c r="N66" s="4">
        <f>IF(AND(B66="Yes",C66&lt;&gt;"",D66&lt;&gt;"",E66&lt;&gt;"",H66&lt;&gt;"",H66&lt;=Setup!$B$2),C66&amp;"|"&amp;D66&amp;"|"&amp;E66,"")</f>
        <v/>
      </c>
    </row>
    <row r="67" ht="30" customHeight="1">
      <c r="A67" s="13" t="n"/>
      <c r="B67" s="14" t="n"/>
      <c r="C67" s="13" t="n"/>
      <c r="D67" s="14" t="n"/>
      <c r="E67" s="13" t="n"/>
      <c r="F67" s="16" t="n"/>
      <c r="G67" s="16" t="n"/>
      <c r="H67" s="12" t="n"/>
      <c r="I67" s="12" t="n"/>
      <c r="J67" s="13" t="n"/>
      <c r="K67" s="3">
        <f>IF(A67="","",IF(COUNTIF($A$2:$A$151,A67)&gt;1,"Duplicate standard ID",IF(OR(B67="",C67="",D67="",E67=""),"Missing key field",IF(B67&lt;&gt;"Yes","Inactive",IF(COUNTIFS($B$2:$B$151,"Yes",$C$2:$C$151,C67,$D$2:$D$151,D67,$E$2:$E$151,E67)&gt;1,"Duplicate active standard","OK")))))</f>
        <v/>
      </c>
      <c r="L67" s="3">
        <f>IF(A67="","",IF(B67&lt;&gt;"Yes","Not applicable",IF(F67="","Missing duration",IF(OR(F67&lt;Setup!$B$5,F67&gt;Setup!$B$6),"Outside duration limits","OK"))))</f>
        <v/>
      </c>
      <c r="M67" s="3">
        <f>IF(A67="","",IF(B67&lt;&gt;"Yes","Not applicable",IF(H67="","Missing effective date",IF(H67&gt;Setup!$B$2,"Not yet effective",IF(I67="","Missing review date",IF(I67&gt;Setup!$B$2,"Future review date",IF(Setup!$B$2-I67&gt;Setup!$B$7,"Review due","Current")))))))</f>
        <v/>
      </c>
      <c r="N67" s="3">
        <f>IF(AND(B67="Yes",C67&lt;&gt;"",D67&lt;&gt;"",E67&lt;&gt;"",H67&lt;&gt;"",H67&lt;=Setup!$B$2),C67&amp;"|"&amp;D67&amp;"|"&amp;E67,"")</f>
        <v/>
      </c>
    </row>
    <row r="68" ht="30" customHeight="1">
      <c r="A68" s="13" t="n"/>
      <c r="B68" s="14" t="n"/>
      <c r="C68" s="13" t="n"/>
      <c r="D68" s="14" t="n"/>
      <c r="E68" s="13" t="n"/>
      <c r="F68" s="16" t="n"/>
      <c r="G68" s="16" t="n"/>
      <c r="H68" s="12" t="n"/>
      <c r="I68" s="12" t="n"/>
      <c r="J68" s="13" t="n"/>
      <c r="K68" s="4">
        <f>IF(A68="","",IF(COUNTIF($A$2:$A$151,A68)&gt;1,"Duplicate standard ID",IF(OR(B68="",C68="",D68="",E68=""),"Missing key field",IF(B68&lt;&gt;"Yes","Inactive",IF(COUNTIFS($B$2:$B$151,"Yes",$C$2:$C$151,C68,$D$2:$D$151,D68,$E$2:$E$151,E68)&gt;1,"Duplicate active standard","OK")))))</f>
        <v/>
      </c>
      <c r="L68" s="4">
        <f>IF(A68="","",IF(B68&lt;&gt;"Yes","Not applicable",IF(F68="","Missing duration",IF(OR(F68&lt;Setup!$B$5,F68&gt;Setup!$B$6),"Outside duration limits","OK"))))</f>
        <v/>
      </c>
      <c r="M68" s="4">
        <f>IF(A68="","",IF(B68&lt;&gt;"Yes","Not applicable",IF(H68="","Missing effective date",IF(H68&gt;Setup!$B$2,"Not yet effective",IF(I68="","Missing review date",IF(I68&gt;Setup!$B$2,"Future review date",IF(Setup!$B$2-I68&gt;Setup!$B$7,"Review due","Current")))))))</f>
        <v/>
      </c>
      <c r="N68" s="4">
        <f>IF(AND(B68="Yes",C68&lt;&gt;"",D68&lt;&gt;"",E68&lt;&gt;"",H68&lt;&gt;"",H68&lt;=Setup!$B$2),C68&amp;"|"&amp;D68&amp;"|"&amp;E68,"")</f>
        <v/>
      </c>
    </row>
    <row r="69" ht="30" customHeight="1">
      <c r="A69" s="13" t="n"/>
      <c r="B69" s="14" t="n"/>
      <c r="C69" s="13" t="n"/>
      <c r="D69" s="14" t="n"/>
      <c r="E69" s="13" t="n"/>
      <c r="F69" s="16" t="n"/>
      <c r="G69" s="16" t="n"/>
      <c r="H69" s="12" t="n"/>
      <c r="I69" s="12" t="n"/>
      <c r="J69" s="13" t="n"/>
      <c r="K69" s="3">
        <f>IF(A69="","",IF(COUNTIF($A$2:$A$151,A69)&gt;1,"Duplicate standard ID",IF(OR(B69="",C69="",D69="",E69=""),"Missing key field",IF(B69&lt;&gt;"Yes","Inactive",IF(COUNTIFS($B$2:$B$151,"Yes",$C$2:$C$151,C69,$D$2:$D$151,D69,$E$2:$E$151,E69)&gt;1,"Duplicate active standard","OK")))))</f>
        <v/>
      </c>
      <c r="L69" s="3">
        <f>IF(A69="","",IF(B69&lt;&gt;"Yes","Not applicable",IF(F69="","Missing duration",IF(OR(F69&lt;Setup!$B$5,F69&gt;Setup!$B$6),"Outside duration limits","OK"))))</f>
        <v/>
      </c>
      <c r="M69" s="3">
        <f>IF(A69="","",IF(B69&lt;&gt;"Yes","Not applicable",IF(H69="","Missing effective date",IF(H69&gt;Setup!$B$2,"Not yet effective",IF(I69="","Missing review date",IF(I69&gt;Setup!$B$2,"Future review date",IF(Setup!$B$2-I69&gt;Setup!$B$7,"Review due","Current")))))))</f>
        <v/>
      </c>
      <c r="N69" s="3">
        <f>IF(AND(B69="Yes",C69&lt;&gt;"",D69&lt;&gt;"",E69&lt;&gt;"",H69&lt;&gt;"",H69&lt;=Setup!$B$2),C69&amp;"|"&amp;D69&amp;"|"&amp;E69,"")</f>
        <v/>
      </c>
    </row>
    <row r="70" ht="30" customHeight="1">
      <c r="A70" s="13" t="n"/>
      <c r="B70" s="14" t="n"/>
      <c r="C70" s="13" t="n"/>
      <c r="D70" s="14" t="n"/>
      <c r="E70" s="13" t="n"/>
      <c r="F70" s="16" t="n"/>
      <c r="G70" s="16" t="n"/>
      <c r="H70" s="12" t="n"/>
      <c r="I70" s="12" t="n"/>
      <c r="J70" s="13" t="n"/>
      <c r="K70" s="4">
        <f>IF(A70="","",IF(COUNTIF($A$2:$A$151,A70)&gt;1,"Duplicate standard ID",IF(OR(B70="",C70="",D70="",E70=""),"Missing key field",IF(B70&lt;&gt;"Yes","Inactive",IF(COUNTIFS($B$2:$B$151,"Yes",$C$2:$C$151,C70,$D$2:$D$151,D70,$E$2:$E$151,E70)&gt;1,"Duplicate active standard","OK")))))</f>
        <v/>
      </c>
      <c r="L70" s="4">
        <f>IF(A70="","",IF(B70&lt;&gt;"Yes","Not applicable",IF(F70="","Missing duration",IF(OR(F70&lt;Setup!$B$5,F70&gt;Setup!$B$6),"Outside duration limits","OK"))))</f>
        <v/>
      </c>
      <c r="M70" s="4">
        <f>IF(A70="","",IF(B70&lt;&gt;"Yes","Not applicable",IF(H70="","Missing effective date",IF(H70&gt;Setup!$B$2,"Not yet effective",IF(I70="","Missing review date",IF(I70&gt;Setup!$B$2,"Future review date",IF(Setup!$B$2-I70&gt;Setup!$B$7,"Review due","Current")))))))</f>
        <v/>
      </c>
      <c r="N70" s="4">
        <f>IF(AND(B70="Yes",C70&lt;&gt;"",D70&lt;&gt;"",E70&lt;&gt;"",H70&lt;&gt;"",H70&lt;=Setup!$B$2),C70&amp;"|"&amp;D70&amp;"|"&amp;E70,"")</f>
        <v/>
      </c>
    </row>
    <row r="71" ht="30" customHeight="1">
      <c r="A71" s="13" t="n"/>
      <c r="B71" s="14" t="n"/>
      <c r="C71" s="13" t="n"/>
      <c r="D71" s="14" t="n"/>
      <c r="E71" s="13" t="n"/>
      <c r="F71" s="16" t="n"/>
      <c r="G71" s="16" t="n"/>
      <c r="H71" s="12" t="n"/>
      <c r="I71" s="12" t="n"/>
      <c r="J71" s="13" t="n"/>
      <c r="K71" s="3">
        <f>IF(A71="","",IF(COUNTIF($A$2:$A$151,A71)&gt;1,"Duplicate standard ID",IF(OR(B71="",C71="",D71="",E71=""),"Missing key field",IF(B71&lt;&gt;"Yes","Inactive",IF(COUNTIFS($B$2:$B$151,"Yes",$C$2:$C$151,C71,$D$2:$D$151,D71,$E$2:$E$151,E71)&gt;1,"Duplicate active standard","OK")))))</f>
        <v/>
      </c>
      <c r="L71" s="3">
        <f>IF(A71="","",IF(B71&lt;&gt;"Yes","Not applicable",IF(F71="","Missing duration",IF(OR(F71&lt;Setup!$B$5,F71&gt;Setup!$B$6),"Outside duration limits","OK"))))</f>
        <v/>
      </c>
      <c r="M71" s="3">
        <f>IF(A71="","",IF(B71&lt;&gt;"Yes","Not applicable",IF(H71="","Missing effective date",IF(H71&gt;Setup!$B$2,"Not yet effective",IF(I71="","Missing review date",IF(I71&gt;Setup!$B$2,"Future review date",IF(Setup!$B$2-I71&gt;Setup!$B$7,"Review due","Current")))))))</f>
        <v/>
      </c>
      <c r="N71" s="3">
        <f>IF(AND(B71="Yes",C71&lt;&gt;"",D71&lt;&gt;"",E71&lt;&gt;"",H71&lt;&gt;"",H71&lt;=Setup!$B$2),C71&amp;"|"&amp;D71&amp;"|"&amp;E71,"")</f>
        <v/>
      </c>
    </row>
    <row r="72" ht="30" customHeight="1">
      <c r="A72" s="13" t="n"/>
      <c r="B72" s="14" t="n"/>
      <c r="C72" s="13" t="n"/>
      <c r="D72" s="14" t="n"/>
      <c r="E72" s="13" t="n"/>
      <c r="F72" s="16" t="n"/>
      <c r="G72" s="16" t="n"/>
      <c r="H72" s="12" t="n"/>
      <c r="I72" s="12" t="n"/>
      <c r="J72" s="13" t="n"/>
      <c r="K72" s="4">
        <f>IF(A72="","",IF(COUNTIF($A$2:$A$151,A72)&gt;1,"Duplicate standard ID",IF(OR(B72="",C72="",D72="",E72=""),"Missing key field",IF(B72&lt;&gt;"Yes","Inactive",IF(COUNTIFS($B$2:$B$151,"Yes",$C$2:$C$151,C72,$D$2:$D$151,D72,$E$2:$E$151,E72)&gt;1,"Duplicate active standard","OK")))))</f>
        <v/>
      </c>
      <c r="L72" s="4">
        <f>IF(A72="","",IF(B72&lt;&gt;"Yes","Not applicable",IF(F72="","Missing duration",IF(OR(F72&lt;Setup!$B$5,F72&gt;Setup!$B$6),"Outside duration limits","OK"))))</f>
        <v/>
      </c>
      <c r="M72" s="4">
        <f>IF(A72="","",IF(B72&lt;&gt;"Yes","Not applicable",IF(H72="","Missing effective date",IF(H72&gt;Setup!$B$2,"Not yet effective",IF(I72="","Missing review date",IF(I72&gt;Setup!$B$2,"Future review date",IF(Setup!$B$2-I72&gt;Setup!$B$7,"Review due","Current")))))))</f>
        <v/>
      </c>
      <c r="N72" s="4">
        <f>IF(AND(B72="Yes",C72&lt;&gt;"",D72&lt;&gt;"",E72&lt;&gt;"",H72&lt;&gt;"",H72&lt;=Setup!$B$2),C72&amp;"|"&amp;D72&amp;"|"&amp;E72,"")</f>
        <v/>
      </c>
    </row>
    <row r="73" ht="30" customHeight="1">
      <c r="A73" s="13" t="n"/>
      <c r="B73" s="14" t="n"/>
      <c r="C73" s="13" t="n"/>
      <c r="D73" s="14" t="n"/>
      <c r="E73" s="13" t="n"/>
      <c r="F73" s="16" t="n"/>
      <c r="G73" s="16" t="n"/>
      <c r="H73" s="12" t="n"/>
      <c r="I73" s="12" t="n"/>
      <c r="J73" s="13" t="n"/>
      <c r="K73" s="3">
        <f>IF(A73="","",IF(COUNTIF($A$2:$A$151,A73)&gt;1,"Duplicate standard ID",IF(OR(B73="",C73="",D73="",E73=""),"Missing key field",IF(B73&lt;&gt;"Yes","Inactive",IF(COUNTIFS($B$2:$B$151,"Yes",$C$2:$C$151,C73,$D$2:$D$151,D73,$E$2:$E$151,E73)&gt;1,"Duplicate active standard","OK")))))</f>
        <v/>
      </c>
      <c r="L73" s="3">
        <f>IF(A73="","",IF(B73&lt;&gt;"Yes","Not applicable",IF(F73="","Missing duration",IF(OR(F73&lt;Setup!$B$5,F73&gt;Setup!$B$6),"Outside duration limits","OK"))))</f>
        <v/>
      </c>
      <c r="M73" s="3">
        <f>IF(A73="","",IF(B73&lt;&gt;"Yes","Not applicable",IF(H73="","Missing effective date",IF(H73&gt;Setup!$B$2,"Not yet effective",IF(I73="","Missing review date",IF(I73&gt;Setup!$B$2,"Future review date",IF(Setup!$B$2-I73&gt;Setup!$B$7,"Review due","Current")))))))</f>
        <v/>
      </c>
      <c r="N73" s="3">
        <f>IF(AND(B73="Yes",C73&lt;&gt;"",D73&lt;&gt;"",E73&lt;&gt;"",H73&lt;&gt;"",H73&lt;=Setup!$B$2),C73&amp;"|"&amp;D73&amp;"|"&amp;E73,"")</f>
        <v/>
      </c>
    </row>
    <row r="74" ht="30" customHeight="1">
      <c r="A74" s="13" t="n"/>
      <c r="B74" s="14" t="n"/>
      <c r="C74" s="13" t="n"/>
      <c r="D74" s="14" t="n"/>
      <c r="E74" s="13" t="n"/>
      <c r="F74" s="16" t="n"/>
      <c r="G74" s="16" t="n"/>
      <c r="H74" s="12" t="n"/>
      <c r="I74" s="12" t="n"/>
      <c r="J74" s="13" t="n"/>
      <c r="K74" s="4">
        <f>IF(A74="","",IF(COUNTIF($A$2:$A$151,A74)&gt;1,"Duplicate standard ID",IF(OR(B74="",C74="",D74="",E74=""),"Missing key field",IF(B74&lt;&gt;"Yes","Inactive",IF(COUNTIFS($B$2:$B$151,"Yes",$C$2:$C$151,C74,$D$2:$D$151,D74,$E$2:$E$151,E74)&gt;1,"Duplicate active standard","OK")))))</f>
        <v/>
      </c>
      <c r="L74" s="4">
        <f>IF(A74="","",IF(B74&lt;&gt;"Yes","Not applicable",IF(F74="","Missing duration",IF(OR(F74&lt;Setup!$B$5,F74&gt;Setup!$B$6),"Outside duration limits","OK"))))</f>
        <v/>
      </c>
      <c r="M74" s="4">
        <f>IF(A74="","",IF(B74&lt;&gt;"Yes","Not applicable",IF(H74="","Missing effective date",IF(H74&gt;Setup!$B$2,"Not yet effective",IF(I74="","Missing review date",IF(I74&gt;Setup!$B$2,"Future review date",IF(Setup!$B$2-I74&gt;Setup!$B$7,"Review due","Current")))))))</f>
        <v/>
      </c>
      <c r="N74" s="4">
        <f>IF(AND(B74="Yes",C74&lt;&gt;"",D74&lt;&gt;"",E74&lt;&gt;"",H74&lt;&gt;"",H74&lt;=Setup!$B$2),C74&amp;"|"&amp;D74&amp;"|"&amp;E74,"")</f>
        <v/>
      </c>
    </row>
    <row r="75" ht="30" customHeight="1">
      <c r="A75" s="13" t="n"/>
      <c r="B75" s="14" t="n"/>
      <c r="C75" s="13" t="n"/>
      <c r="D75" s="14" t="n"/>
      <c r="E75" s="13" t="n"/>
      <c r="F75" s="16" t="n"/>
      <c r="G75" s="16" t="n"/>
      <c r="H75" s="12" t="n"/>
      <c r="I75" s="12" t="n"/>
      <c r="J75" s="13" t="n"/>
      <c r="K75" s="3">
        <f>IF(A75="","",IF(COUNTIF($A$2:$A$151,A75)&gt;1,"Duplicate standard ID",IF(OR(B75="",C75="",D75="",E75=""),"Missing key field",IF(B75&lt;&gt;"Yes","Inactive",IF(COUNTIFS($B$2:$B$151,"Yes",$C$2:$C$151,C75,$D$2:$D$151,D75,$E$2:$E$151,E75)&gt;1,"Duplicate active standard","OK")))))</f>
        <v/>
      </c>
      <c r="L75" s="3">
        <f>IF(A75="","",IF(B75&lt;&gt;"Yes","Not applicable",IF(F75="","Missing duration",IF(OR(F75&lt;Setup!$B$5,F75&gt;Setup!$B$6),"Outside duration limits","OK"))))</f>
        <v/>
      </c>
      <c r="M75" s="3">
        <f>IF(A75="","",IF(B75&lt;&gt;"Yes","Not applicable",IF(H75="","Missing effective date",IF(H75&gt;Setup!$B$2,"Not yet effective",IF(I75="","Missing review date",IF(I75&gt;Setup!$B$2,"Future review date",IF(Setup!$B$2-I75&gt;Setup!$B$7,"Review due","Current")))))))</f>
        <v/>
      </c>
      <c r="N75" s="3">
        <f>IF(AND(B75="Yes",C75&lt;&gt;"",D75&lt;&gt;"",E75&lt;&gt;"",H75&lt;&gt;"",H75&lt;=Setup!$B$2),C75&amp;"|"&amp;D75&amp;"|"&amp;E75,"")</f>
        <v/>
      </c>
    </row>
    <row r="76" ht="30" customHeight="1">
      <c r="A76" s="13" t="n"/>
      <c r="B76" s="14" t="n"/>
      <c r="C76" s="13" t="n"/>
      <c r="D76" s="14" t="n"/>
      <c r="E76" s="13" t="n"/>
      <c r="F76" s="16" t="n"/>
      <c r="G76" s="16" t="n"/>
      <c r="H76" s="12" t="n"/>
      <c r="I76" s="12" t="n"/>
      <c r="J76" s="13" t="n"/>
      <c r="K76" s="4">
        <f>IF(A76="","",IF(COUNTIF($A$2:$A$151,A76)&gt;1,"Duplicate standard ID",IF(OR(B76="",C76="",D76="",E76=""),"Missing key field",IF(B76&lt;&gt;"Yes","Inactive",IF(COUNTIFS($B$2:$B$151,"Yes",$C$2:$C$151,C76,$D$2:$D$151,D76,$E$2:$E$151,E76)&gt;1,"Duplicate active standard","OK")))))</f>
        <v/>
      </c>
      <c r="L76" s="4">
        <f>IF(A76="","",IF(B76&lt;&gt;"Yes","Not applicable",IF(F76="","Missing duration",IF(OR(F76&lt;Setup!$B$5,F76&gt;Setup!$B$6),"Outside duration limits","OK"))))</f>
        <v/>
      </c>
      <c r="M76" s="4">
        <f>IF(A76="","",IF(B76&lt;&gt;"Yes","Not applicable",IF(H76="","Missing effective date",IF(H76&gt;Setup!$B$2,"Not yet effective",IF(I76="","Missing review date",IF(I76&gt;Setup!$B$2,"Future review date",IF(Setup!$B$2-I76&gt;Setup!$B$7,"Review due","Current")))))))</f>
        <v/>
      </c>
      <c r="N76" s="4">
        <f>IF(AND(B76="Yes",C76&lt;&gt;"",D76&lt;&gt;"",E76&lt;&gt;"",H76&lt;&gt;"",H76&lt;=Setup!$B$2),C76&amp;"|"&amp;D76&amp;"|"&amp;E76,"")</f>
        <v/>
      </c>
    </row>
    <row r="77" ht="30" customHeight="1">
      <c r="A77" s="13" t="n"/>
      <c r="B77" s="14" t="n"/>
      <c r="C77" s="13" t="n"/>
      <c r="D77" s="14" t="n"/>
      <c r="E77" s="13" t="n"/>
      <c r="F77" s="16" t="n"/>
      <c r="G77" s="16" t="n"/>
      <c r="H77" s="12" t="n"/>
      <c r="I77" s="12" t="n"/>
      <c r="J77" s="13" t="n"/>
      <c r="K77" s="3">
        <f>IF(A77="","",IF(COUNTIF($A$2:$A$151,A77)&gt;1,"Duplicate standard ID",IF(OR(B77="",C77="",D77="",E77=""),"Missing key field",IF(B77&lt;&gt;"Yes","Inactive",IF(COUNTIFS($B$2:$B$151,"Yes",$C$2:$C$151,C77,$D$2:$D$151,D77,$E$2:$E$151,E77)&gt;1,"Duplicate active standard","OK")))))</f>
        <v/>
      </c>
      <c r="L77" s="3">
        <f>IF(A77="","",IF(B77&lt;&gt;"Yes","Not applicable",IF(F77="","Missing duration",IF(OR(F77&lt;Setup!$B$5,F77&gt;Setup!$B$6),"Outside duration limits","OK"))))</f>
        <v/>
      </c>
      <c r="M77" s="3">
        <f>IF(A77="","",IF(B77&lt;&gt;"Yes","Not applicable",IF(H77="","Missing effective date",IF(H77&gt;Setup!$B$2,"Not yet effective",IF(I77="","Missing review date",IF(I77&gt;Setup!$B$2,"Future review date",IF(Setup!$B$2-I77&gt;Setup!$B$7,"Review due","Current")))))))</f>
        <v/>
      </c>
      <c r="N77" s="3">
        <f>IF(AND(B77="Yes",C77&lt;&gt;"",D77&lt;&gt;"",E77&lt;&gt;"",H77&lt;&gt;"",H77&lt;=Setup!$B$2),C77&amp;"|"&amp;D77&amp;"|"&amp;E77,"")</f>
        <v/>
      </c>
    </row>
    <row r="78" ht="30" customHeight="1">
      <c r="A78" s="13" t="n"/>
      <c r="B78" s="14" t="n"/>
      <c r="C78" s="13" t="n"/>
      <c r="D78" s="14" t="n"/>
      <c r="E78" s="13" t="n"/>
      <c r="F78" s="16" t="n"/>
      <c r="G78" s="16" t="n"/>
      <c r="H78" s="12" t="n"/>
      <c r="I78" s="12" t="n"/>
      <c r="J78" s="13" t="n"/>
      <c r="K78" s="4">
        <f>IF(A78="","",IF(COUNTIF($A$2:$A$151,A78)&gt;1,"Duplicate standard ID",IF(OR(B78="",C78="",D78="",E78=""),"Missing key field",IF(B78&lt;&gt;"Yes","Inactive",IF(COUNTIFS($B$2:$B$151,"Yes",$C$2:$C$151,C78,$D$2:$D$151,D78,$E$2:$E$151,E78)&gt;1,"Duplicate active standard","OK")))))</f>
        <v/>
      </c>
      <c r="L78" s="4">
        <f>IF(A78="","",IF(B78&lt;&gt;"Yes","Not applicable",IF(F78="","Missing duration",IF(OR(F78&lt;Setup!$B$5,F78&gt;Setup!$B$6),"Outside duration limits","OK"))))</f>
        <v/>
      </c>
      <c r="M78" s="4">
        <f>IF(A78="","",IF(B78&lt;&gt;"Yes","Not applicable",IF(H78="","Missing effective date",IF(H78&gt;Setup!$B$2,"Not yet effective",IF(I78="","Missing review date",IF(I78&gt;Setup!$B$2,"Future review date",IF(Setup!$B$2-I78&gt;Setup!$B$7,"Review due","Current")))))))</f>
        <v/>
      </c>
      <c r="N78" s="4">
        <f>IF(AND(B78="Yes",C78&lt;&gt;"",D78&lt;&gt;"",E78&lt;&gt;"",H78&lt;&gt;"",H78&lt;=Setup!$B$2),C78&amp;"|"&amp;D78&amp;"|"&amp;E78,"")</f>
        <v/>
      </c>
    </row>
    <row r="79" ht="30" customHeight="1">
      <c r="A79" s="13" t="n"/>
      <c r="B79" s="14" t="n"/>
      <c r="C79" s="13" t="n"/>
      <c r="D79" s="14" t="n"/>
      <c r="E79" s="13" t="n"/>
      <c r="F79" s="16" t="n"/>
      <c r="G79" s="16" t="n"/>
      <c r="H79" s="12" t="n"/>
      <c r="I79" s="12" t="n"/>
      <c r="J79" s="13" t="n"/>
      <c r="K79" s="3">
        <f>IF(A79="","",IF(COUNTIF($A$2:$A$151,A79)&gt;1,"Duplicate standard ID",IF(OR(B79="",C79="",D79="",E79=""),"Missing key field",IF(B79&lt;&gt;"Yes","Inactive",IF(COUNTIFS($B$2:$B$151,"Yes",$C$2:$C$151,C79,$D$2:$D$151,D79,$E$2:$E$151,E79)&gt;1,"Duplicate active standard","OK")))))</f>
        <v/>
      </c>
      <c r="L79" s="3">
        <f>IF(A79="","",IF(B79&lt;&gt;"Yes","Not applicable",IF(F79="","Missing duration",IF(OR(F79&lt;Setup!$B$5,F79&gt;Setup!$B$6),"Outside duration limits","OK"))))</f>
        <v/>
      </c>
      <c r="M79" s="3">
        <f>IF(A79="","",IF(B79&lt;&gt;"Yes","Not applicable",IF(H79="","Missing effective date",IF(H79&gt;Setup!$B$2,"Not yet effective",IF(I79="","Missing review date",IF(I79&gt;Setup!$B$2,"Future review date",IF(Setup!$B$2-I79&gt;Setup!$B$7,"Review due","Current")))))))</f>
        <v/>
      </c>
      <c r="N79" s="3">
        <f>IF(AND(B79="Yes",C79&lt;&gt;"",D79&lt;&gt;"",E79&lt;&gt;"",H79&lt;&gt;"",H79&lt;=Setup!$B$2),C79&amp;"|"&amp;D79&amp;"|"&amp;E79,"")</f>
        <v/>
      </c>
    </row>
    <row r="80" ht="30" customHeight="1">
      <c r="A80" s="13" t="n"/>
      <c r="B80" s="14" t="n"/>
      <c r="C80" s="13" t="n"/>
      <c r="D80" s="14" t="n"/>
      <c r="E80" s="13" t="n"/>
      <c r="F80" s="16" t="n"/>
      <c r="G80" s="16" t="n"/>
      <c r="H80" s="12" t="n"/>
      <c r="I80" s="12" t="n"/>
      <c r="J80" s="13" t="n"/>
      <c r="K80" s="4">
        <f>IF(A80="","",IF(COUNTIF($A$2:$A$151,A80)&gt;1,"Duplicate standard ID",IF(OR(B80="",C80="",D80="",E80=""),"Missing key field",IF(B80&lt;&gt;"Yes","Inactive",IF(COUNTIFS($B$2:$B$151,"Yes",$C$2:$C$151,C80,$D$2:$D$151,D80,$E$2:$E$151,E80)&gt;1,"Duplicate active standard","OK")))))</f>
        <v/>
      </c>
      <c r="L80" s="4">
        <f>IF(A80="","",IF(B80&lt;&gt;"Yes","Not applicable",IF(F80="","Missing duration",IF(OR(F80&lt;Setup!$B$5,F80&gt;Setup!$B$6),"Outside duration limits","OK"))))</f>
        <v/>
      </c>
      <c r="M80" s="4">
        <f>IF(A80="","",IF(B80&lt;&gt;"Yes","Not applicable",IF(H80="","Missing effective date",IF(H80&gt;Setup!$B$2,"Not yet effective",IF(I80="","Missing review date",IF(I80&gt;Setup!$B$2,"Future review date",IF(Setup!$B$2-I80&gt;Setup!$B$7,"Review due","Current")))))))</f>
        <v/>
      </c>
      <c r="N80" s="4">
        <f>IF(AND(B80="Yes",C80&lt;&gt;"",D80&lt;&gt;"",E80&lt;&gt;"",H80&lt;&gt;"",H80&lt;=Setup!$B$2),C80&amp;"|"&amp;D80&amp;"|"&amp;E80,"")</f>
        <v/>
      </c>
    </row>
    <row r="81" ht="30" customHeight="1">
      <c r="A81" s="13" t="n"/>
      <c r="B81" s="14" t="n"/>
      <c r="C81" s="13" t="n"/>
      <c r="D81" s="14" t="n"/>
      <c r="E81" s="13" t="n"/>
      <c r="F81" s="16" t="n"/>
      <c r="G81" s="16" t="n"/>
      <c r="H81" s="12" t="n"/>
      <c r="I81" s="12" t="n"/>
      <c r="J81" s="13" t="n"/>
      <c r="K81" s="3">
        <f>IF(A81="","",IF(COUNTIF($A$2:$A$151,A81)&gt;1,"Duplicate standard ID",IF(OR(B81="",C81="",D81="",E81=""),"Missing key field",IF(B81&lt;&gt;"Yes","Inactive",IF(COUNTIFS($B$2:$B$151,"Yes",$C$2:$C$151,C81,$D$2:$D$151,D81,$E$2:$E$151,E81)&gt;1,"Duplicate active standard","OK")))))</f>
        <v/>
      </c>
      <c r="L81" s="3">
        <f>IF(A81="","",IF(B81&lt;&gt;"Yes","Not applicable",IF(F81="","Missing duration",IF(OR(F81&lt;Setup!$B$5,F81&gt;Setup!$B$6),"Outside duration limits","OK"))))</f>
        <v/>
      </c>
      <c r="M81" s="3">
        <f>IF(A81="","",IF(B81&lt;&gt;"Yes","Not applicable",IF(H81="","Missing effective date",IF(H81&gt;Setup!$B$2,"Not yet effective",IF(I81="","Missing review date",IF(I81&gt;Setup!$B$2,"Future review date",IF(Setup!$B$2-I81&gt;Setup!$B$7,"Review due","Current")))))))</f>
        <v/>
      </c>
      <c r="N81" s="3">
        <f>IF(AND(B81="Yes",C81&lt;&gt;"",D81&lt;&gt;"",E81&lt;&gt;"",H81&lt;&gt;"",H81&lt;=Setup!$B$2),C81&amp;"|"&amp;D81&amp;"|"&amp;E81,"")</f>
        <v/>
      </c>
    </row>
    <row r="82" ht="30" customHeight="1">
      <c r="A82" s="13" t="n"/>
      <c r="B82" s="14" t="n"/>
      <c r="C82" s="13" t="n"/>
      <c r="D82" s="14" t="n"/>
      <c r="E82" s="13" t="n"/>
      <c r="F82" s="16" t="n"/>
      <c r="G82" s="16" t="n"/>
      <c r="H82" s="12" t="n"/>
      <c r="I82" s="12" t="n"/>
      <c r="J82" s="13" t="n"/>
      <c r="K82" s="4">
        <f>IF(A82="","",IF(COUNTIF($A$2:$A$151,A82)&gt;1,"Duplicate standard ID",IF(OR(B82="",C82="",D82="",E82=""),"Missing key field",IF(B82&lt;&gt;"Yes","Inactive",IF(COUNTIFS($B$2:$B$151,"Yes",$C$2:$C$151,C82,$D$2:$D$151,D82,$E$2:$E$151,E82)&gt;1,"Duplicate active standard","OK")))))</f>
        <v/>
      </c>
      <c r="L82" s="4">
        <f>IF(A82="","",IF(B82&lt;&gt;"Yes","Not applicable",IF(F82="","Missing duration",IF(OR(F82&lt;Setup!$B$5,F82&gt;Setup!$B$6),"Outside duration limits","OK"))))</f>
        <v/>
      </c>
      <c r="M82" s="4">
        <f>IF(A82="","",IF(B82&lt;&gt;"Yes","Not applicable",IF(H82="","Missing effective date",IF(H82&gt;Setup!$B$2,"Not yet effective",IF(I82="","Missing review date",IF(I82&gt;Setup!$B$2,"Future review date",IF(Setup!$B$2-I82&gt;Setup!$B$7,"Review due","Current")))))))</f>
        <v/>
      </c>
      <c r="N82" s="4">
        <f>IF(AND(B82="Yes",C82&lt;&gt;"",D82&lt;&gt;"",E82&lt;&gt;"",H82&lt;&gt;"",H82&lt;=Setup!$B$2),C82&amp;"|"&amp;D82&amp;"|"&amp;E82,"")</f>
        <v/>
      </c>
    </row>
    <row r="83" ht="30" customHeight="1">
      <c r="A83" s="13" t="n"/>
      <c r="B83" s="14" t="n"/>
      <c r="C83" s="13" t="n"/>
      <c r="D83" s="14" t="n"/>
      <c r="E83" s="13" t="n"/>
      <c r="F83" s="16" t="n"/>
      <c r="G83" s="16" t="n"/>
      <c r="H83" s="12" t="n"/>
      <c r="I83" s="12" t="n"/>
      <c r="J83" s="13" t="n"/>
      <c r="K83" s="3">
        <f>IF(A83="","",IF(COUNTIF($A$2:$A$151,A83)&gt;1,"Duplicate standard ID",IF(OR(B83="",C83="",D83="",E83=""),"Missing key field",IF(B83&lt;&gt;"Yes","Inactive",IF(COUNTIFS($B$2:$B$151,"Yes",$C$2:$C$151,C83,$D$2:$D$151,D83,$E$2:$E$151,E83)&gt;1,"Duplicate active standard","OK")))))</f>
        <v/>
      </c>
      <c r="L83" s="3">
        <f>IF(A83="","",IF(B83&lt;&gt;"Yes","Not applicable",IF(F83="","Missing duration",IF(OR(F83&lt;Setup!$B$5,F83&gt;Setup!$B$6),"Outside duration limits","OK"))))</f>
        <v/>
      </c>
      <c r="M83" s="3">
        <f>IF(A83="","",IF(B83&lt;&gt;"Yes","Not applicable",IF(H83="","Missing effective date",IF(H83&gt;Setup!$B$2,"Not yet effective",IF(I83="","Missing review date",IF(I83&gt;Setup!$B$2,"Future review date",IF(Setup!$B$2-I83&gt;Setup!$B$7,"Review due","Current")))))))</f>
        <v/>
      </c>
      <c r="N83" s="3">
        <f>IF(AND(B83="Yes",C83&lt;&gt;"",D83&lt;&gt;"",E83&lt;&gt;"",H83&lt;&gt;"",H83&lt;=Setup!$B$2),C83&amp;"|"&amp;D83&amp;"|"&amp;E83,"")</f>
        <v/>
      </c>
    </row>
    <row r="84" ht="30" customHeight="1">
      <c r="A84" s="13" t="n"/>
      <c r="B84" s="14" t="n"/>
      <c r="C84" s="13" t="n"/>
      <c r="D84" s="14" t="n"/>
      <c r="E84" s="13" t="n"/>
      <c r="F84" s="16" t="n"/>
      <c r="G84" s="16" t="n"/>
      <c r="H84" s="12" t="n"/>
      <c r="I84" s="12" t="n"/>
      <c r="J84" s="13" t="n"/>
      <c r="K84" s="4">
        <f>IF(A84="","",IF(COUNTIF($A$2:$A$151,A84)&gt;1,"Duplicate standard ID",IF(OR(B84="",C84="",D84="",E84=""),"Missing key field",IF(B84&lt;&gt;"Yes","Inactive",IF(COUNTIFS($B$2:$B$151,"Yes",$C$2:$C$151,C84,$D$2:$D$151,D84,$E$2:$E$151,E84)&gt;1,"Duplicate active standard","OK")))))</f>
        <v/>
      </c>
      <c r="L84" s="4">
        <f>IF(A84="","",IF(B84&lt;&gt;"Yes","Not applicable",IF(F84="","Missing duration",IF(OR(F84&lt;Setup!$B$5,F84&gt;Setup!$B$6),"Outside duration limits","OK"))))</f>
        <v/>
      </c>
      <c r="M84" s="4">
        <f>IF(A84="","",IF(B84&lt;&gt;"Yes","Not applicable",IF(H84="","Missing effective date",IF(H84&gt;Setup!$B$2,"Not yet effective",IF(I84="","Missing review date",IF(I84&gt;Setup!$B$2,"Future review date",IF(Setup!$B$2-I84&gt;Setup!$B$7,"Review due","Current")))))))</f>
        <v/>
      </c>
      <c r="N84" s="4">
        <f>IF(AND(B84="Yes",C84&lt;&gt;"",D84&lt;&gt;"",E84&lt;&gt;"",H84&lt;&gt;"",H84&lt;=Setup!$B$2),C84&amp;"|"&amp;D84&amp;"|"&amp;E84,"")</f>
        <v/>
      </c>
    </row>
    <row r="85" ht="30" customHeight="1">
      <c r="A85" s="13" t="n"/>
      <c r="B85" s="14" t="n"/>
      <c r="C85" s="13" t="n"/>
      <c r="D85" s="14" t="n"/>
      <c r="E85" s="13" t="n"/>
      <c r="F85" s="16" t="n"/>
      <c r="G85" s="16" t="n"/>
      <c r="H85" s="12" t="n"/>
      <c r="I85" s="12" t="n"/>
      <c r="J85" s="13" t="n"/>
      <c r="K85" s="3">
        <f>IF(A85="","",IF(COUNTIF($A$2:$A$151,A85)&gt;1,"Duplicate standard ID",IF(OR(B85="",C85="",D85="",E85=""),"Missing key field",IF(B85&lt;&gt;"Yes","Inactive",IF(COUNTIFS($B$2:$B$151,"Yes",$C$2:$C$151,C85,$D$2:$D$151,D85,$E$2:$E$151,E85)&gt;1,"Duplicate active standard","OK")))))</f>
        <v/>
      </c>
      <c r="L85" s="3">
        <f>IF(A85="","",IF(B85&lt;&gt;"Yes","Not applicable",IF(F85="","Missing duration",IF(OR(F85&lt;Setup!$B$5,F85&gt;Setup!$B$6),"Outside duration limits","OK"))))</f>
        <v/>
      </c>
      <c r="M85" s="3">
        <f>IF(A85="","",IF(B85&lt;&gt;"Yes","Not applicable",IF(H85="","Missing effective date",IF(H85&gt;Setup!$B$2,"Not yet effective",IF(I85="","Missing review date",IF(I85&gt;Setup!$B$2,"Future review date",IF(Setup!$B$2-I85&gt;Setup!$B$7,"Review due","Current")))))))</f>
        <v/>
      </c>
      <c r="N85" s="3">
        <f>IF(AND(B85="Yes",C85&lt;&gt;"",D85&lt;&gt;"",E85&lt;&gt;"",H85&lt;&gt;"",H85&lt;=Setup!$B$2),C85&amp;"|"&amp;D85&amp;"|"&amp;E85,"")</f>
        <v/>
      </c>
    </row>
    <row r="86" ht="30" customHeight="1">
      <c r="A86" s="13" t="n"/>
      <c r="B86" s="14" t="n"/>
      <c r="C86" s="13" t="n"/>
      <c r="D86" s="14" t="n"/>
      <c r="E86" s="13" t="n"/>
      <c r="F86" s="16" t="n"/>
      <c r="G86" s="16" t="n"/>
      <c r="H86" s="12" t="n"/>
      <c r="I86" s="12" t="n"/>
      <c r="J86" s="13" t="n"/>
      <c r="K86" s="4">
        <f>IF(A86="","",IF(COUNTIF($A$2:$A$151,A86)&gt;1,"Duplicate standard ID",IF(OR(B86="",C86="",D86="",E86=""),"Missing key field",IF(B86&lt;&gt;"Yes","Inactive",IF(COUNTIFS($B$2:$B$151,"Yes",$C$2:$C$151,C86,$D$2:$D$151,D86,$E$2:$E$151,E86)&gt;1,"Duplicate active standard","OK")))))</f>
        <v/>
      </c>
      <c r="L86" s="4">
        <f>IF(A86="","",IF(B86&lt;&gt;"Yes","Not applicable",IF(F86="","Missing duration",IF(OR(F86&lt;Setup!$B$5,F86&gt;Setup!$B$6),"Outside duration limits","OK"))))</f>
        <v/>
      </c>
      <c r="M86" s="4">
        <f>IF(A86="","",IF(B86&lt;&gt;"Yes","Not applicable",IF(H86="","Missing effective date",IF(H86&gt;Setup!$B$2,"Not yet effective",IF(I86="","Missing review date",IF(I86&gt;Setup!$B$2,"Future review date",IF(Setup!$B$2-I86&gt;Setup!$B$7,"Review due","Current")))))))</f>
        <v/>
      </c>
      <c r="N86" s="4">
        <f>IF(AND(B86="Yes",C86&lt;&gt;"",D86&lt;&gt;"",E86&lt;&gt;"",H86&lt;&gt;"",H86&lt;=Setup!$B$2),C86&amp;"|"&amp;D86&amp;"|"&amp;E86,"")</f>
        <v/>
      </c>
    </row>
    <row r="87" ht="30" customHeight="1">
      <c r="A87" s="13" t="n"/>
      <c r="B87" s="14" t="n"/>
      <c r="C87" s="13" t="n"/>
      <c r="D87" s="14" t="n"/>
      <c r="E87" s="13" t="n"/>
      <c r="F87" s="16" t="n"/>
      <c r="G87" s="16" t="n"/>
      <c r="H87" s="12" t="n"/>
      <c r="I87" s="12" t="n"/>
      <c r="J87" s="13" t="n"/>
      <c r="K87" s="3">
        <f>IF(A87="","",IF(COUNTIF($A$2:$A$151,A87)&gt;1,"Duplicate standard ID",IF(OR(B87="",C87="",D87="",E87=""),"Missing key field",IF(B87&lt;&gt;"Yes","Inactive",IF(COUNTIFS($B$2:$B$151,"Yes",$C$2:$C$151,C87,$D$2:$D$151,D87,$E$2:$E$151,E87)&gt;1,"Duplicate active standard","OK")))))</f>
        <v/>
      </c>
      <c r="L87" s="3">
        <f>IF(A87="","",IF(B87&lt;&gt;"Yes","Not applicable",IF(F87="","Missing duration",IF(OR(F87&lt;Setup!$B$5,F87&gt;Setup!$B$6),"Outside duration limits","OK"))))</f>
        <v/>
      </c>
      <c r="M87" s="3">
        <f>IF(A87="","",IF(B87&lt;&gt;"Yes","Not applicable",IF(H87="","Missing effective date",IF(H87&gt;Setup!$B$2,"Not yet effective",IF(I87="","Missing review date",IF(I87&gt;Setup!$B$2,"Future review date",IF(Setup!$B$2-I87&gt;Setup!$B$7,"Review due","Current")))))))</f>
        <v/>
      </c>
      <c r="N87" s="3">
        <f>IF(AND(B87="Yes",C87&lt;&gt;"",D87&lt;&gt;"",E87&lt;&gt;"",H87&lt;&gt;"",H87&lt;=Setup!$B$2),C87&amp;"|"&amp;D87&amp;"|"&amp;E87,"")</f>
        <v/>
      </c>
    </row>
    <row r="88" ht="30" customHeight="1">
      <c r="A88" s="13" t="n"/>
      <c r="B88" s="14" t="n"/>
      <c r="C88" s="13" t="n"/>
      <c r="D88" s="14" t="n"/>
      <c r="E88" s="13" t="n"/>
      <c r="F88" s="16" t="n"/>
      <c r="G88" s="16" t="n"/>
      <c r="H88" s="12" t="n"/>
      <c r="I88" s="12" t="n"/>
      <c r="J88" s="13" t="n"/>
      <c r="K88" s="4">
        <f>IF(A88="","",IF(COUNTIF($A$2:$A$151,A88)&gt;1,"Duplicate standard ID",IF(OR(B88="",C88="",D88="",E88=""),"Missing key field",IF(B88&lt;&gt;"Yes","Inactive",IF(COUNTIFS($B$2:$B$151,"Yes",$C$2:$C$151,C88,$D$2:$D$151,D88,$E$2:$E$151,E88)&gt;1,"Duplicate active standard","OK")))))</f>
        <v/>
      </c>
      <c r="L88" s="4">
        <f>IF(A88="","",IF(B88&lt;&gt;"Yes","Not applicable",IF(F88="","Missing duration",IF(OR(F88&lt;Setup!$B$5,F88&gt;Setup!$B$6),"Outside duration limits","OK"))))</f>
        <v/>
      </c>
      <c r="M88" s="4">
        <f>IF(A88="","",IF(B88&lt;&gt;"Yes","Not applicable",IF(H88="","Missing effective date",IF(H88&gt;Setup!$B$2,"Not yet effective",IF(I88="","Missing review date",IF(I88&gt;Setup!$B$2,"Future review date",IF(Setup!$B$2-I88&gt;Setup!$B$7,"Review due","Current")))))))</f>
        <v/>
      </c>
      <c r="N88" s="4">
        <f>IF(AND(B88="Yes",C88&lt;&gt;"",D88&lt;&gt;"",E88&lt;&gt;"",H88&lt;&gt;"",H88&lt;=Setup!$B$2),C88&amp;"|"&amp;D88&amp;"|"&amp;E88,"")</f>
        <v/>
      </c>
    </row>
    <row r="89" ht="30" customHeight="1">
      <c r="A89" s="13" t="n"/>
      <c r="B89" s="14" t="n"/>
      <c r="C89" s="13" t="n"/>
      <c r="D89" s="14" t="n"/>
      <c r="E89" s="13" t="n"/>
      <c r="F89" s="16" t="n"/>
      <c r="G89" s="16" t="n"/>
      <c r="H89" s="12" t="n"/>
      <c r="I89" s="12" t="n"/>
      <c r="J89" s="13" t="n"/>
      <c r="K89" s="3">
        <f>IF(A89="","",IF(COUNTIF($A$2:$A$151,A89)&gt;1,"Duplicate standard ID",IF(OR(B89="",C89="",D89="",E89=""),"Missing key field",IF(B89&lt;&gt;"Yes","Inactive",IF(COUNTIFS($B$2:$B$151,"Yes",$C$2:$C$151,C89,$D$2:$D$151,D89,$E$2:$E$151,E89)&gt;1,"Duplicate active standard","OK")))))</f>
        <v/>
      </c>
      <c r="L89" s="3">
        <f>IF(A89="","",IF(B89&lt;&gt;"Yes","Not applicable",IF(F89="","Missing duration",IF(OR(F89&lt;Setup!$B$5,F89&gt;Setup!$B$6),"Outside duration limits","OK"))))</f>
        <v/>
      </c>
      <c r="M89" s="3">
        <f>IF(A89="","",IF(B89&lt;&gt;"Yes","Not applicable",IF(H89="","Missing effective date",IF(H89&gt;Setup!$B$2,"Not yet effective",IF(I89="","Missing review date",IF(I89&gt;Setup!$B$2,"Future review date",IF(Setup!$B$2-I89&gt;Setup!$B$7,"Review due","Current")))))))</f>
        <v/>
      </c>
      <c r="N89" s="3">
        <f>IF(AND(B89="Yes",C89&lt;&gt;"",D89&lt;&gt;"",E89&lt;&gt;"",H89&lt;&gt;"",H89&lt;=Setup!$B$2),C89&amp;"|"&amp;D89&amp;"|"&amp;E89,"")</f>
        <v/>
      </c>
    </row>
    <row r="90" ht="30" customHeight="1">
      <c r="A90" s="13" t="n"/>
      <c r="B90" s="14" t="n"/>
      <c r="C90" s="13" t="n"/>
      <c r="D90" s="14" t="n"/>
      <c r="E90" s="13" t="n"/>
      <c r="F90" s="16" t="n"/>
      <c r="G90" s="16" t="n"/>
      <c r="H90" s="12" t="n"/>
      <c r="I90" s="12" t="n"/>
      <c r="J90" s="13" t="n"/>
      <c r="K90" s="4">
        <f>IF(A90="","",IF(COUNTIF($A$2:$A$151,A90)&gt;1,"Duplicate standard ID",IF(OR(B90="",C90="",D90="",E90=""),"Missing key field",IF(B90&lt;&gt;"Yes","Inactive",IF(COUNTIFS($B$2:$B$151,"Yes",$C$2:$C$151,C90,$D$2:$D$151,D90,$E$2:$E$151,E90)&gt;1,"Duplicate active standard","OK")))))</f>
        <v/>
      </c>
      <c r="L90" s="4">
        <f>IF(A90="","",IF(B90&lt;&gt;"Yes","Not applicable",IF(F90="","Missing duration",IF(OR(F90&lt;Setup!$B$5,F90&gt;Setup!$B$6),"Outside duration limits","OK"))))</f>
        <v/>
      </c>
      <c r="M90" s="4">
        <f>IF(A90="","",IF(B90&lt;&gt;"Yes","Not applicable",IF(H90="","Missing effective date",IF(H90&gt;Setup!$B$2,"Not yet effective",IF(I90="","Missing review date",IF(I90&gt;Setup!$B$2,"Future review date",IF(Setup!$B$2-I90&gt;Setup!$B$7,"Review due","Current")))))))</f>
        <v/>
      </c>
      <c r="N90" s="4">
        <f>IF(AND(B90="Yes",C90&lt;&gt;"",D90&lt;&gt;"",E90&lt;&gt;"",H90&lt;&gt;"",H90&lt;=Setup!$B$2),C90&amp;"|"&amp;D90&amp;"|"&amp;E90,"")</f>
        <v/>
      </c>
    </row>
    <row r="91" ht="30" customHeight="1">
      <c r="A91" s="13" t="n"/>
      <c r="B91" s="14" t="n"/>
      <c r="C91" s="13" t="n"/>
      <c r="D91" s="14" t="n"/>
      <c r="E91" s="13" t="n"/>
      <c r="F91" s="16" t="n"/>
      <c r="G91" s="16" t="n"/>
      <c r="H91" s="12" t="n"/>
      <c r="I91" s="12" t="n"/>
      <c r="J91" s="13" t="n"/>
      <c r="K91" s="3">
        <f>IF(A91="","",IF(COUNTIF($A$2:$A$151,A91)&gt;1,"Duplicate standard ID",IF(OR(B91="",C91="",D91="",E91=""),"Missing key field",IF(B91&lt;&gt;"Yes","Inactive",IF(COUNTIFS($B$2:$B$151,"Yes",$C$2:$C$151,C91,$D$2:$D$151,D91,$E$2:$E$151,E91)&gt;1,"Duplicate active standard","OK")))))</f>
        <v/>
      </c>
      <c r="L91" s="3">
        <f>IF(A91="","",IF(B91&lt;&gt;"Yes","Not applicable",IF(F91="","Missing duration",IF(OR(F91&lt;Setup!$B$5,F91&gt;Setup!$B$6),"Outside duration limits","OK"))))</f>
        <v/>
      </c>
      <c r="M91" s="3">
        <f>IF(A91="","",IF(B91&lt;&gt;"Yes","Not applicable",IF(H91="","Missing effective date",IF(H91&gt;Setup!$B$2,"Not yet effective",IF(I91="","Missing review date",IF(I91&gt;Setup!$B$2,"Future review date",IF(Setup!$B$2-I91&gt;Setup!$B$7,"Review due","Current")))))))</f>
        <v/>
      </c>
      <c r="N91" s="3">
        <f>IF(AND(B91="Yes",C91&lt;&gt;"",D91&lt;&gt;"",E91&lt;&gt;"",H91&lt;&gt;"",H91&lt;=Setup!$B$2),C91&amp;"|"&amp;D91&amp;"|"&amp;E91,"")</f>
        <v/>
      </c>
    </row>
    <row r="92" ht="30" customHeight="1">
      <c r="A92" s="13" t="n"/>
      <c r="B92" s="14" t="n"/>
      <c r="C92" s="13" t="n"/>
      <c r="D92" s="14" t="n"/>
      <c r="E92" s="13" t="n"/>
      <c r="F92" s="16" t="n"/>
      <c r="G92" s="16" t="n"/>
      <c r="H92" s="12" t="n"/>
      <c r="I92" s="12" t="n"/>
      <c r="J92" s="13" t="n"/>
      <c r="K92" s="4">
        <f>IF(A92="","",IF(COUNTIF($A$2:$A$151,A92)&gt;1,"Duplicate standard ID",IF(OR(B92="",C92="",D92="",E92=""),"Missing key field",IF(B92&lt;&gt;"Yes","Inactive",IF(COUNTIFS($B$2:$B$151,"Yes",$C$2:$C$151,C92,$D$2:$D$151,D92,$E$2:$E$151,E92)&gt;1,"Duplicate active standard","OK")))))</f>
        <v/>
      </c>
      <c r="L92" s="4">
        <f>IF(A92="","",IF(B92&lt;&gt;"Yes","Not applicable",IF(F92="","Missing duration",IF(OR(F92&lt;Setup!$B$5,F92&gt;Setup!$B$6),"Outside duration limits","OK"))))</f>
        <v/>
      </c>
      <c r="M92" s="4">
        <f>IF(A92="","",IF(B92&lt;&gt;"Yes","Not applicable",IF(H92="","Missing effective date",IF(H92&gt;Setup!$B$2,"Not yet effective",IF(I92="","Missing review date",IF(I92&gt;Setup!$B$2,"Future review date",IF(Setup!$B$2-I92&gt;Setup!$B$7,"Review due","Current")))))))</f>
        <v/>
      </c>
      <c r="N92" s="4">
        <f>IF(AND(B92="Yes",C92&lt;&gt;"",D92&lt;&gt;"",E92&lt;&gt;"",H92&lt;&gt;"",H92&lt;=Setup!$B$2),C92&amp;"|"&amp;D92&amp;"|"&amp;E92,"")</f>
        <v/>
      </c>
    </row>
    <row r="93" ht="30" customHeight="1">
      <c r="A93" s="13" t="n"/>
      <c r="B93" s="14" t="n"/>
      <c r="C93" s="13" t="n"/>
      <c r="D93" s="14" t="n"/>
      <c r="E93" s="13" t="n"/>
      <c r="F93" s="16" t="n"/>
      <c r="G93" s="16" t="n"/>
      <c r="H93" s="12" t="n"/>
      <c r="I93" s="12" t="n"/>
      <c r="J93" s="13" t="n"/>
      <c r="K93" s="3">
        <f>IF(A93="","",IF(COUNTIF($A$2:$A$151,A93)&gt;1,"Duplicate standard ID",IF(OR(B93="",C93="",D93="",E93=""),"Missing key field",IF(B93&lt;&gt;"Yes","Inactive",IF(COUNTIFS($B$2:$B$151,"Yes",$C$2:$C$151,C93,$D$2:$D$151,D93,$E$2:$E$151,E93)&gt;1,"Duplicate active standard","OK")))))</f>
        <v/>
      </c>
      <c r="L93" s="3">
        <f>IF(A93="","",IF(B93&lt;&gt;"Yes","Not applicable",IF(F93="","Missing duration",IF(OR(F93&lt;Setup!$B$5,F93&gt;Setup!$B$6),"Outside duration limits","OK"))))</f>
        <v/>
      </c>
      <c r="M93" s="3">
        <f>IF(A93="","",IF(B93&lt;&gt;"Yes","Not applicable",IF(H93="","Missing effective date",IF(H93&gt;Setup!$B$2,"Not yet effective",IF(I93="","Missing review date",IF(I93&gt;Setup!$B$2,"Future review date",IF(Setup!$B$2-I93&gt;Setup!$B$7,"Review due","Current")))))))</f>
        <v/>
      </c>
      <c r="N93" s="3">
        <f>IF(AND(B93="Yes",C93&lt;&gt;"",D93&lt;&gt;"",E93&lt;&gt;"",H93&lt;&gt;"",H93&lt;=Setup!$B$2),C93&amp;"|"&amp;D93&amp;"|"&amp;E93,"")</f>
        <v/>
      </c>
    </row>
    <row r="94" ht="30" customHeight="1">
      <c r="A94" s="13" t="n"/>
      <c r="B94" s="14" t="n"/>
      <c r="C94" s="13" t="n"/>
      <c r="D94" s="14" t="n"/>
      <c r="E94" s="13" t="n"/>
      <c r="F94" s="16" t="n"/>
      <c r="G94" s="16" t="n"/>
      <c r="H94" s="12" t="n"/>
      <c r="I94" s="12" t="n"/>
      <c r="J94" s="13" t="n"/>
      <c r="K94" s="4">
        <f>IF(A94="","",IF(COUNTIF($A$2:$A$151,A94)&gt;1,"Duplicate standard ID",IF(OR(B94="",C94="",D94="",E94=""),"Missing key field",IF(B94&lt;&gt;"Yes","Inactive",IF(COUNTIFS($B$2:$B$151,"Yes",$C$2:$C$151,C94,$D$2:$D$151,D94,$E$2:$E$151,E94)&gt;1,"Duplicate active standard","OK")))))</f>
        <v/>
      </c>
      <c r="L94" s="4">
        <f>IF(A94="","",IF(B94&lt;&gt;"Yes","Not applicable",IF(F94="","Missing duration",IF(OR(F94&lt;Setup!$B$5,F94&gt;Setup!$B$6),"Outside duration limits","OK"))))</f>
        <v/>
      </c>
      <c r="M94" s="4">
        <f>IF(A94="","",IF(B94&lt;&gt;"Yes","Not applicable",IF(H94="","Missing effective date",IF(H94&gt;Setup!$B$2,"Not yet effective",IF(I94="","Missing review date",IF(I94&gt;Setup!$B$2,"Future review date",IF(Setup!$B$2-I94&gt;Setup!$B$7,"Review due","Current")))))))</f>
        <v/>
      </c>
      <c r="N94" s="4">
        <f>IF(AND(B94="Yes",C94&lt;&gt;"",D94&lt;&gt;"",E94&lt;&gt;"",H94&lt;&gt;"",H94&lt;=Setup!$B$2),C94&amp;"|"&amp;D94&amp;"|"&amp;E94,"")</f>
        <v/>
      </c>
    </row>
    <row r="95" ht="30" customHeight="1">
      <c r="A95" s="13" t="n"/>
      <c r="B95" s="14" t="n"/>
      <c r="C95" s="13" t="n"/>
      <c r="D95" s="14" t="n"/>
      <c r="E95" s="13" t="n"/>
      <c r="F95" s="16" t="n"/>
      <c r="G95" s="16" t="n"/>
      <c r="H95" s="12" t="n"/>
      <c r="I95" s="12" t="n"/>
      <c r="J95" s="13" t="n"/>
      <c r="K95" s="3">
        <f>IF(A95="","",IF(COUNTIF($A$2:$A$151,A95)&gt;1,"Duplicate standard ID",IF(OR(B95="",C95="",D95="",E95=""),"Missing key field",IF(B95&lt;&gt;"Yes","Inactive",IF(COUNTIFS($B$2:$B$151,"Yes",$C$2:$C$151,C95,$D$2:$D$151,D95,$E$2:$E$151,E95)&gt;1,"Duplicate active standard","OK")))))</f>
        <v/>
      </c>
      <c r="L95" s="3">
        <f>IF(A95="","",IF(B95&lt;&gt;"Yes","Not applicable",IF(F95="","Missing duration",IF(OR(F95&lt;Setup!$B$5,F95&gt;Setup!$B$6),"Outside duration limits","OK"))))</f>
        <v/>
      </c>
      <c r="M95" s="3">
        <f>IF(A95="","",IF(B95&lt;&gt;"Yes","Not applicable",IF(H95="","Missing effective date",IF(H95&gt;Setup!$B$2,"Not yet effective",IF(I95="","Missing review date",IF(I95&gt;Setup!$B$2,"Future review date",IF(Setup!$B$2-I95&gt;Setup!$B$7,"Review due","Current")))))))</f>
        <v/>
      </c>
      <c r="N95" s="3">
        <f>IF(AND(B95="Yes",C95&lt;&gt;"",D95&lt;&gt;"",E95&lt;&gt;"",H95&lt;&gt;"",H95&lt;=Setup!$B$2),C95&amp;"|"&amp;D95&amp;"|"&amp;E95,"")</f>
        <v/>
      </c>
    </row>
    <row r="96" ht="30" customHeight="1">
      <c r="A96" s="13" t="n"/>
      <c r="B96" s="14" t="n"/>
      <c r="C96" s="13" t="n"/>
      <c r="D96" s="14" t="n"/>
      <c r="E96" s="13" t="n"/>
      <c r="F96" s="16" t="n"/>
      <c r="G96" s="16" t="n"/>
      <c r="H96" s="12" t="n"/>
      <c r="I96" s="12" t="n"/>
      <c r="J96" s="13" t="n"/>
      <c r="K96" s="4">
        <f>IF(A96="","",IF(COUNTIF($A$2:$A$151,A96)&gt;1,"Duplicate standard ID",IF(OR(B96="",C96="",D96="",E96=""),"Missing key field",IF(B96&lt;&gt;"Yes","Inactive",IF(COUNTIFS($B$2:$B$151,"Yes",$C$2:$C$151,C96,$D$2:$D$151,D96,$E$2:$E$151,E96)&gt;1,"Duplicate active standard","OK")))))</f>
        <v/>
      </c>
      <c r="L96" s="4">
        <f>IF(A96="","",IF(B96&lt;&gt;"Yes","Not applicable",IF(F96="","Missing duration",IF(OR(F96&lt;Setup!$B$5,F96&gt;Setup!$B$6),"Outside duration limits","OK"))))</f>
        <v/>
      </c>
      <c r="M96" s="4">
        <f>IF(A96="","",IF(B96&lt;&gt;"Yes","Not applicable",IF(H96="","Missing effective date",IF(H96&gt;Setup!$B$2,"Not yet effective",IF(I96="","Missing review date",IF(I96&gt;Setup!$B$2,"Future review date",IF(Setup!$B$2-I96&gt;Setup!$B$7,"Review due","Current")))))))</f>
        <v/>
      </c>
      <c r="N96" s="4">
        <f>IF(AND(B96="Yes",C96&lt;&gt;"",D96&lt;&gt;"",E96&lt;&gt;"",H96&lt;&gt;"",H96&lt;=Setup!$B$2),C96&amp;"|"&amp;D96&amp;"|"&amp;E96,"")</f>
        <v/>
      </c>
    </row>
    <row r="97" ht="30" customHeight="1">
      <c r="A97" s="13" t="n"/>
      <c r="B97" s="14" t="n"/>
      <c r="C97" s="13" t="n"/>
      <c r="D97" s="14" t="n"/>
      <c r="E97" s="13" t="n"/>
      <c r="F97" s="16" t="n"/>
      <c r="G97" s="16" t="n"/>
      <c r="H97" s="12" t="n"/>
      <c r="I97" s="12" t="n"/>
      <c r="J97" s="13" t="n"/>
      <c r="K97" s="3">
        <f>IF(A97="","",IF(COUNTIF($A$2:$A$151,A97)&gt;1,"Duplicate standard ID",IF(OR(B97="",C97="",D97="",E97=""),"Missing key field",IF(B97&lt;&gt;"Yes","Inactive",IF(COUNTIFS($B$2:$B$151,"Yes",$C$2:$C$151,C97,$D$2:$D$151,D97,$E$2:$E$151,E97)&gt;1,"Duplicate active standard","OK")))))</f>
        <v/>
      </c>
      <c r="L97" s="3">
        <f>IF(A97="","",IF(B97&lt;&gt;"Yes","Not applicable",IF(F97="","Missing duration",IF(OR(F97&lt;Setup!$B$5,F97&gt;Setup!$B$6),"Outside duration limits","OK"))))</f>
        <v/>
      </c>
      <c r="M97" s="3">
        <f>IF(A97="","",IF(B97&lt;&gt;"Yes","Not applicable",IF(H97="","Missing effective date",IF(H97&gt;Setup!$B$2,"Not yet effective",IF(I97="","Missing review date",IF(I97&gt;Setup!$B$2,"Future review date",IF(Setup!$B$2-I97&gt;Setup!$B$7,"Review due","Current")))))))</f>
        <v/>
      </c>
      <c r="N97" s="3">
        <f>IF(AND(B97="Yes",C97&lt;&gt;"",D97&lt;&gt;"",E97&lt;&gt;"",H97&lt;&gt;"",H97&lt;=Setup!$B$2),C97&amp;"|"&amp;D97&amp;"|"&amp;E97,"")</f>
        <v/>
      </c>
    </row>
    <row r="98" ht="30" customHeight="1">
      <c r="A98" s="13" t="n"/>
      <c r="B98" s="14" t="n"/>
      <c r="C98" s="13" t="n"/>
      <c r="D98" s="14" t="n"/>
      <c r="E98" s="13" t="n"/>
      <c r="F98" s="16" t="n"/>
      <c r="G98" s="16" t="n"/>
      <c r="H98" s="12" t="n"/>
      <c r="I98" s="12" t="n"/>
      <c r="J98" s="13" t="n"/>
      <c r="K98" s="4">
        <f>IF(A98="","",IF(COUNTIF($A$2:$A$151,A98)&gt;1,"Duplicate standard ID",IF(OR(B98="",C98="",D98="",E98=""),"Missing key field",IF(B98&lt;&gt;"Yes","Inactive",IF(COUNTIFS($B$2:$B$151,"Yes",$C$2:$C$151,C98,$D$2:$D$151,D98,$E$2:$E$151,E98)&gt;1,"Duplicate active standard","OK")))))</f>
        <v/>
      </c>
      <c r="L98" s="4">
        <f>IF(A98="","",IF(B98&lt;&gt;"Yes","Not applicable",IF(F98="","Missing duration",IF(OR(F98&lt;Setup!$B$5,F98&gt;Setup!$B$6),"Outside duration limits","OK"))))</f>
        <v/>
      </c>
      <c r="M98" s="4">
        <f>IF(A98="","",IF(B98&lt;&gt;"Yes","Not applicable",IF(H98="","Missing effective date",IF(H98&gt;Setup!$B$2,"Not yet effective",IF(I98="","Missing review date",IF(I98&gt;Setup!$B$2,"Future review date",IF(Setup!$B$2-I98&gt;Setup!$B$7,"Review due","Current")))))))</f>
        <v/>
      </c>
      <c r="N98" s="4">
        <f>IF(AND(B98="Yes",C98&lt;&gt;"",D98&lt;&gt;"",E98&lt;&gt;"",H98&lt;&gt;"",H98&lt;=Setup!$B$2),C98&amp;"|"&amp;D98&amp;"|"&amp;E98,"")</f>
        <v/>
      </c>
    </row>
    <row r="99" ht="30" customHeight="1">
      <c r="A99" s="13" t="n"/>
      <c r="B99" s="14" t="n"/>
      <c r="C99" s="13" t="n"/>
      <c r="D99" s="14" t="n"/>
      <c r="E99" s="13" t="n"/>
      <c r="F99" s="16" t="n"/>
      <c r="G99" s="16" t="n"/>
      <c r="H99" s="12" t="n"/>
      <c r="I99" s="12" t="n"/>
      <c r="J99" s="13" t="n"/>
      <c r="K99" s="3">
        <f>IF(A99="","",IF(COUNTIF($A$2:$A$151,A99)&gt;1,"Duplicate standard ID",IF(OR(B99="",C99="",D99="",E99=""),"Missing key field",IF(B99&lt;&gt;"Yes","Inactive",IF(COUNTIFS($B$2:$B$151,"Yes",$C$2:$C$151,C99,$D$2:$D$151,D99,$E$2:$E$151,E99)&gt;1,"Duplicate active standard","OK")))))</f>
        <v/>
      </c>
      <c r="L99" s="3">
        <f>IF(A99="","",IF(B99&lt;&gt;"Yes","Not applicable",IF(F99="","Missing duration",IF(OR(F99&lt;Setup!$B$5,F99&gt;Setup!$B$6),"Outside duration limits","OK"))))</f>
        <v/>
      </c>
      <c r="M99" s="3">
        <f>IF(A99="","",IF(B99&lt;&gt;"Yes","Not applicable",IF(H99="","Missing effective date",IF(H99&gt;Setup!$B$2,"Not yet effective",IF(I99="","Missing review date",IF(I99&gt;Setup!$B$2,"Future review date",IF(Setup!$B$2-I99&gt;Setup!$B$7,"Review due","Current")))))))</f>
        <v/>
      </c>
      <c r="N99" s="3">
        <f>IF(AND(B99="Yes",C99&lt;&gt;"",D99&lt;&gt;"",E99&lt;&gt;"",H99&lt;&gt;"",H99&lt;=Setup!$B$2),C99&amp;"|"&amp;D99&amp;"|"&amp;E99,"")</f>
        <v/>
      </c>
    </row>
    <row r="100" ht="30" customHeight="1">
      <c r="A100" s="13" t="n"/>
      <c r="B100" s="14" t="n"/>
      <c r="C100" s="13" t="n"/>
      <c r="D100" s="14" t="n"/>
      <c r="E100" s="13" t="n"/>
      <c r="F100" s="16" t="n"/>
      <c r="G100" s="16" t="n"/>
      <c r="H100" s="12" t="n"/>
      <c r="I100" s="12" t="n"/>
      <c r="J100" s="13" t="n"/>
      <c r="K100" s="4">
        <f>IF(A100="","",IF(COUNTIF($A$2:$A$151,A100)&gt;1,"Duplicate standard ID",IF(OR(B100="",C100="",D100="",E100=""),"Missing key field",IF(B100&lt;&gt;"Yes","Inactive",IF(COUNTIFS($B$2:$B$151,"Yes",$C$2:$C$151,C100,$D$2:$D$151,D100,$E$2:$E$151,E100)&gt;1,"Duplicate active standard","OK")))))</f>
        <v/>
      </c>
      <c r="L100" s="4">
        <f>IF(A100="","",IF(B100&lt;&gt;"Yes","Not applicable",IF(F100="","Missing duration",IF(OR(F100&lt;Setup!$B$5,F100&gt;Setup!$B$6),"Outside duration limits","OK"))))</f>
        <v/>
      </c>
      <c r="M100" s="4">
        <f>IF(A100="","",IF(B100&lt;&gt;"Yes","Not applicable",IF(H100="","Missing effective date",IF(H100&gt;Setup!$B$2,"Not yet effective",IF(I100="","Missing review date",IF(I100&gt;Setup!$B$2,"Future review date",IF(Setup!$B$2-I100&gt;Setup!$B$7,"Review due","Current")))))))</f>
        <v/>
      </c>
      <c r="N100" s="4">
        <f>IF(AND(B100="Yes",C100&lt;&gt;"",D100&lt;&gt;"",E100&lt;&gt;"",H100&lt;&gt;"",H100&lt;=Setup!$B$2),C100&amp;"|"&amp;D100&amp;"|"&amp;E100,"")</f>
        <v/>
      </c>
    </row>
    <row r="101" ht="30" customHeight="1">
      <c r="A101" s="13" t="n"/>
      <c r="B101" s="14" t="n"/>
      <c r="C101" s="13" t="n"/>
      <c r="D101" s="14" t="n"/>
      <c r="E101" s="13" t="n"/>
      <c r="F101" s="16" t="n"/>
      <c r="G101" s="16" t="n"/>
      <c r="H101" s="12" t="n"/>
      <c r="I101" s="12" t="n"/>
      <c r="J101" s="13" t="n"/>
      <c r="K101" s="3">
        <f>IF(A101="","",IF(COUNTIF($A$2:$A$151,A101)&gt;1,"Duplicate standard ID",IF(OR(B101="",C101="",D101="",E101=""),"Missing key field",IF(B101&lt;&gt;"Yes","Inactive",IF(COUNTIFS($B$2:$B$151,"Yes",$C$2:$C$151,C101,$D$2:$D$151,D101,$E$2:$E$151,E101)&gt;1,"Duplicate active standard","OK")))))</f>
        <v/>
      </c>
      <c r="L101" s="3">
        <f>IF(A101="","",IF(B101&lt;&gt;"Yes","Not applicable",IF(F101="","Missing duration",IF(OR(F101&lt;Setup!$B$5,F101&gt;Setup!$B$6),"Outside duration limits","OK"))))</f>
        <v/>
      </c>
      <c r="M101" s="3">
        <f>IF(A101="","",IF(B101&lt;&gt;"Yes","Not applicable",IF(H101="","Missing effective date",IF(H101&gt;Setup!$B$2,"Not yet effective",IF(I101="","Missing review date",IF(I101&gt;Setup!$B$2,"Future review date",IF(Setup!$B$2-I101&gt;Setup!$B$7,"Review due","Current")))))))</f>
        <v/>
      </c>
      <c r="N101" s="3">
        <f>IF(AND(B101="Yes",C101&lt;&gt;"",D101&lt;&gt;"",E101&lt;&gt;"",H101&lt;&gt;"",H101&lt;=Setup!$B$2),C101&amp;"|"&amp;D101&amp;"|"&amp;E101,"")</f>
        <v/>
      </c>
    </row>
    <row r="102" ht="30" customHeight="1">
      <c r="A102" s="13" t="n"/>
      <c r="B102" s="14" t="n"/>
      <c r="C102" s="13" t="n"/>
      <c r="D102" s="14" t="n"/>
      <c r="E102" s="13" t="n"/>
      <c r="F102" s="16" t="n"/>
      <c r="G102" s="16" t="n"/>
      <c r="H102" s="12" t="n"/>
      <c r="I102" s="12" t="n"/>
      <c r="J102" s="13" t="n"/>
      <c r="K102" s="4">
        <f>IF(A102="","",IF(COUNTIF($A$2:$A$151,A102)&gt;1,"Duplicate standard ID",IF(OR(B102="",C102="",D102="",E102=""),"Missing key field",IF(B102&lt;&gt;"Yes","Inactive",IF(COUNTIFS($B$2:$B$151,"Yes",$C$2:$C$151,C102,$D$2:$D$151,D102,$E$2:$E$151,E102)&gt;1,"Duplicate active standard","OK")))))</f>
        <v/>
      </c>
      <c r="L102" s="4">
        <f>IF(A102="","",IF(B102&lt;&gt;"Yes","Not applicable",IF(F102="","Missing duration",IF(OR(F102&lt;Setup!$B$5,F102&gt;Setup!$B$6),"Outside duration limits","OK"))))</f>
        <v/>
      </c>
      <c r="M102" s="4">
        <f>IF(A102="","",IF(B102&lt;&gt;"Yes","Not applicable",IF(H102="","Missing effective date",IF(H102&gt;Setup!$B$2,"Not yet effective",IF(I102="","Missing review date",IF(I102&gt;Setup!$B$2,"Future review date",IF(Setup!$B$2-I102&gt;Setup!$B$7,"Review due","Current")))))))</f>
        <v/>
      </c>
      <c r="N102" s="4">
        <f>IF(AND(B102="Yes",C102&lt;&gt;"",D102&lt;&gt;"",E102&lt;&gt;"",H102&lt;&gt;"",H102&lt;=Setup!$B$2),C102&amp;"|"&amp;D102&amp;"|"&amp;E102,"")</f>
        <v/>
      </c>
    </row>
    <row r="103" ht="30" customHeight="1">
      <c r="A103" s="13" t="n"/>
      <c r="B103" s="14" t="n"/>
      <c r="C103" s="13" t="n"/>
      <c r="D103" s="14" t="n"/>
      <c r="E103" s="13" t="n"/>
      <c r="F103" s="16" t="n"/>
      <c r="G103" s="16" t="n"/>
      <c r="H103" s="12" t="n"/>
      <c r="I103" s="12" t="n"/>
      <c r="J103" s="13" t="n"/>
      <c r="K103" s="3">
        <f>IF(A103="","",IF(COUNTIF($A$2:$A$151,A103)&gt;1,"Duplicate standard ID",IF(OR(B103="",C103="",D103="",E103=""),"Missing key field",IF(B103&lt;&gt;"Yes","Inactive",IF(COUNTIFS($B$2:$B$151,"Yes",$C$2:$C$151,C103,$D$2:$D$151,D103,$E$2:$E$151,E103)&gt;1,"Duplicate active standard","OK")))))</f>
        <v/>
      </c>
      <c r="L103" s="3">
        <f>IF(A103="","",IF(B103&lt;&gt;"Yes","Not applicable",IF(F103="","Missing duration",IF(OR(F103&lt;Setup!$B$5,F103&gt;Setup!$B$6),"Outside duration limits","OK"))))</f>
        <v/>
      </c>
      <c r="M103" s="3">
        <f>IF(A103="","",IF(B103&lt;&gt;"Yes","Not applicable",IF(H103="","Missing effective date",IF(H103&gt;Setup!$B$2,"Not yet effective",IF(I103="","Missing review date",IF(I103&gt;Setup!$B$2,"Future review date",IF(Setup!$B$2-I103&gt;Setup!$B$7,"Review due","Current")))))))</f>
        <v/>
      </c>
      <c r="N103" s="3">
        <f>IF(AND(B103="Yes",C103&lt;&gt;"",D103&lt;&gt;"",E103&lt;&gt;"",H103&lt;&gt;"",H103&lt;=Setup!$B$2),C103&amp;"|"&amp;D103&amp;"|"&amp;E103,"")</f>
        <v/>
      </c>
    </row>
    <row r="104" ht="30" customHeight="1">
      <c r="A104" s="13" t="n"/>
      <c r="B104" s="14" t="n"/>
      <c r="C104" s="13" t="n"/>
      <c r="D104" s="14" t="n"/>
      <c r="E104" s="13" t="n"/>
      <c r="F104" s="16" t="n"/>
      <c r="G104" s="16" t="n"/>
      <c r="H104" s="12" t="n"/>
      <c r="I104" s="12" t="n"/>
      <c r="J104" s="13" t="n"/>
      <c r="K104" s="4">
        <f>IF(A104="","",IF(COUNTIF($A$2:$A$151,A104)&gt;1,"Duplicate standard ID",IF(OR(B104="",C104="",D104="",E104=""),"Missing key field",IF(B104&lt;&gt;"Yes","Inactive",IF(COUNTIFS($B$2:$B$151,"Yes",$C$2:$C$151,C104,$D$2:$D$151,D104,$E$2:$E$151,E104)&gt;1,"Duplicate active standard","OK")))))</f>
        <v/>
      </c>
      <c r="L104" s="4">
        <f>IF(A104="","",IF(B104&lt;&gt;"Yes","Not applicable",IF(F104="","Missing duration",IF(OR(F104&lt;Setup!$B$5,F104&gt;Setup!$B$6),"Outside duration limits","OK"))))</f>
        <v/>
      </c>
      <c r="M104" s="4">
        <f>IF(A104="","",IF(B104&lt;&gt;"Yes","Not applicable",IF(H104="","Missing effective date",IF(H104&gt;Setup!$B$2,"Not yet effective",IF(I104="","Missing review date",IF(I104&gt;Setup!$B$2,"Future review date",IF(Setup!$B$2-I104&gt;Setup!$B$7,"Review due","Current")))))))</f>
        <v/>
      </c>
      <c r="N104" s="4">
        <f>IF(AND(B104="Yes",C104&lt;&gt;"",D104&lt;&gt;"",E104&lt;&gt;"",H104&lt;&gt;"",H104&lt;=Setup!$B$2),C104&amp;"|"&amp;D104&amp;"|"&amp;E104,"")</f>
        <v/>
      </c>
    </row>
    <row r="105" ht="30" customHeight="1">
      <c r="A105" s="13" t="n"/>
      <c r="B105" s="14" t="n"/>
      <c r="C105" s="13" t="n"/>
      <c r="D105" s="14" t="n"/>
      <c r="E105" s="13" t="n"/>
      <c r="F105" s="16" t="n"/>
      <c r="G105" s="16" t="n"/>
      <c r="H105" s="12" t="n"/>
      <c r="I105" s="12" t="n"/>
      <c r="J105" s="13" t="n"/>
      <c r="K105" s="3">
        <f>IF(A105="","",IF(COUNTIF($A$2:$A$151,A105)&gt;1,"Duplicate standard ID",IF(OR(B105="",C105="",D105="",E105=""),"Missing key field",IF(B105&lt;&gt;"Yes","Inactive",IF(COUNTIFS($B$2:$B$151,"Yes",$C$2:$C$151,C105,$D$2:$D$151,D105,$E$2:$E$151,E105)&gt;1,"Duplicate active standard","OK")))))</f>
        <v/>
      </c>
      <c r="L105" s="3">
        <f>IF(A105="","",IF(B105&lt;&gt;"Yes","Not applicable",IF(F105="","Missing duration",IF(OR(F105&lt;Setup!$B$5,F105&gt;Setup!$B$6),"Outside duration limits","OK"))))</f>
        <v/>
      </c>
      <c r="M105" s="3">
        <f>IF(A105="","",IF(B105&lt;&gt;"Yes","Not applicable",IF(H105="","Missing effective date",IF(H105&gt;Setup!$B$2,"Not yet effective",IF(I105="","Missing review date",IF(I105&gt;Setup!$B$2,"Future review date",IF(Setup!$B$2-I105&gt;Setup!$B$7,"Review due","Current")))))))</f>
        <v/>
      </c>
      <c r="N105" s="3">
        <f>IF(AND(B105="Yes",C105&lt;&gt;"",D105&lt;&gt;"",E105&lt;&gt;"",H105&lt;&gt;"",H105&lt;=Setup!$B$2),C105&amp;"|"&amp;D105&amp;"|"&amp;E105,"")</f>
        <v/>
      </c>
    </row>
    <row r="106" ht="30" customHeight="1">
      <c r="A106" s="13" t="n"/>
      <c r="B106" s="14" t="n"/>
      <c r="C106" s="13" t="n"/>
      <c r="D106" s="14" t="n"/>
      <c r="E106" s="13" t="n"/>
      <c r="F106" s="16" t="n"/>
      <c r="G106" s="16" t="n"/>
      <c r="H106" s="12" t="n"/>
      <c r="I106" s="12" t="n"/>
      <c r="J106" s="13" t="n"/>
      <c r="K106" s="4">
        <f>IF(A106="","",IF(COUNTIF($A$2:$A$151,A106)&gt;1,"Duplicate standard ID",IF(OR(B106="",C106="",D106="",E106=""),"Missing key field",IF(B106&lt;&gt;"Yes","Inactive",IF(COUNTIFS($B$2:$B$151,"Yes",$C$2:$C$151,C106,$D$2:$D$151,D106,$E$2:$E$151,E106)&gt;1,"Duplicate active standard","OK")))))</f>
        <v/>
      </c>
      <c r="L106" s="4">
        <f>IF(A106="","",IF(B106&lt;&gt;"Yes","Not applicable",IF(F106="","Missing duration",IF(OR(F106&lt;Setup!$B$5,F106&gt;Setup!$B$6),"Outside duration limits","OK"))))</f>
        <v/>
      </c>
      <c r="M106" s="4">
        <f>IF(A106="","",IF(B106&lt;&gt;"Yes","Not applicable",IF(H106="","Missing effective date",IF(H106&gt;Setup!$B$2,"Not yet effective",IF(I106="","Missing review date",IF(I106&gt;Setup!$B$2,"Future review date",IF(Setup!$B$2-I106&gt;Setup!$B$7,"Review due","Current")))))))</f>
        <v/>
      </c>
      <c r="N106" s="4">
        <f>IF(AND(B106="Yes",C106&lt;&gt;"",D106&lt;&gt;"",E106&lt;&gt;"",H106&lt;&gt;"",H106&lt;=Setup!$B$2),C106&amp;"|"&amp;D106&amp;"|"&amp;E106,"")</f>
        <v/>
      </c>
    </row>
    <row r="107" ht="30" customHeight="1">
      <c r="A107" s="13" t="n"/>
      <c r="B107" s="14" t="n"/>
      <c r="C107" s="13" t="n"/>
      <c r="D107" s="14" t="n"/>
      <c r="E107" s="13" t="n"/>
      <c r="F107" s="16" t="n"/>
      <c r="G107" s="16" t="n"/>
      <c r="H107" s="12" t="n"/>
      <c r="I107" s="12" t="n"/>
      <c r="J107" s="13" t="n"/>
      <c r="K107" s="3">
        <f>IF(A107="","",IF(COUNTIF($A$2:$A$151,A107)&gt;1,"Duplicate standard ID",IF(OR(B107="",C107="",D107="",E107=""),"Missing key field",IF(B107&lt;&gt;"Yes","Inactive",IF(COUNTIFS($B$2:$B$151,"Yes",$C$2:$C$151,C107,$D$2:$D$151,D107,$E$2:$E$151,E107)&gt;1,"Duplicate active standard","OK")))))</f>
        <v/>
      </c>
      <c r="L107" s="3">
        <f>IF(A107="","",IF(B107&lt;&gt;"Yes","Not applicable",IF(F107="","Missing duration",IF(OR(F107&lt;Setup!$B$5,F107&gt;Setup!$B$6),"Outside duration limits","OK"))))</f>
        <v/>
      </c>
      <c r="M107" s="3">
        <f>IF(A107="","",IF(B107&lt;&gt;"Yes","Not applicable",IF(H107="","Missing effective date",IF(H107&gt;Setup!$B$2,"Not yet effective",IF(I107="","Missing review date",IF(I107&gt;Setup!$B$2,"Future review date",IF(Setup!$B$2-I107&gt;Setup!$B$7,"Review due","Current")))))))</f>
        <v/>
      </c>
      <c r="N107" s="3">
        <f>IF(AND(B107="Yes",C107&lt;&gt;"",D107&lt;&gt;"",E107&lt;&gt;"",H107&lt;&gt;"",H107&lt;=Setup!$B$2),C107&amp;"|"&amp;D107&amp;"|"&amp;E107,"")</f>
        <v/>
      </c>
    </row>
    <row r="108" ht="30" customHeight="1">
      <c r="A108" s="13" t="n"/>
      <c r="B108" s="14" t="n"/>
      <c r="C108" s="13" t="n"/>
      <c r="D108" s="14" t="n"/>
      <c r="E108" s="13" t="n"/>
      <c r="F108" s="16" t="n"/>
      <c r="G108" s="16" t="n"/>
      <c r="H108" s="12" t="n"/>
      <c r="I108" s="12" t="n"/>
      <c r="J108" s="13" t="n"/>
      <c r="K108" s="4">
        <f>IF(A108="","",IF(COUNTIF($A$2:$A$151,A108)&gt;1,"Duplicate standard ID",IF(OR(B108="",C108="",D108="",E108=""),"Missing key field",IF(B108&lt;&gt;"Yes","Inactive",IF(COUNTIFS($B$2:$B$151,"Yes",$C$2:$C$151,C108,$D$2:$D$151,D108,$E$2:$E$151,E108)&gt;1,"Duplicate active standard","OK")))))</f>
        <v/>
      </c>
      <c r="L108" s="4">
        <f>IF(A108="","",IF(B108&lt;&gt;"Yes","Not applicable",IF(F108="","Missing duration",IF(OR(F108&lt;Setup!$B$5,F108&gt;Setup!$B$6),"Outside duration limits","OK"))))</f>
        <v/>
      </c>
      <c r="M108" s="4">
        <f>IF(A108="","",IF(B108&lt;&gt;"Yes","Not applicable",IF(H108="","Missing effective date",IF(H108&gt;Setup!$B$2,"Not yet effective",IF(I108="","Missing review date",IF(I108&gt;Setup!$B$2,"Future review date",IF(Setup!$B$2-I108&gt;Setup!$B$7,"Review due","Current")))))))</f>
        <v/>
      </c>
      <c r="N108" s="4">
        <f>IF(AND(B108="Yes",C108&lt;&gt;"",D108&lt;&gt;"",E108&lt;&gt;"",H108&lt;&gt;"",H108&lt;=Setup!$B$2),C108&amp;"|"&amp;D108&amp;"|"&amp;E108,"")</f>
        <v/>
      </c>
    </row>
    <row r="109" ht="30" customHeight="1">
      <c r="A109" s="13" t="n"/>
      <c r="B109" s="14" t="n"/>
      <c r="C109" s="13" t="n"/>
      <c r="D109" s="14" t="n"/>
      <c r="E109" s="13" t="n"/>
      <c r="F109" s="16" t="n"/>
      <c r="G109" s="16" t="n"/>
      <c r="H109" s="12" t="n"/>
      <c r="I109" s="12" t="n"/>
      <c r="J109" s="13" t="n"/>
      <c r="K109" s="3">
        <f>IF(A109="","",IF(COUNTIF($A$2:$A$151,A109)&gt;1,"Duplicate standard ID",IF(OR(B109="",C109="",D109="",E109=""),"Missing key field",IF(B109&lt;&gt;"Yes","Inactive",IF(COUNTIFS($B$2:$B$151,"Yes",$C$2:$C$151,C109,$D$2:$D$151,D109,$E$2:$E$151,E109)&gt;1,"Duplicate active standard","OK")))))</f>
        <v/>
      </c>
      <c r="L109" s="3">
        <f>IF(A109="","",IF(B109&lt;&gt;"Yes","Not applicable",IF(F109="","Missing duration",IF(OR(F109&lt;Setup!$B$5,F109&gt;Setup!$B$6),"Outside duration limits","OK"))))</f>
        <v/>
      </c>
      <c r="M109" s="3">
        <f>IF(A109="","",IF(B109&lt;&gt;"Yes","Not applicable",IF(H109="","Missing effective date",IF(H109&gt;Setup!$B$2,"Not yet effective",IF(I109="","Missing review date",IF(I109&gt;Setup!$B$2,"Future review date",IF(Setup!$B$2-I109&gt;Setup!$B$7,"Review due","Current")))))))</f>
        <v/>
      </c>
      <c r="N109" s="3">
        <f>IF(AND(B109="Yes",C109&lt;&gt;"",D109&lt;&gt;"",E109&lt;&gt;"",H109&lt;&gt;"",H109&lt;=Setup!$B$2),C109&amp;"|"&amp;D109&amp;"|"&amp;E109,"")</f>
        <v/>
      </c>
    </row>
    <row r="110" ht="30" customHeight="1">
      <c r="A110" s="13" t="n"/>
      <c r="B110" s="14" t="n"/>
      <c r="C110" s="13" t="n"/>
      <c r="D110" s="14" t="n"/>
      <c r="E110" s="13" t="n"/>
      <c r="F110" s="16" t="n"/>
      <c r="G110" s="16" t="n"/>
      <c r="H110" s="12" t="n"/>
      <c r="I110" s="12" t="n"/>
      <c r="J110" s="13" t="n"/>
      <c r="K110" s="4">
        <f>IF(A110="","",IF(COUNTIF($A$2:$A$151,A110)&gt;1,"Duplicate standard ID",IF(OR(B110="",C110="",D110="",E110=""),"Missing key field",IF(B110&lt;&gt;"Yes","Inactive",IF(COUNTIFS($B$2:$B$151,"Yes",$C$2:$C$151,C110,$D$2:$D$151,D110,$E$2:$E$151,E110)&gt;1,"Duplicate active standard","OK")))))</f>
        <v/>
      </c>
      <c r="L110" s="4">
        <f>IF(A110="","",IF(B110&lt;&gt;"Yes","Not applicable",IF(F110="","Missing duration",IF(OR(F110&lt;Setup!$B$5,F110&gt;Setup!$B$6),"Outside duration limits","OK"))))</f>
        <v/>
      </c>
      <c r="M110" s="4">
        <f>IF(A110="","",IF(B110&lt;&gt;"Yes","Not applicable",IF(H110="","Missing effective date",IF(H110&gt;Setup!$B$2,"Not yet effective",IF(I110="","Missing review date",IF(I110&gt;Setup!$B$2,"Future review date",IF(Setup!$B$2-I110&gt;Setup!$B$7,"Review due","Current")))))))</f>
        <v/>
      </c>
      <c r="N110" s="4">
        <f>IF(AND(B110="Yes",C110&lt;&gt;"",D110&lt;&gt;"",E110&lt;&gt;"",H110&lt;&gt;"",H110&lt;=Setup!$B$2),C110&amp;"|"&amp;D110&amp;"|"&amp;E110,"")</f>
        <v/>
      </c>
    </row>
    <row r="111" ht="30" customHeight="1">
      <c r="A111" s="13" t="n"/>
      <c r="B111" s="14" t="n"/>
      <c r="C111" s="13" t="n"/>
      <c r="D111" s="14" t="n"/>
      <c r="E111" s="13" t="n"/>
      <c r="F111" s="16" t="n"/>
      <c r="G111" s="16" t="n"/>
      <c r="H111" s="12" t="n"/>
      <c r="I111" s="12" t="n"/>
      <c r="J111" s="13" t="n"/>
      <c r="K111" s="3">
        <f>IF(A111="","",IF(COUNTIF($A$2:$A$151,A111)&gt;1,"Duplicate standard ID",IF(OR(B111="",C111="",D111="",E111=""),"Missing key field",IF(B111&lt;&gt;"Yes","Inactive",IF(COUNTIFS($B$2:$B$151,"Yes",$C$2:$C$151,C111,$D$2:$D$151,D111,$E$2:$E$151,E111)&gt;1,"Duplicate active standard","OK")))))</f>
        <v/>
      </c>
      <c r="L111" s="3">
        <f>IF(A111="","",IF(B111&lt;&gt;"Yes","Not applicable",IF(F111="","Missing duration",IF(OR(F111&lt;Setup!$B$5,F111&gt;Setup!$B$6),"Outside duration limits","OK"))))</f>
        <v/>
      </c>
      <c r="M111" s="3">
        <f>IF(A111="","",IF(B111&lt;&gt;"Yes","Not applicable",IF(H111="","Missing effective date",IF(H111&gt;Setup!$B$2,"Not yet effective",IF(I111="","Missing review date",IF(I111&gt;Setup!$B$2,"Future review date",IF(Setup!$B$2-I111&gt;Setup!$B$7,"Review due","Current")))))))</f>
        <v/>
      </c>
      <c r="N111" s="3">
        <f>IF(AND(B111="Yes",C111&lt;&gt;"",D111&lt;&gt;"",E111&lt;&gt;"",H111&lt;&gt;"",H111&lt;=Setup!$B$2),C111&amp;"|"&amp;D111&amp;"|"&amp;E111,"")</f>
        <v/>
      </c>
    </row>
    <row r="112" ht="30" customHeight="1">
      <c r="A112" s="13" t="n"/>
      <c r="B112" s="14" t="n"/>
      <c r="C112" s="13" t="n"/>
      <c r="D112" s="14" t="n"/>
      <c r="E112" s="13" t="n"/>
      <c r="F112" s="16" t="n"/>
      <c r="G112" s="16" t="n"/>
      <c r="H112" s="12" t="n"/>
      <c r="I112" s="12" t="n"/>
      <c r="J112" s="13" t="n"/>
      <c r="K112" s="4">
        <f>IF(A112="","",IF(COUNTIF($A$2:$A$151,A112)&gt;1,"Duplicate standard ID",IF(OR(B112="",C112="",D112="",E112=""),"Missing key field",IF(B112&lt;&gt;"Yes","Inactive",IF(COUNTIFS($B$2:$B$151,"Yes",$C$2:$C$151,C112,$D$2:$D$151,D112,$E$2:$E$151,E112)&gt;1,"Duplicate active standard","OK")))))</f>
        <v/>
      </c>
      <c r="L112" s="4">
        <f>IF(A112="","",IF(B112&lt;&gt;"Yes","Not applicable",IF(F112="","Missing duration",IF(OR(F112&lt;Setup!$B$5,F112&gt;Setup!$B$6),"Outside duration limits","OK"))))</f>
        <v/>
      </c>
      <c r="M112" s="4">
        <f>IF(A112="","",IF(B112&lt;&gt;"Yes","Not applicable",IF(H112="","Missing effective date",IF(H112&gt;Setup!$B$2,"Not yet effective",IF(I112="","Missing review date",IF(I112&gt;Setup!$B$2,"Future review date",IF(Setup!$B$2-I112&gt;Setup!$B$7,"Review due","Current")))))))</f>
        <v/>
      </c>
      <c r="N112" s="4">
        <f>IF(AND(B112="Yes",C112&lt;&gt;"",D112&lt;&gt;"",E112&lt;&gt;"",H112&lt;&gt;"",H112&lt;=Setup!$B$2),C112&amp;"|"&amp;D112&amp;"|"&amp;E112,"")</f>
        <v/>
      </c>
    </row>
    <row r="113" ht="30" customHeight="1">
      <c r="A113" s="13" t="n"/>
      <c r="B113" s="14" t="n"/>
      <c r="C113" s="13" t="n"/>
      <c r="D113" s="14" t="n"/>
      <c r="E113" s="13" t="n"/>
      <c r="F113" s="16" t="n"/>
      <c r="G113" s="16" t="n"/>
      <c r="H113" s="12" t="n"/>
      <c r="I113" s="12" t="n"/>
      <c r="J113" s="13" t="n"/>
      <c r="K113" s="3">
        <f>IF(A113="","",IF(COUNTIF($A$2:$A$151,A113)&gt;1,"Duplicate standard ID",IF(OR(B113="",C113="",D113="",E113=""),"Missing key field",IF(B113&lt;&gt;"Yes","Inactive",IF(COUNTIFS($B$2:$B$151,"Yes",$C$2:$C$151,C113,$D$2:$D$151,D113,$E$2:$E$151,E113)&gt;1,"Duplicate active standard","OK")))))</f>
        <v/>
      </c>
      <c r="L113" s="3">
        <f>IF(A113="","",IF(B113&lt;&gt;"Yes","Not applicable",IF(F113="","Missing duration",IF(OR(F113&lt;Setup!$B$5,F113&gt;Setup!$B$6),"Outside duration limits","OK"))))</f>
        <v/>
      </c>
      <c r="M113" s="3">
        <f>IF(A113="","",IF(B113&lt;&gt;"Yes","Not applicable",IF(H113="","Missing effective date",IF(H113&gt;Setup!$B$2,"Not yet effective",IF(I113="","Missing review date",IF(I113&gt;Setup!$B$2,"Future review date",IF(Setup!$B$2-I113&gt;Setup!$B$7,"Review due","Current")))))))</f>
        <v/>
      </c>
      <c r="N113" s="3">
        <f>IF(AND(B113="Yes",C113&lt;&gt;"",D113&lt;&gt;"",E113&lt;&gt;"",H113&lt;&gt;"",H113&lt;=Setup!$B$2),C113&amp;"|"&amp;D113&amp;"|"&amp;E113,"")</f>
        <v/>
      </c>
    </row>
    <row r="114" ht="30" customHeight="1">
      <c r="A114" s="13" t="n"/>
      <c r="B114" s="14" t="n"/>
      <c r="C114" s="13" t="n"/>
      <c r="D114" s="14" t="n"/>
      <c r="E114" s="13" t="n"/>
      <c r="F114" s="16" t="n"/>
      <c r="G114" s="16" t="n"/>
      <c r="H114" s="12" t="n"/>
      <c r="I114" s="12" t="n"/>
      <c r="J114" s="13" t="n"/>
      <c r="K114" s="4">
        <f>IF(A114="","",IF(COUNTIF($A$2:$A$151,A114)&gt;1,"Duplicate standard ID",IF(OR(B114="",C114="",D114="",E114=""),"Missing key field",IF(B114&lt;&gt;"Yes","Inactive",IF(COUNTIFS($B$2:$B$151,"Yes",$C$2:$C$151,C114,$D$2:$D$151,D114,$E$2:$E$151,E114)&gt;1,"Duplicate active standard","OK")))))</f>
        <v/>
      </c>
      <c r="L114" s="4">
        <f>IF(A114="","",IF(B114&lt;&gt;"Yes","Not applicable",IF(F114="","Missing duration",IF(OR(F114&lt;Setup!$B$5,F114&gt;Setup!$B$6),"Outside duration limits","OK"))))</f>
        <v/>
      </c>
      <c r="M114" s="4">
        <f>IF(A114="","",IF(B114&lt;&gt;"Yes","Not applicable",IF(H114="","Missing effective date",IF(H114&gt;Setup!$B$2,"Not yet effective",IF(I114="","Missing review date",IF(I114&gt;Setup!$B$2,"Future review date",IF(Setup!$B$2-I114&gt;Setup!$B$7,"Review due","Current")))))))</f>
        <v/>
      </c>
      <c r="N114" s="4">
        <f>IF(AND(B114="Yes",C114&lt;&gt;"",D114&lt;&gt;"",E114&lt;&gt;"",H114&lt;&gt;"",H114&lt;=Setup!$B$2),C114&amp;"|"&amp;D114&amp;"|"&amp;E114,"")</f>
        <v/>
      </c>
    </row>
    <row r="115" ht="30" customHeight="1">
      <c r="A115" s="13" t="n"/>
      <c r="B115" s="14" t="n"/>
      <c r="C115" s="13" t="n"/>
      <c r="D115" s="14" t="n"/>
      <c r="E115" s="13" t="n"/>
      <c r="F115" s="16" t="n"/>
      <c r="G115" s="16" t="n"/>
      <c r="H115" s="12" t="n"/>
      <c r="I115" s="12" t="n"/>
      <c r="J115" s="13" t="n"/>
      <c r="K115" s="3">
        <f>IF(A115="","",IF(COUNTIF($A$2:$A$151,A115)&gt;1,"Duplicate standard ID",IF(OR(B115="",C115="",D115="",E115=""),"Missing key field",IF(B115&lt;&gt;"Yes","Inactive",IF(COUNTIFS($B$2:$B$151,"Yes",$C$2:$C$151,C115,$D$2:$D$151,D115,$E$2:$E$151,E115)&gt;1,"Duplicate active standard","OK")))))</f>
        <v/>
      </c>
      <c r="L115" s="3">
        <f>IF(A115="","",IF(B115&lt;&gt;"Yes","Not applicable",IF(F115="","Missing duration",IF(OR(F115&lt;Setup!$B$5,F115&gt;Setup!$B$6),"Outside duration limits","OK"))))</f>
        <v/>
      </c>
      <c r="M115" s="3">
        <f>IF(A115="","",IF(B115&lt;&gt;"Yes","Not applicable",IF(H115="","Missing effective date",IF(H115&gt;Setup!$B$2,"Not yet effective",IF(I115="","Missing review date",IF(I115&gt;Setup!$B$2,"Future review date",IF(Setup!$B$2-I115&gt;Setup!$B$7,"Review due","Current")))))))</f>
        <v/>
      </c>
      <c r="N115" s="3">
        <f>IF(AND(B115="Yes",C115&lt;&gt;"",D115&lt;&gt;"",E115&lt;&gt;"",H115&lt;&gt;"",H115&lt;=Setup!$B$2),C115&amp;"|"&amp;D115&amp;"|"&amp;E115,"")</f>
        <v/>
      </c>
    </row>
    <row r="116" ht="30" customHeight="1">
      <c r="A116" s="13" t="n"/>
      <c r="B116" s="14" t="n"/>
      <c r="C116" s="13" t="n"/>
      <c r="D116" s="14" t="n"/>
      <c r="E116" s="13" t="n"/>
      <c r="F116" s="16" t="n"/>
      <c r="G116" s="16" t="n"/>
      <c r="H116" s="12" t="n"/>
      <c r="I116" s="12" t="n"/>
      <c r="J116" s="13" t="n"/>
      <c r="K116" s="4">
        <f>IF(A116="","",IF(COUNTIF($A$2:$A$151,A116)&gt;1,"Duplicate standard ID",IF(OR(B116="",C116="",D116="",E116=""),"Missing key field",IF(B116&lt;&gt;"Yes","Inactive",IF(COUNTIFS($B$2:$B$151,"Yes",$C$2:$C$151,C116,$D$2:$D$151,D116,$E$2:$E$151,E116)&gt;1,"Duplicate active standard","OK")))))</f>
        <v/>
      </c>
      <c r="L116" s="4">
        <f>IF(A116="","",IF(B116&lt;&gt;"Yes","Not applicable",IF(F116="","Missing duration",IF(OR(F116&lt;Setup!$B$5,F116&gt;Setup!$B$6),"Outside duration limits","OK"))))</f>
        <v/>
      </c>
      <c r="M116" s="4">
        <f>IF(A116="","",IF(B116&lt;&gt;"Yes","Not applicable",IF(H116="","Missing effective date",IF(H116&gt;Setup!$B$2,"Not yet effective",IF(I116="","Missing review date",IF(I116&gt;Setup!$B$2,"Future review date",IF(Setup!$B$2-I116&gt;Setup!$B$7,"Review due","Current")))))))</f>
        <v/>
      </c>
      <c r="N116" s="4">
        <f>IF(AND(B116="Yes",C116&lt;&gt;"",D116&lt;&gt;"",E116&lt;&gt;"",H116&lt;&gt;"",H116&lt;=Setup!$B$2),C116&amp;"|"&amp;D116&amp;"|"&amp;E116,"")</f>
        <v/>
      </c>
    </row>
    <row r="117" ht="30" customHeight="1">
      <c r="A117" s="13" t="n"/>
      <c r="B117" s="14" t="n"/>
      <c r="C117" s="13" t="n"/>
      <c r="D117" s="14" t="n"/>
      <c r="E117" s="13" t="n"/>
      <c r="F117" s="16" t="n"/>
      <c r="G117" s="16" t="n"/>
      <c r="H117" s="12" t="n"/>
      <c r="I117" s="12" t="n"/>
      <c r="J117" s="13" t="n"/>
      <c r="K117" s="3">
        <f>IF(A117="","",IF(COUNTIF($A$2:$A$151,A117)&gt;1,"Duplicate standard ID",IF(OR(B117="",C117="",D117="",E117=""),"Missing key field",IF(B117&lt;&gt;"Yes","Inactive",IF(COUNTIFS($B$2:$B$151,"Yes",$C$2:$C$151,C117,$D$2:$D$151,D117,$E$2:$E$151,E117)&gt;1,"Duplicate active standard","OK")))))</f>
        <v/>
      </c>
      <c r="L117" s="3">
        <f>IF(A117="","",IF(B117&lt;&gt;"Yes","Not applicable",IF(F117="","Missing duration",IF(OR(F117&lt;Setup!$B$5,F117&gt;Setup!$B$6),"Outside duration limits","OK"))))</f>
        <v/>
      </c>
      <c r="M117" s="3">
        <f>IF(A117="","",IF(B117&lt;&gt;"Yes","Not applicable",IF(H117="","Missing effective date",IF(H117&gt;Setup!$B$2,"Not yet effective",IF(I117="","Missing review date",IF(I117&gt;Setup!$B$2,"Future review date",IF(Setup!$B$2-I117&gt;Setup!$B$7,"Review due","Current")))))))</f>
        <v/>
      </c>
      <c r="N117" s="3">
        <f>IF(AND(B117="Yes",C117&lt;&gt;"",D117&lt;&gt;"",E117&lt;&gt;"",H117&lt;&gt;"",H117&lt;=Setup!$B$2),C117&amp;"|"&amp;D117&amp;"|"&amp;E117,"")</f>
        <v/>
      </c>
    </row>
    <row r="118" ht="30" customHeight="1">
      <c r="A118" s="13" t="n"/>
      <c r="B118" s="14" t="n"/>
      <c r="C118" s="13" t="n"/>
      <c r="D118" s="14" t="n"/>
      <c r="E118" s="13" t="n"/>
      <c r="F118" s="16" t="n"/>
      <c r="G118" s="16" t="n"/>
      <c r="H118" s="12" t="n"/>
      <c r="I118" s="12" t="n"/>
      <c r="J118" s="13" t="n"/>
      <c r="K118" s="4">
        <f>IF(A118="","",IF(COUNTIF($A$2:$A$151,A118)&gt;1,"Duplicate standard ID",IF(OR(B118="",C118="",D118="",E118=""),"Missing key field",IF(B118&lt;&gt;"Yes","Inactive",IF(COUNTIFS($B$2:$B$151,"Yes",$C$2:$C$151,C118,$D$2:$D$151,D118,$E$2:$E$151,E118)&gt;1,"Duplicate active standard","OK")))))</f>
        <v/>
      </c>
      <c r="L118" s="4">
        <f>IF(A118="","",IF(B118&lt;&gt;"Yes","Not applicable",IF(F118="","Missing duration",IF(OR(F118&lt;Setup!$B$5,F118&gt;Setup!$B$6),"Outside duration limits","OK"))))</f>
        <v/>
      </c>
      <c r="M118" s="4">
        <f>IF(A118="","",IF(B118&lt;&gt;"Yes","Not applicable",IF(H118="","Missing effective date",IF(H118&gt;Setup!$B$2,"Not yet effective",IF(I118="","Missing review date",IF(I118&gt;Setup!$B$2,"Future review date",IF(Setup!$B$2-I118&gt;Setup!$B$7,"Review due","Current")))))))</f>
        <v/>
      </c>
      <c r="N118" s="4">
        <f>IF(AND(B118="Yes",C118&lt;&gt;"",D118&lt;&gt;"",E118&lt;&gt;"",H118&lt;&gt;"",H118&lt;=Setup!$B$2),C118&amp;"|"&amp;D118&amp;"|"&amp;E118,"")</f>
        <v/>
      </c>
    </row>
    <row r="119" ht="30" customHeight="1">
      <c r="A119" s="13" t="n"/>
      <c r="B119" s="14" t="n"/>
      <c r="C119" s="13" t="n"/>
      <c r="D119" s="14" t="n"/>
      <c r="E119" s="13" t="n"/>
      <c r="F119" s="16" t="n"/>
      <c r="G119" s="16" t="n"/>
      <c r="H119" s="12" t="n"/>
      <c r="I119" s="12" t="n"/>
      <c r="J119" s="13" t="n"/>
      <c r="K119" s="3">
        <f>IF(A119="","",IF(COUNTIF($A$2:$A$151,A119)&gt;1,"Duplicate standard ID",IF(OR(B119="",C119="",D119="",E119=""),"Missing key field",IF(B119&lt;&gt;"Yes","Inactive",IF(COUNTIFS($B$2:$B$151,"Yes",$C$2:$C$151,C119,$D$2:$D$151,D119,$E$2:$E$151,E119)&gt;1,"Duplicate active standard","OK")))))</f>
        <v/>
      </c>
      <c r="L119" s="3">
        <f>IF(A119="","",IF(B119&lt;&gt;"Yes","Not applicable",IF(F119="","Missing duration",IF(OR(F119&lt;Setup!$B$5,F119&gt;Setup!$B$6),"Outside duration limits","OK"))))</f>
        <v/>
      </c>
      <c r="M119" s="3">
        <f>IF(A119="","",IF(B119&lt;&gt;"Yes","Not applicable",IF(H119="","Missing effective date",IF(H119&gt;Setup!$B$2,"Not yet effective",IF(I119="","Missing review date",IF(I119&gt;Setup!$B$2,"Future review date",IF(Setup!$B$2-I119&gt;Setup!$B$7,"Review due","Current")))))))</f>
        <v/>
      </c>
      <c r="N119" s="3">
        <f>IF(AND(B119="Yes",C119&lt;&gt;"",D119&lt;&gt;"",E119&lt;&gt;"",H119&lt;&gt;"",H119&lt;=Setup!$B$2),C119&amp;"|"&amp;D119&amp;"|"&amp;E119,"")</f>
        <v/>
      </c>
    </row>
    <row r="120" ht="30" customHeight="1">
      <c r="A120" s="13" t="n"/>
      <c r="B120" s="14" t="n"/>
      <c r="C120" s="13" t="n"/>
      <c r="D120" s="14" t="n"/>
      <c r="E120" s="13" t="n"/>
      <c r="F120" s="16" t="n"/>
      <c r="G120" s="16" t="n"/>
      <c r="H120" s="12" t="n"/>
      <c r="I120" s="12" t="n"/>
      <c r="J120" s="13" t="n"/>
      <c r="K120" s="4">
        <f>IF(A120="","",IF(COUNTIF($A$2:$A$151,A120)&gt;1,"Duplicate standard ID",IF(OR(B120="",C120="",D120="",E120=""),"Missing key field",IF(B120&lt;&gt;"Yes","Inactive",IF(COUNTIFS($B$2:$B$151,"Yes",$C$2:$C$151,C120,$D$2:$D$151,D120,$E$2:$E$151,E120)&gt;1,"Duplicate active standard","OK")))))</f>
        <v/>
      </c>
      <c r="L120" s="4">
        <f>IF(A120="","",IF(B120&lt;&gt;"Yes","Not applicable",IF(F120="","Missing duration",IF(OR(F120&lt;Setup!$B$5,F120&gt;Setup!$B$6),"Outside duration limits","OK"))))</f>
        <v/>
      </c>
      <c r="M120" s="4">
        <f>IF(A120="","",IF(B120&lt;&gt;"Yes","Not applicable",IF(H120="","Missing effective date",IF(H120&gt;Setup!$B$2,"Not yet effective",IF(I120="","Missing review date",IF(I120&gt;Setup!$B$2,"Future review date",IF(Setup!$B$2-I120&gt;Setup!$B$7,"Review due","Current")))))))</f>
        <v/>
      </c>
      <c r="N120" s="4">
        <f>IF(AND(B120="Yes",C120&lt;&gt;"",D120&lt;&gt;"",E120&lt;&gt;"",H120&lt;&gt;"",H120&lt;=Setup!$B$2),C120&amp;"|"&amp;D120&amp;"|"&amp;E120,"")</f>
        <v/>
      </c>
    </row>
    <row r="121" ht="30" customHeight="1">
      <c r="A121" s="13" t="n"/>
      <c r="B121" s="14" t="n"/>
      <c r="C121" s="13" t="n"/>
      <c r="D121" s="14" t="n"/>
      <c r="E121" s="13" t="n"/>
      <c r="F121" s="16" t="n"/>
      <c r="G121" s="16" t="n"/>
      <c r="H121" s="12" t="n"/>
      <c r="I121" s="12" t="n"/>
      <c r="J121" s="13" t="n"/>
      <c r="K121" s="3">
        <f>IF(A121="","",IF(COUNTIF($A$2:$A$151,A121)&gt;1,"Duplicate standard ID",IF(OR(B121="",C121="",D121="",E121=""),"Missing key field",IF(B121&lt;&gt;"Yes","Inactive",IF(COUNTIFS($B$2:$B$151,"Yes",$C$2:$C$151,C121,$D$2:$D$151,D121,$E$2:$E$151,E121)&gt;1,"Duplicate active standard","OK")))))</f>
        <v/>
      </c>
      <c r="L121" s="3">
        <f>IF(A121="","",IF(B121&lt;&gt;"Yes","Not applicable",IF(F121="","Missing duration",IF(OR(F121&lt;Setup!$B$5,F121&gt;Setup!$B$6),"Outside duration limits","OK"))))</f>
        <v/>
      </c>
      <c r="M121" s="3">
        <f>IF(A121="","",IF(B121&lt;&gt;"Yes","Not applicable",IF(H121="","Missing effective date",IF(H121&gt;Setup!$B$2,"Not yet effective",IF(I121="","Missing review date",IF(I121&gt;Setup!$B$2,"Future review date",IF(Setup!$B$2-I121&gt;Setup!$B$7,"Review due","Current")))))))</f>
        <v/>
      </c>
      <c r="N121" s="3">
        <f>IF(AND(B121="Yes",C121&lt;&gt;"",D121&lt;&gt;"",E121&lt;&gt;"",H121&lt;&gt;"",H121&lt;=Setup!$B$2),C121&amp;"|"&amp;D121&amp;"|"&amp;E121,"")</f>
        <v/>
      </c>
    </row>
    <row r="122" ht="30" customHeight="1">
      <c r="A122" s="13" t="n"/>
      <c r="B122" s="14" t="n"/>
      <c r="C122" s="13" t="n"/>
      <c r="D122" s="14" t="n"/>
      <c r="E122" s="13" t="n"/>
      <c r="F122" s="16" t="n"/>
      <c r="G122" s="16" t="n"/>
      <c r="H122" s="12" t="n"/>
      <c r="I122" s="12" t="n"/>
      <c r="J122" s="13" t="n"/>
      <c r="K122" s="4">
        <f>IF(A122="","",IF(COUNTIF($A$2:$A$151,A122)&gt;1,"Duplicate standard ID",IF(OR(B122="",C122="",D122="",E122=""),"Missing key field",IF(B122&lt;&gt;"Yes","Inactive",IF(COUNTIFS($B$2:$B$151,"Yes",$C$2:$C$151,C122,$D$2:$D$151,D122,$E$2:$E$151,E122)&gt;1,"Duplicate active standard","OK")))))</f>
        <v/>
      </c>
      <c r="L122" s="4">
        <f>IF(A122="","",IF(B122&lt;&gt;"Yes","Not applicable",IF(F122="","Missing duration",IF(OR(F122&lt;Setup!$B$5,F122&gt;Setup!$B$6),"Outside duration limits","OK"))))</f>
        <v/>
      </c>
      <c r="M122" s="4">
        <f>IF(A122="","",IF(B122&lt;&gt;"Yes","Not applicable",IF(H122="","Missing effective date",IF(H122&gt;Setup!$B$2,"Not yet effective",IF(I122="","Missing review date",IF(I122&gt;Setup!$B$2,"Future review date",IF(Setup!$B$2-I122&gt;Setup!$B$7,"Review due","Current")))))))</f>
        <v/>
      </c>
      <c r="N122" s="4">
        <f>IF(AND(B122="Yes",C122&lt;&gt;"",D122&lt;&gt;"",E122&lt;&gt;"",H122&lt;&gt;"",H122&lt;=Setup!$B$2),C122&amp;"|"&amp;D122&amp;"|"&amp;E122,"")</f>
        <v/>
      </c>
    </row>
    <row r="123" ht="30" customHeight="1">
      <c r="A123" s="13" t="n"/>
      <c r="B123" s="14" t="n"/>
      <c r="C123" s="13" t="n"/>
      <c r="D123" s="14" t="n"/>
      <c r="E123" s="13" t="n"/>
      <c r="F123" s="16" t="n"/>
      <c r="G123" s="16" t="n"/>
      <c r="H123" s="12" t="n"/>
      <c r="I123" s="12" t="n"/>
      <c r="J123" s="13" t="n"/>
      <c r="K123" s="3">
        <f>IF(A123="","",IF(COUNTIF($A$2:$A$151,A123)&gt;1,"Duplicate standard ID",IF(OR(B123="",C123="",D123="",E123=""),"Missing key field",IF(B123&lt;&gt;"Yes","Inactive",IF(COUNTIFS($B$2:$B$151,"Yes",$C$2:$C$151,C123,$D$2:$D$151,D123,$E$2:$E$151,E123)&gt;1,"Duplicate active standard","OK")))))</f>
        <v/>
      </c>
      <c r="L123" s="3">
        <f>IF(A123="","",IF(B123&lt;&gt;"Yes","Not applicable",IF(F123="","Missing duration",IF(OR(F123&lt;Setup!$B$5,F123&gt;Setup!$B$6),"Outside duration limits","OK"))))</f>
        <v/>
      </c>
      <c r="M123" s="3">
        <f>IF(A123="","",IF(B123&lt;&gt;"Yes","Not applicable",IF(H123="","Missing effective date",IF(H123&gt;Setup!$B$2,"Not yet effective",IF(I123="","Missing review date",IF(I123&gt;Setup!$B$2,"Future review date",IF(Setup!$B$2-I123&gt;Setup!$B$7,"Review due","Current")))))))</f>
        <v/>
      </c>
      <c r="N123" s="3">
        <f>IF(AND(B123="Yes",C123&lt;&gt;"",D123&lt;&gt;"",E123&lt;&gt;"",H123&lt;&gt;"",H123&lt;=Setup!$B$2),C123&amp;"|"&amp;D123&amp;"|"&amp;E123,"")</f>
        <v/>
      </c>
    </row>
    <row r="124" ht="30" customHeight="1">
      <c r="A124" s="13" t="n"/>
      <c r="B124" s="14" t="n"/>
      <c r="C124" s="13" t="n"/>
      <c r="D124" s="14" t="n"/>
      <c r="E124" s="13" t="n"/>
      <c r="F124" s="16" t="n"/>
      <c r="G124" s="16" t="n"/>
      <c r="H124" s="12" t="n"/>
      <c r="I124" s="12" t="n"/>
      <c r="J124" s="13" t="n"/>
      <c r="K124" s="4">
        <f>IF(A124="","",IF(COUNTIF($A$2:$A$151,A124)&gt;1,"Duplicate standard ID",IF(OR(B124="",C124="",D124="",E124=""),"Missing key field",IF(B124&lt;&gt;"Yes","Inactive",IF(COUNTIFS($B$2:$B$151,"Yes",$C$2:$C$151,C124,$D$2:$D$151,D124,$E$2:$E$151,E124)&gt;1,"Duplicate active standard","OK")))))</f>
        <v/>
      </c>
      <c r="L124" s="4">
        <f>IF(A124="","",IF(B124&lt;&gt;"Yes","Not applicable",IF(F124="","Missing duration",IF(OR(F124&lt;Setup!$B$5,F124&gt;Setup!$B$6),"Outside duration limits","OK"))))</f>
        <v/>
      </c>
      <c r="M124" s="4">
        <f>IF(A124="","",IF(B124&lt;&gt;"Yes","Not applicable",IF(H124="","Missing effective date",IF(H124&gt;Setup!$B$2,"Not yet effective",IF(I124="","Missing review date",IF(I124&gt;Setup!$B$2,"Future review date",IF(Setup!$B$2-I124&gt;Setup!$B$7,"Review due","Current")))))))</f>
        <v/>
      </c>
      <c r="N124" s="4">
        <f>IF(AND(B124="Yes",C124&lt;&gt;"",D124&lt;&gt;"",E124&lt;&gt;"",H124&lt;&gt;"",H124&lt;=Setup!$B$2),C124&amp;"|"&amp;D124&amp;"|"&amp;E124,"")</f>
        <v/>
      </c>
    </row>
    <row r="125" ht="30" customHeight="1">
      <c r="A125" s="13" t="n"/>
      <c r="B125" s="14" t="n"/>
      <c r="C125" s="13" t="n"/>
      <c r="D125" s="14" t="n"/>
      <c r="E125" s="13" t="n"/>
      <c r="F125" s="16" t="n"/>
      <c r="G125" s="16" t="n"/>
      <c r="H125" s="12" t="n"/>
      <c r="I125" s="12" t="n"/>
      <c r="J125" s="13" t="n"/>
      <c r="K125" s="3">
        <f>IF(A125="","",IF(COUNTIF($A$2:$A$151,A125)&gt;1,"Duplicate standard ID",IF(OR(B125="",C125="",D125="",E125=""),"Missing key field",IF(B125&lt;&gt;"Yes","Inactive",IF(COUNTIFS($B$2:$B$151,"Yes",$C$2:$C$151,C125,$D$2:$D$151,D125,$E$2:$E$151,E125)&gt;1,"Duplicate active standard","OK")))))</f>
        <v/>
      </c>
      <c r="L125" s="3">
        <f>IF(A125="","",IF(B125&lt;&gt;"Yes","Not applicable",IF(F125="","Missing duration",IF(OR(F125&lt;Setup!$B$5,F125&gt;Setup!$B$6),"Outside duration limits","OK"))))</f>
        <v/>
      </c>
      <c r="M125" s="3">
        <f>IF(A125="","",IF(B125&lt;&gt;"Yes","Not applicable",IF(H125="","Missing effective date",IF(H125&gt;Setup!$B$2,"Not yet effective",IF(I125="","Missing review date",IF(I125&gt;Setup!$B$2,"Future review date",IF(Setup!$B$2-I125&gt;Setup!$B$7,"Review due","Current")))))))</f>
        <v/>
      </c>
      <c r="N125" s="3">
        <f>IF(AND(B125="Yes",C125&lt;&gt;"",D125&lt;&gt;"",E125&lt;&gt;"",H125&lt;&gt;"",H125&lt;=Setup!$B$2),C125&amp;"|"&amp;D125&amp;"|"&amp;E125,"")</f>
        <v/>
      </c>
    </row>
    <row r="126" ht="30" customHeight="1">
      <c r="A126" s="13" t="n"/>
      <c r="B126" s="14" t="n"/>
      <c r="C126" s="13" t="n"/>
      <c r="D126" s="14" t="n"/>
      <c r="E126" s="13" t="n"/>
      <c r="F126" s="16" t="n"/>
      <c r="G126" s="16" t="n"/>
      <c r="H126" s="12" t="n"/>
      <c r="I126" s="12" t="n"/>
      <c r="J126" s="13" t="n"/>
      <c r="K126" s="4">
        <f>IF(A126="","",IF(COUNTIF($A$2:$A$151,A126)&gt;1,"Duplicate standard ID",IF(OR(B126="",C126="",D126="",E126=""),"Missing key field",IF(B126&lt;&gt;"Yes","Inactive",IF(COUNTIFS($B$2:$B$151,"Yes",$C$2:$C$151,C126,$D$2:$D$151,D126,$E$2:$E$151,E126)&gt;1,"Duplicate active standard","OK")))))</f>
        <v/>
      </c>
      <c r="L126" s="4">
        <f>IF(A126="","",IF(B126&lt;&gt;"Yes","Not applicable",IF(F126="","Missing duration",IF(OR(F126&lt;Setup!$B$5,F126&gt;Setup!$B$6),"Outside duration limits","OK"))))</f>
        <v/>
      </c>
      <c r="M126" s="4">
        <f>IF(A126="","",IF(B126&lt;&gt;"Yes","Not applicable",IF(H126="","Missing effective date",IF(H126&gt;Setup!$B$2,"Not yet effective",IF(I126="","Missing review date",IF(I126&gt;Setup!$B$2,"Future review date",IF(Setup!$B$2-I126&gt;Setup!$B$7,"Review due","Current")))))))</f>
        <v/>
      </c>
      <c r="N126" s="4">
        <f>IF(AND(B126="Yes",C126&lt;&gt;"",D126&lt;&gt;"",E126&lt;&gt;"",H126&lt;&gt;"",H126&lt;=Setup!$B$2),C126&amp;"|"&amp;D126&amp;"|"&amp;E126,"")</f>
        <v/>
      </c>
    </row>
    <row r="127" ht="30" customHeight="1">
      <c r="A127" s="13" t="n"/>
      <c r="B127" s="14" t="n"/>
      <c r="C127" s="13" t="n"/>
      <c r="D127" s="14" t="n"/>
      <c r="E127" s="13" t="n"/>
      <c r="F127" s="16" t="n"/>
      <c r="G127" s="16" t="n"/>
      <c r="H127" s="12" t="n"/>
      <c r="I127" s="12" t="n"/>
      <c r="J127" s="13" t="n"/>
      <c r="K127" s="3">
        <f>IF(A127="","",IF(COUNTIF($A$2:$A$151,A127)&gt;1,"Duplicate standard ID",IF(OR(B127="",C127="",D127="",E127=""),"Missing key field",IF(B127&lt;&gt;"Yes","Inactive",IF(COUNTIFS($B$2:$B$151,"Yes",$C$2:$C$151,C127,$D$2:$D$151,D127,$E$2:$E$151,E127)&gt;1,"Duplicate active standard","OK")))))</f>
        <v/>
      </c>
      <c r="L127" s="3">
        <f>IF(A127="","",IF(B127&lt;&gt;"Yes","Not applicable",IF(F127="","Missing duration",IF(OR(F127&lt;Setup!$B$5,F127&gt;Setup!$B$6),"Outside duration limits","OK"))))</f>
        <v/>
      </c>
      <c r="M127" s="3">
        <f>IF(A127="","",IF(B127&lt;&gt;"Yes","Not applicable",IF(H127="","Missing effective date",IF(H127&gt;Setup!$B$2,"Not yet effective",IF(I127="","Missing review date",IF(I127&gt;Setup!$B$2,"Future review date",IF(Setup!$B$2-I127&gt;Setup!$B$7,"Review due","Current")))))))</f>
        <v/>
      </c>
      <c r="N127" s="3">
        <f>IF(AND(B127="Yes",C127&lt;&gt;"",D127&lt;&gt;"",E127&lt;&gt;"",H127&lt;&gt;"",H127&lt;=Setup!$B$2),C127&amp;"|"&amp;D127&amp;"|"&amp;E127,"")</f>
        <v/>
      </c>
    </row>
    <row r="128" ht="30" customHeight="1">
      <c r="A128" s="13" t="n"/>
      <c r="B128" s="14" t="n"/>
      <c r="C128" s="13" t="n"/>
      <c r="D128" s="14" t="n"/>
      <c r="E128" s="13" t="n"/>
      <c r="F128" s="16" t="n"/>
      <c r="G128" s="16" t="n"/>
      <c r="H128" s="12" t="n"/>
      <c r="I128" s="12" t="n"/>
      <c r="J128" s="13" t="n"/>
      <c r="K128" s="4">
        <f>IF(A128="","",IF(COUNTIF($A$2:$A$151,A128)&gt;1,"Duplicate standard ID",IF(OR(B128="",C128="",D128="",E128=""),"Missing key field",IF(B128&lt;&gt;"Yes","Inactive",IF(COUNTIFS($B$2:$B$151,"Yes",$C$2:$C$151,C128,$D$2:$D$151,D128,$E$2:$E$151,E128)&gt;1,"Duplicate active standard","OK")))))</f>
        <v/>
      </c>
      <c r="L128" s="4">
        <f>IF(A128="","",IF(B128&lt;&gt;"Yes","Not applicable",IF(F128="","Missing duration",IF(OR(F128&lt;Setup!$B$5,F128&gt;Setup!$B$6),"Outside duration limits","OK"))))</f>
        <v/>
      </c>
      <c r="M128" s="4">
        <f>IF(A128="","",IF(B128&lt;&gt;"Yes","Not applicable",IF(H128="","Missing effective date",IF(H128&gt;Setup!$B$2,"Not yet effective",IF(I128="","Missing review date",IF(I128&gt;Setup!$B$2,"Future review date",IF(Setup!$B$2-I128&gt;Setup!$B$7,"Review due","Current")))))))</f>
        <v/>
      </c>
      <c r="N128" s="4">
        <f>IF(AND(B128="Yes",C128&lt;&gt;"",D128&lt;&gt;"",E128&lt;&gt;"",H128&lt;&gt;"",H128&lt;=Setup!$B$2),C128&amp;"|"&amp;D128&amp;"|"&amp;E128,"")</f>
        <v/>
      </c>
    </row>
    <row r="129" ht="30" customHeight="1">
      <c r="A129" s="13" t="n"/>
      <c r="B129" s="14" t="n"/>
      <c r="C129" s="13" t="n"/>
      <c r="D129" s="14" t="n"/>
      <c r="E129" s="13" t="n"/>
      <c r="F129" s="16" t="n"/>
      <c r="G129" s="16" t="n"/>
      <c r="H129" s="12" t="n"/>
      <c r="I129" s="12" t="n"/>
      <c r="J129" s="13" t="n"/>
      <c r="K129" s="3">
        <f>IF(A129="","",IF(COUNTIF($A$2:$A$151,A129)&gt;1,"Duplicate standard ID",IF(OR(B129="",C129="",D129="",E129=""),"Missing key field",IF(B129&lt;&gt;"Yes","Inactive",IF(COUNTIFS($B$2:$B$151,"Yes",$C$2:$C$151,C129,$D$2:$D$151,D129,$E$2:$E$151,E129)&gt;1,"Duplicate active standard","OK")))))</f>
        <v/>
      </c>
      <c r="L129" s="3">
        <f>IF(A129="","",IF(B129&lt;&gt;"Yes","Not applicable",IF(F129="","Missing duration",IF(OR(F129&lt;Setup!$B$5,F129&gt;Setup!$B$6),"Outside duration limits","OK"))))</f>
        <v/>
      </c>
      <c r="M129" s="3">
        <f>IF(A129="","",IF(B129&lt;&gt;"Yes","Not applicable",IF(H129="","Missing effective date",IF(H129&gt;Setup!$B$2,"Not yet effective",IF(I129="","Missing review date",IF(I129&gt;Setup!$B$2,"Future review date",IF(Setup!$B$2-I129&gt;Setup!$B$7,"Review due","Current")))))))</f>
        <v/>
      </c>
      <c r="N129" s="3">
        <f>IF(AND(B129="Yes",C129&lt;&gt;"",D129&lt;&gt;"",E129&lt;&gt;"",H129&lt;&gt;"",H129&lt;=Setup!$B$2),C129&amp;"|"&amp;D129&amp;"|"&amp;E129,"")</f>
        <v/>
      </c>
    </row>
    <row r="130" ht="30" customHeight="1">
      <c r="A130" s="13" t="n"/>
      <c r="B130" s="14" t="n"/>
      <c r="C130" s="13" t="n"/>
      <c r="D130" s="14" t="n"/>
      <c r="E130" s="13" t="n"/>
      <c r="F130" s="16" t="n"/>
      <c r="G130" s="16" t="n"/>
      <c r="H130" s="12" t="n"/>
      <c r="I130" s="12" t="n"/>
      <c r="J130" s="13" t="n"/>
      <c r="K130" s="4">
        <f>IF(A130="","",IF(COUNTIF($A$2:$A$151,A130)&gt;1,"Duplicate standard ID",IF(OR(B130="",C130="",D130="",E130=""),"Missing key field",IF(B130&lt;&gt;"Yes","Inactive",IF(COUNTIFS($B$2:$B$151,"Yes",$C$2:$C$151,C130,$D$2:$D$151,D130,$E$2:$E$151,E130)&gt;1,"Duplicate active standard","OK")))))</f>
        <v/>
      </c>
      <c r="L130" s="4">
        <f>IF(A130="","",IF(B130&lt;&gt;"Yes","Not applicable",IF(F130="","Missing duration",IF(OR(F130&lt;Setup!$B$5,F130&gt;Setup!$B$6),"Outside duration limits","OK"))))</f>
        <v/>
      </c>
      <c r="M130" s="4">
        <f>IF(A130="","",IF(B130&lt;&gt;"Yes","Not applicable",IF(H130="","Missing effective date",IF(H130&gt;Setup!$B$2,"Not yet effective",IF(I130="","Missing review date",IF(I130&gt;Setup!$B$2,"Future review date",IF(Setup!$B$2-I130&gt;Setup!$B$7,"Review due","Current")))))))</f>
        <v/>
      </c>
      <c r="N130" s="4">
        <f>IF(AND(B130="Yes",C130&lt;&gt;"",D130&lt;&gt;"",E130&lt;&gt;"",H130&lt;&gt;"",H130&lt;=Setup!$B$2),C130&amp;"|"&amp;D130&amp;"|"&amp;E130,"")</f>
        <v/>
      </c>
    </row>
    <row r="131" ht="30" customHeight="1">
      <c r="A131" s="13" t="n"/>
      <c r="B131" s="14" t="n"/>
      <c r="C131" s="13" t="n"/>
      <c r="D131" s="14" t="n"/>
      <c r="E131" s="13" t="n"/>
      <c r="F131" s="16" t="n"/>
      <c r="G131" s="16" t="n"/>
      <c r="H131" s="12" t="n"/>
      <c r="I131" s="12" t="n"/>
      <c r="J131" s="13" t="n"/>
      <c r="K131" s="3">
        <f>IF(A131="","",IF(COUNTIF($A$2:$A$151,A131)&gt;1,"Duplicate standard ID",IF(OR(B131="",C131="",D131="",E131=""),"Missing key field",IF(B131&lt;&gt;"Yes","Inactive",IF(COUNTIFS($B$2:$B$151,"Yes",$C$2:$C$151,C131,$D$2:$D$151,D131,$E$2:$E$151,E131)&gt;1,"Duplicate active standard","OK")))))</f>
        <v/>
      </c>
      <c r="L131" s="3">
        <f>IF(A131="","",IF(B131&lt;&gt;"Yes","Not applicable",IF(F131="","Missing duration",IF(OR(F131&lt;Setup!$B$5,F131&gt;Setup!$B$6),"Outside duration limits","OK"))))</f>
        <v/>
      </c>
      <c r="M131" s="3">
        <f>IF(A131="","",IF(B131&lt;&gt;"Yes","Not applicable",IF(H131="","Missing effective date",IF(H131&gt;Setup!$B$2,"Not yet effective",IF(I131="","Missing review date",IF(I131&gt;Setup!$B$2,"Future review date",IF(Setup!$B$2-I131&gt;Setup!$B$7,"Review due","Current")))))))</f>
        <v/>
      </c>
      <c r="N131" s="3">
        <f>IF(AND(B131="Yes",C131&lt;&gt;"",D131&lt;&gt;"",E131&lt;&gt;"",H131&lt;&gt;"",H131&lt;=Setup!$B$2),C131&amp;"|"&amp;D131&amp;"|"&amp;E131,"")</f>
        <v/>
      </c>
    </row>
    <row r="132" ht="30" customHeight="1">
      <c r="A132" s="13" t="n"/>
      <c r="B132" s="14" t="n"/>
      <c r="C132" s="13" t="n"/>
      <c r="D132" s="14" t="n"/>
      <c r="E132" s="13" t="n"/>
      <c r="F132" s="16" t="n"/>
      <c r="G132" s="16" t="n"/>
      <c r="H132" s="12" t="n"/>
      <c r="I132" s="12" t="n"/>
      <c r="J132" s="13" t="n"/>
      <c r="K132" s="4">
        <f>IF(A132="","",IF(COUNTIF($A$2:$A$151,A132)&gt;1,"Duplicate standard ID",IF(OR(B132="",C132="",D132="",E132=""),"Missing key field",IF(B132&lt;&gt;"Yes","Inactive",IF(COUNTIFS($B$2:$B$151,"Yes",$C$2:$C$151,C132,$D$2:$D$151,D132,$E$2:$E$151,E132)&gt;1,"Duplicate active standard","OK")))))</f>
        <v/>
      </c>
      <c r="L132" s="4">
        <f>IF(A132="","",IF(B132&lt;&gt;"Yes","Not applicable",IF(F132="","Missing duration",IF(OR(F132&lt;Setup!$B$5,F132&gt;Setup!$B$6),"Outside duration limits","OK"))))</f>
        <v/>
      </c>
      <c r="M132" s="4">
        <f>IF(A132="","",IF(B132&lt;&gt;"Yes","Not applicable",IF(H132="","Missing effective date",IF(H132&gt;Setup!$B$2,"Not yet effective",IF(I132="","Missing review date",IF(I132&gt;Setup!$B$2,"Future review date",IF(Setup!$B$2-I132&gt;Setup!$B$7,"Review due","Current")))))))</f>
        <v/>
      </c>
      <c r="N132" s="4">
        <f>IF(AND(B132="Yes",C132&lt;&gt;"",D132&lt;&gt;"",E132&lt;&gt;"",H132&lt;&gt;"",H132&lt;=Setup!$B$2),C132&amp;"|"&amp;D132&amp;"|"&amp;E132,"")</f>
        <v/>
      </c>
    </row>
    <row r="133" ht="30" customHeight="1">
      <c r="A133" s="13" t="n"/>
      <c r="B133" s="14" t="n"/>
      <c r="C133" s="13" t="n"/>
      <c r="D133" s="14" t="n"/>
      <c r="E133" s="13" t="n"/>
      <c r="F133" s="16" t="n"/>
      <c r="G133" s="16" t="n"/>
      <c r="H133" s="12" t="n"/>
      <c r="I133" s="12" t="n"/>
      <c r="J133" s="13" t="n"/>
      <c r="K133" s="3">
        <f>IF(A133="","",IF(COUNTIF($A$2:$A$151,A133)&gt;1,"Duplicate standard ID",IF(OR(B133="",C133="",D133="",E133=""),"Missing key field",IF(B133&lt;&gt;"Yes","Inactive",IF(COUNTIFS($B$2:$B$151,"Yes",$C$2:$C$151,C133,$D$2:$D$151,D133,$E$2:$E$151,E133)&gt;1,"Duplicate active standard","OK")))))</f>
        <v/>
      </c>
      <c r="L133" s="3">
        <f>IF(A133="","",IF(B133&lt;&gt;"Yes","Not applicable",IF(F133="","Missing duration",IF(OR(F133&lt;Setup!$B$5,F133&gt;Setup!$B$6),"Outside duration limits","OK"))))</f>
        <v/>
      </c>
      <c r="M133" s="3">
        <f>IF(A133="","",IF(B133&lt;&gt;"Yes","Not applicable",IF(H133="","Missing effective date",IF(H133&gt;Setup!$B$2,"Not yet effective",IF(I133="","Missing review date",IF(I133&gt;Setup!$B$2,"Future review date",IF(Setup!$B$2-I133&gt;Setup!$B$7,"Review due","Current")))))))</f>
        <v/>
      </c>
      <c r="N133" s="3">
        <f>IF(AND(B133="Yes",C133&lt;&gt;"",D133&lt;&gt;"",E133&lt;&gt;"",H133&lt;&gt;"",H133&lt;=Setup!$B$2),C133&amp;"|"&amp;D133&amp;"|"&amp;E133,"")</f>
        <v/>
      </c>
    </row>
    <row r="134" ht="30" customHeight="1">
      <c r="A134" s="13" t="n"/>
      <c r="B134" s="14" t="n"/>
      <c r="C134" s="13" t="n"/>
      <c r="D134" s="14" t="n"/>
      <c r="E134" s="13" t="n"/>
      <c r="F134" s="16" t="n"/>
      <c r="G134" s="16" t="n"/>
      <c r="H134" s="12" t="n"/>
      <c r="I134" s="12" t="n"/>
      <c r="J134" s="13" t="n"/>
      <c r="K134" s="4">
        <f>IF(A134="","",IF(COUNTIF($A$2:$A$151,A134)&gt;1,"Duplicate standard ID",IF(OR(B134="",C134="",D134="",E134=""),"Missing key field",IF(B134&lt;&gt;"Yes","Inactive",IF(COUNTIFS($B$2:$B$151,"Yes",$C$2:$C$151,C134,$D$2:$D$151,D134,$E$2:$E$151,E134)&gt;1,"Duplicate active standard","OK")))))</f>
        <v/>
      </c>
      <c r="L134" s="4">
        <f>IF(A134="","",IF(B134&lt;&gt;"Yes","Not applicable",IF(F134="","Missing duration",IF(OR(F134&lt;Setup!$B$5,F134&gt;Setup!$B$6),"Outside duration limits","OK"))))</f>
        <v/>
      </c>
      <c r="M134" s="4">
        <f>IF(A134="","",IF(B134&lt;&gt;"Yes","Not applicable",IF(H134="","Missing effective date",IF(H134&gt;Setup!$B$2,"Not yet effective",IF(I134="","Missing review date",IF(I134&gt;Setup!$B$2,"Future review date",IF(Setup!$B$2-I134&gt;Setup!$B$7,"Review due","Current")))))))</f>
        <v/>
      </c>
      <c r="N134" s="4">
        <f>IF(AND(B134="Yes",C134&lt;&gt;"",D134&lt;&gt;"",E134&lt;&gt;"",H134&lt;&gt;"",H134&lt;=Setup!$B$2),C134&amp;"|"&amp;D134&amp;"|"&amp;E134,"")</f>
        <v/>
      </c>
    </row>
    <row r="135" ht="30" customHeight="1">
      <c r="A135" s="13" t="n"/>
      <c r="B135" s="14" t="n"/>
      <c r="C135" s="13" t="n"/>
      <c r="D135" s="14" t="n"/>
      <c r="E135" s="13" t="n"/>
      <c r="F135" s="16" t="n"/>
      <c r="G135" s="16" t="n"/>
      <c r="H135" s="12" t="n"/>
      <c r="I135" s="12" t="n"/>
      <c r="J135" s="13" t="n"/>
      <c r="K135" s="3">
        <f>IF(A135="","",IF(COUNTIF($A$2:$A$151,A135)&gt;1,"Duplicate standard ID",IF(OR(B135="",C135="",D135="",E135=""),"Missing key field",IF(B135&lt;&gt;"Yes","Inactive",IF(COUNTIFS($B$2:$B$151,"Yes",$C$2:$C$151,C135,$D$2:$D$151,D135,$E$2:$E$151,E135)&gt;1,"Duplicate active standard","OK")))))</f>
        <v/>
      </c>
      <c r="L135" s="3">
        <f>IF(A135="","",IF(B135&lt;&gt;"Yes","Not applicable",IF(F135="","Missing duration",IF(OR(F135&lt;Setup!$B$5,F135&gt;Setup!$B$6),"Outside duration limits","OK"))))</f>
        <v/>
      </c>
      <c r="M135" s="3">
        <f>IF(A135="","",IF(B135&lt;&gt;"Yes","Not applicable",IF(H135="","Missing effective date",IF(H135&gt;Setup!$B$2,"Not yet effective",IF(I135="","Missing review date",IF(I135&gt;Setup!$B$2,"Future review date",IF(Setup!$B$2-I135&gt;Setup!$B$7,"Review due","Current")))))))</f>
        <v/>
      </c>
      <c r="N135" s="3">
        <f>IF(AND(B135="Yes",C135&lt;&gt;"",D135&lt;&gt;"",E135&lt;&gt;"",H135&lt;&gt;"",H135&lt;=Setup!$B$2),C135&amp;"|"&amp;D135&amp;"|"&amp;E135,"")</f>
        <v/>
      </c>
    </row>
    <row r="136" ht="30" customHeight="1">
      <c r="A136" s="13" t="n"/>
      <c r="B136" s="14" t="n"/>
      <c r="C136" s="13" t="n"/>
      <c r="D136" s="14" t="n"/>
      <c r="E136" s="13" t="n"/>
      <c r="F136" s="16" t="n"/>
      <c r="G136" s="16" t="n"/>
      <c r="H136" s="12" t="n"/>
      <c r="I136" s="12" t="n"/>
      <c r="J136" s="13" t="n"/>
      <c r="K136" s="4">
        <f>IF(A136="","",IF(COUNTIF($A$2:$A$151,A136)&gt;1,"Duplicate standard ID",IF(OR(B136="",C136="",D136="",E136=""),"Missing key field",IF(B136&lt;&gt;"Yes","Inactive",IF(COUNTIFS($B$2:$B$151,"Yes",$C$2:$C$151,C136,$D$2:$D$151,D136,$E$2:$E$151,E136)&gt;1,"Duplicate active standard","OK")))))</f>
        <v/>
      </c>
      <c r="L136" s="4">
        <f>IF(A136="","",IF(B136&lt;&gt;"Yes","Not applicable",IF(F136="","Missing duration",IF(OR(F136&lt;Setup!$B$5,F136&gt;Setup!$B$6),"Outside duration limits","OK"))))</f>
        <v/>
      </c>
      <c r="M136" s="4">
        <f>IF(A136="","",IF(B136&lt;&gt;"Yes","Not applicable",IF(H136="","Missing effective date",IF(H136&gt;Setup!$B$2,"Not yet effective",IF(I136="","Missing review date",IF(I136&gt;Setup!$B$2,"Future review date",IF(Setup!$B$2-I136&gt;Setup!$B$7,"Review due","Current")))))))</f>
        <v/>
      </c>
      <c r="N136" s="4">
        <f>IF(AND(B136="Yes",C136&lt;&gt;"",D136&lt;&gt;"",E136&lt;&gt;"",H136&lt;&gt;"",H136&lt;=Setup!$B$2),C136&amp;"|"&amp;D136&amp;"|"&amp;E136,"")</f>
        <v/>
      </c>
    </row>
    <row r="137" ht="30" customHeight="1">
      <c r="A137" s="13" t="n"/>
      <c r="B137" s="14" t="n"/>
      <c r="C137" s="13" t="n"/>
      <c r="D137" s="14" t="n"/>
      <c r="E137" s="13" t="n"/>
      <c r="F137" s="16" t="n"/>
      <c r="G137" s="16" t="n"/>
      <c r="H137" s="12" t="n"/>
      <c r="I137" s="12" t="n"/>
      <c r="J137" s="13" t="n"/>
      <c r="K137" s="3">
        <f>IF(A137="","",IF(COUNTIF($A$2:$A$151,A137)&gt;1,"Duplicate standard ID",IF(OR(B137="",C137="",D137="",E137=""),"Missing key field",IF(B137&lt;&gt;"Yes","Inactive",IF(COUNTIFS($B$2:$B$151,"Yes",$C$2:$C$151,C137,$D$2:$D$151,D137,$E$2:$E$151,E137)&gt;1,"Duplicate active standard","OK")))))</f>
        <v/>
      </c>
      <c r="L137" s="3">
        <f>IF(A137="","",IF(B137&lt;&gt;"Yes","Not applicable",IF(F137="","Missing duration",IF(OR(F137&lt;Setup!$B$5,F137&gt;Setup!$B$6),"Outside duration limits","OK"))))</f>
        <v/>
      </c>
      <c r="M137" s="3">
        <f>IF(A137="","",IF(B137&lt;&gt;"Yes","Not applicable",IF(H137="","Missing effective date",IF(H137&gt;Setup!$B$2,"Not yet effective",IF(I137="","Missing review date",IF(I137&gt;Setup!$B$2,"Future review date",IF(Setup!$B$2-I137&gt;Setup!$B$7,"Review due","Current")))))))</f>
        <v/>
      </c>
      <c r="N137" s="3">
        <f>IF(AND(B137="Yes",C137&lt;&gt;"",D137&lt;&gt;"",E137&lt;&gt;"",H137&lt;&gt;"",H137&lt;=Setup!$B$2),C137&amp;"|"&amp;D137&amp;"|"&amp;E137,"")</f>
        <v/>
      </c>
    </row>
    <row r="138" ht="30" customHeight="1">
      <c r="A138" s="13" t="n"/>
      <c r="B138" s="14" t="n"/>
      <c r="C138" s="13" t="n"/>
      <c r="D138" s="14" t="n"/>
      <c r="E138" s="13" t="n"/>
      <c r="F138" s="16" t="n"/>
      <c r="G138" s="16" t="n"/>
      <c r="H138" s="12" t="n"/>
      <c r="I138" s="12" t="n"/>
      <c r="J138" s="13" t="n"/>
      <c r="K138" s="4">
        <f>IF(A138="","",IF(COUNTIF($A$2:$A$151,A138)&gt;1,"Duplicate standard ID",IF(OR(B138="",C138="",D138="",E138=""),"Missing key field",IF(B138&lt;&gt;"Yes","Inactive",IF(COUNTIFS($B$2:$B$151,"Yes",$C$2:$C$151,C138,$D$2:$D$151,D138,$E$2:$E$151,E138)&gt;1,"Duplicate active standard","OK")))))</f>
        <v/>
      </c>
      <c r="L138" s="4">
        <f>IF(A138="","",IF(B138&lt;&gt;"Yes","Not applicable",IF(F138="","Missing duration",IF(OR(F138&lt;Setup!$B$5,F138&gt;Setup!$B$6),"Outside duration limits","OK"))))</f>
        <v/>
      </c>
      <c r="M138" s="4">
        <f>IF(A138="","",IF(B138&lt;&gt;"Yes","Not applicable",IF(H138="","Missing effective date",IF(H138&gt;Setup!$B$2,"Not yet effective",IF(I138="","Missing review date",IF(I138&gt;Setup!$B$2,"Future review date",IF(Setup!$B$2-I138&gt;Setup!$B$7,"Review due","Current")))))))</f>
        <v/>
      </c>
      <c r="N138" s="4">
        <f>IF(AND(B138="Yes",C138&lt;&gt;"",D138&lt;&gt;"",E138&lt;&gt;"",H138&lt;&gt;"",H138&lt;=Setup!$B$2),C138&amp;"|"&amp;D138&amp;"|"&amp;E138,"")</f>
        <v/>
      </c>
    </row>
    <row r="139" ht="30" customHeight="1">
      <c r="A139" s="13" t="n"/>
      <c r="B139" s="14" t="n"/>
      <c r="C139" s="13" t="n"/>
      <c r="D139" s="14" t="n"/>
      <c r="E139" s="13" t="n"/>
      <c r="F139" s="16" t="n"/>
      <c r="G139" s="16" t="n"/>
      <c r="H139" s="12" t="n"/>
      <c r="I139" s="12" t="n"/>
      <c r="J139" s="13" t="n"/>
      <c r="K139" s="3">
        <f>IF(A139="","",IF(COUNTIF($A$2:$A$151,A139)&gt;1,"Duplicate standard ID",IF(OR(B139="",C139="",D139="",E139=""),"Missing key field",IF(B139&lt;&gt;"Yes","Inactive",IF(COUNTIFS($B$2:$B$151,"Yes",$C$2:$C$151,C139,$D$2:$D$151,D139,$E$2:$E$151,E139)&gt;1,"Duplicate active standard","OK")))))</f>
        <v/>
      </c>
      <c r="L139" s="3">
        <f>IF(A139="","",IF(B139&lt;&gt;"Yes","Not applicable",IF(F139="","Missing duration",IF(OR(F139&lt;Setup!$B$5,F139&gt;Setup!$B$6),"Outside duration limits","OK"))))</f>
        <v/>
      </c>
      <c r="M139" s="3">
        <f>IF(A139="","",IF(B139&lt;&gt;"Yes","Not applicable",IF(H139="","Missing effective date",IF(H139&gt;Setup!$B$2,"Not yet effective",IF(I139="","Missing review date",IF(I139&gt;Setup!$B$2,"Future review date",IF(Setup!$B$2-I139&gt;Setup!$B$7,"Review due","Current")))))))</f>
        <v/>
      </c>
      <c r="N139" s="3">
        <f>IF(AND(B139="Yes",C139&lt;&gt;"",D139&lt;&gt;"",E139&lt;&gt;"",H139&lt;&gt;"",H139&lt;=Setup!$B$2),C139&amp;"|"&amp;D139&amp;"|"&amp;E139,"")</f>
        <v/>
      </c>
    </row>
    <row r="140" ht="30" customHeight="1">
      <c r="A140" s="13" t="n"/>
      <c r="B140" s="14" t="n"/>
      <c r="C140" s="13" t="n"/>
      <c r="D140" s="14" t="n"/>
      <c r="E140" s="13" t="n"/>
      <c r="F140" s="16" t="n"/>
      <c r="G140" s="16" t="n"/>
      <c r="H140" s="12" t="n"/>
      <c r="I140" s="12" t="n"/>
      <c r="J140" s="13" t="n"/>
      <c r="K140" s="4">
        <f>IF(A140="","",IF(COUNTIF($A$2:$A$151,A140)&gt;1,"Duplicate standard ID",IF(OR(B140="",C140="",D140="",E140=""),"Missing key field",IF(B140&lt;&gt;"Yes","Inactive",IF(COUNTIFS($B$2:$B$151,"Yes",$C$2:$C$151,C140,$D$2:$D$151,D140,$E$2:$E$151,E140)&gt;1,"Duplicate active standard","OK")))))</f>
        <v/>
      </c>
      <c r="L140" s="4">
        <f>IF(A140="","",IF(B140&lt;&gt;"Yes","Not applicable",IF(F140="","Missing duration",IF(OR(F140&lt;Setup!$B$5,F140&gt;Setup!$B$6),"Outside duration limits","OK"))))</f>
        <v/>
      </c>
      <c r="M140" s="4">
        <f>IF(A140="","",IF(B140&lt;&gt;"Yes","Not applicable",IF(H140="","Missing effective date",IF(H140&gt;Setup!$B$2,"Not yet effective",IF(I140="","Missing review date",IF(I140&gt;Setup!$B$2,"Future review date",IF(Setup!$B$2-I140&gt;Setup!$B$7,"Review due","Current")))))))</f>
        <v/>
      </c>
      <c r="N140" s="4">
        <f>IF(AND(B140="Yes",C140&lt;&gt;"",D140&lt;&gt;"",E140&lt;&gt;"",H140&lt;&gt;"",H140&lt;=Setup!$B$2),C140&amp;"|"&amp;D140&amp;"|"&amp;E140,"")</f>
        <v/>
      </c>
    </row>
    <row r="141" ht="30" customHeight="1">
      <c r="A141" s="13" t="n"/>
      <c r="B141" s="14" t="n"/>
      <c r="C141" s="13" t="n"/>
      <c r="D141" s="14" t="n"/>
      <c r="E141" s="13" t="n"/>
      <c r="F141" s="16" t="n"/>
      <c r="G141" s="16" t="n"/>
      <c r="H141" s="12" t="n"/>
      <c r="I141" s="12" t="n"/>
      <c r="J141" s="13" t="n"/>
      <c r="K141" s="3">
        <f>IF(A141="","",IF(COUNTIF($A$2:$A$151,A141)&gt;1,"Duplicate standard ID",IF(OR(B141="",C141="",D141="",E141=""),"Missing key field",IF(B141&lt;&gt;"Yes","Inactive",IF(COUNTIFS($B$2:$B$151,"Yes",$C$2:$C$151,C141,$D$2:$D$151,D141,$E$2:$E$151,E141)&gt;1,"Duplicate active standard","OK")))))</f>
        <v/>
      </c>
      <c r="L141" s="3">
        <f>IF(A141="","",IF(B141&lt;&gt;"Yes","Not applicable",IF(F141="","Missing duration",IF(OR(F141&lt;Setup!$B$5,F141&gt;Setup!$B$6),"Outside duration limits","OK"))))</f>
        <v/>
      </c>
      <c r="M141" s="3">
        <f>IF(A141="","",IF(B141&lt;&gt;"Yes","Not applicable",IF(H141="","Missing effective date",IF(H141&gt;Setup!$B$2,"Not yet effective",IF(I141="","Missing review date",IF(I141&gt;Setup!$B$2,"Future review date",IF(Setup!$B$2-I141&gt;Setup!$B$7,"Review due","Current")))))))</f>
        <v/>
      </c>
      <c r="N141" s="3">
        <f>IF(AND(B141="Yes",C141&lt;&gt;"",D141&lt;&gt;"",E141&lt;&gt;"",H141&lt;&gt;"",H141&lt;=Setup!$B$2),C141&amp;"|"&amp;D141&amp;"|"&amp;E141,"")</f>
        <v/>
      </c>
    </row>
    <row r="142" ht="30" customHeight="1">
      <c r="A142" s="13" t="n"/>
      <c r="B142" s="14" t="n"/>
      <c r="C142" s="13" t="n"/>
      <c r="D142" s="14" t="n"/>
      <c r="E142" s="13" t="n"/>
      <c r="F142" s="16" t="n"/>
      <c r="G142" s="16" t="n"/>
      <c r="H142" s="12" t="n"/>
      <c r="I142" s="12" t="n"/>
      <c r="J142" s="13" t="n"/>
      <c r="K142" s="4">
        <f>IF(A142="","",IF(COUNTIF($A$2:$A$151,A142)&gt;1,"Duplicate standard ID",IF(OR(B142="",C142="",D142="",E142=""),"Missing key field",IF(B142&lt;&gt;"Yes","Inactive",IF(COUNTIFS($B$2:$B$151,"Yes",$C$2:$C$151,C142,$D$2:$D$151,D142,$E$2:$E$151,E142)&gt;1,"Duplicate active standard","OK")))))</f>
        <v/>
      </c>
      <c r="L142" s="4">
        <f>IF(A142="","",IF(B142&lt;&gt;"Yes","Not applicable",IF(F142="","Missing duration",IF(OR(F142&lt;Setup!$B$5,F142&gt;Setup!$B$6),"Outside duration limits","OK"))))</f>
        <v/>
      </c>
      <c r="M142" s="4">
        <f>IF(A142="","",IF(B142&lt;&gt;"Yes","Not applicable",IF(H142="","Missing effective date",IF(H142&gt;Setup!$B$2,"Not yet effective",IF(I142="","Missing review date",IF(I142&gt;Setup!$B$2,"Future review date",IF(Setup!$B$2-I142&gt;Setup!$B$7,"Review due","Current")))))))</f>
        <v/>
      </c>
      <c r="N142" s="4">
        <f>IF(AND(B142="Yes",C142&lt;&gt;"",D142&lt;&gt;"",E142&lt;&gt;"",H142&lt;&gt;"",H142&lt;=Setup!$B$2),C142&amp;"|"&amp;D142&amp;"|"&amp;E142,"")</f>
        <v/>
      </c>
    </row>
    <row r="143" ht="30" customHeight="1">
      <c r="A143" s="13" t="n"/>
      <c r="B143" s="14" t="n"/>
      <c r="C143" s="13" t="n"/>
      <c r="D143" s="14" t="n"/>
      <c r="E143" s="13" t="n"/>
      <c r="F143" s="16" t="n"/>
      <c r="G143" s="16" t="n"/>
      <c r="H143" s="12" t="n"/>
      <c r="I143" s="12" t="n"/>
      <c r="J143" s="13" t="n"/>
      <c r="K143" s="3">
        <f>IF(A143="","",IF(COUNTIF($A$2:$A$151,A143)&gt;1,"Duplicate standard ID",IF(OR(B143="",C143="",D143="",E143=""),"Missing key field",IF(B143&lt;&gt;"Yes","Inactive",IF(COUNTIFS($B$2:$B$151,"Yes",$C$2:$C$151,C143,$D$2:$D$151,D143,$E$2:$E$151,E143)&gt;1,"Duplicate active standard","OK")))))</f>
        <v/>
      </c>
      <c r="L143" s="3">
        <f>IF(A143="","",IF(B143&lt;&gt;"Yes","Not applicable",IF(F143="","Missing duration",IF(OR(F143&lt;Setup!$B$5,F143&gt;Setup!$B$6),"Outside duration limits","OK"))))</f>
        <v/>
      </c>
      <c r="M143" s="3">
        <f>IF(A143="","",IF(B143&lt;&gt;"Yes","Not applicable",IF(H143="","Missing effective date",IF(H143&gt;Setup!$B$2,"Not yet effective",IF(I143="","Missing review date",IF(I143&gt;Setup!$B$2,"Future review date",IF(Setup!$B$2-I143&gt;Setup!$B$7,"Review due","Current")))))))</f>
        <v/>
      </c>
      <c r="N143" s="3">
        <f>IF(AND(B143="Yes",C143&lt;&gt;"",D143&lt;&gt;"",E143&lt;&gt;"",H143&lt;&gt;"",H143&lt;=Setup!$B$2),C143&amp;"|"&amp;D143&amp;"|"&amp;E143,"")</f>
        <v/>
      </c>
    </row>
    <row r="144" ht="30" customHeight="1">
      <c r="A144" s="13" t="n"/>
      <c r="B144" s="14" t="n"/>
      <c r="C144" s="13" t="n"/>
      <c r="D144" s="14" t="n"/>
      <c r="E144" s="13" t="n"/>
      <c r="F144" s="16" t="n"/>
      <c r="G144" s="16" t="n"/>
      <c r="H144" s="12" t="n"/>
      <c r="I144" s="12" t="n"/>
      <c r="J144" s="13" t="n"/>
      <c r="K144" s="4">
        <f>IF(A144="","",IF(COUNTIF($A$2:$A$151,A144)&gt;1,"Duplicate standard ID",IF(OR(B144="",C144="",D144="",E144=""),"Missing key field",IF(B144&lt;&gt;"Yes","Inactive",IF(COUNTIFS($B$2:$B$151,"Yes",$C$2:$C$151,C144,$D$2:$D$151,D144,$E$2:$E$151,E144)&gt;1,"Duplicate active standard","OK")))))</f>
        <v/>
      </c>
      <c r="L144" s="4">
        <f>IF(A144="","",IF(B144&lt;&gt;"Yes","Not applicable",IF(F144="","Missing duration",IF(OR(F144&lt;Setup!$B$5,F144&gt;Setup!$B$6),"Outside duration limits","OK"))))</f>
        <v/>
      </c>
      <c r="M144" s="4">
        <f>IF(A144="","",IF(B144&lt;&gt;"Yes","Not applicable",IF(H144="","Missing effective date",IF(H144&gt;Setup!$B$2,"Not yet effective",IF(I144="","Missing review date",IF(I144&gt;Setup!$B$2,"Future review date",IF(Setup!$B$2-I144&gt;Setup!$B$7,"Review due","Current")))))))</f>
        <v/>
      </c>
      <c r="N144" s="4">
        <f>IF(AND(B144="Yes",C144&lt;&gt;"",D144&lt;&gt;"",E144&lt;&gt;"",H144&lt;&gt;"",H144&lt;=Setup!$B$2),C144&amp;"|"&amp;D144&amp;"|"&amp;E144,"")</f>
        <v/>
      </c>
    </row>
    <row r="145" ht="30" customHeight="1">
      <c r="A145" s="13" t="n"/>
      <c r="B145" s="14" t="n"/>
      <c r="C145" s="13" t="n"/>
      <c r="D145" s="14" t="n"/>
      <c r="E145" s="13" t="n"/>
      <c r="F145" s="16" t="n"/>
      <c r="G145" s="16" t="n"/>
      <c r="H145" s="12" t="n"/>
      <c r="I145" s="12" t="n"/>
      <c r="J145" s="13" t="n"/>
      <c r="K145" s="3">
        <f>IF(A145="","",IF(COUNTIF($A$2:$A$151,A145)&gt;1,"Duplicate standard ID",IF(OR(B145="",C145="",D145="",E145=""),"Missing key field",IF(B145&lt;&gt;"Yes","Inactive",IF(COUNTIFS($B$2:$B$151,"Yes",$C$2:$C$151,C145,$D$2:$D$151,D145,$E$2:$E$151,E145)&gt;1,"Duplicate active standard","OK")))))</f>
        <v/>
      </c>
      <c r="L145" s="3">
        <f>IF(A145="","",IF(B145&lt;&gt;"Yes","Not applicable",IF(F145="","Missing duration",IF(OR(F145&lt;Setup!$B$5,F145&gt;Setup!$B$6),"Outside duration limits","OK"))))</f>
        <v/>
      </c>
      <c r="M145" s="3">
        <f>IF(A145="","",IF(B145&lt;&gt;"Yes","Not applicable",IF(H145="","Missing effective date",IF(H145&gt;Setup!$B$2,"Not yet effective",IF(I145="","Missing review date",IF(I145&gt;Setup!$B$2,"Future review date",IF(Setup!$B$2-I145&gt;Setup!$B$7,"Review due","Current")))))))</f>
        <v/>
      </c>
      <c r="N145" s="3">
        <f>IF(AND(B145="Yes",C145&lt;&gt;"",D145&lt;&gt;"",E145&lt;&gt;"",H145&lt;&gt;"",H145&lt;=Setup!$B$2),C145&amp;"|"&amp;D145&amp;"|"&amp;E145,"")</f>
        <v/>
      </c>
    </row>
    <row r="146" ht="30" customHeight="1">
      <c r="A146" s="13" t="n"/>
      <c r="B146" s="14" t="n"/>
      <c r="C146" s="13" t="n"/>
      <c r="D146" s="14" t="n"/>
      <c r="E146" s="13" t="n"/>
      <c r="F146" s="16" t="n"/>
      <c r="G146" s="16" t="n"/>
      <c r="H146" s="12" t="n"/>
      <c r="I146" s="12" t="n"/>
      <c r="J146" s="13" t="n"/>
      <c r="K146" s="4">
        <f>IF(A146="","",IF(COUNTIF($A$2:$A$151,A146)&gt;1,"Duplicate standard ID",IF(OR(B146="",C146="",D146="",E146=""),"Missing key field",IF(B146&lt;&gt;"Yes","Inactive",IF(COUNTIFS($B$2:$B$151,"Yes",$C$2:$C$151,C146,$D$2:$D$151,D146,$E$2:$E$151,E146)&gt;1,"Duplicate active standard","OK")))))</f>
        <v/>
      </c>
      <c r="L146" s="4">
        <f>IF(A146="","",IF(B146&lt;&gt;"Yes","Not applicable",IF(F146="","Missing duration",IF(OR(F146&lt;Setup!$B$5,F146&gt;Setup!$B$6),"Outside duration limits","OK"))))</f>
        <v/>
      </c>
      <c r="M146" s="4">
        <f>IF(A146="","",IF(B146&lt;&gt;"Yes","Not applicable",IF(H146="","Missing effective date",IF(H146&gt;Setup!$B$2,"Not yet effective",IF(I146="","Missing review date",IF(I146&gt;Setup!$B$2,"Future review date",IF(Setup!$B$2-I146&gt;Setup!$B$7,"Review due","Current")))))))</f>
        <v/>
      </c>
      <c r="N146" s="4">
        <f>IF(AND(B146="Yes",C146&lt;&gt;"",D146&lt;&gt;"",E146&lt;&gt;"",H146&lt;&gt;"",H146&lt;=Setup!$B$2),C146&amp;"|"&amp;D146&amp;"|"&amp;E146,"")</f>
        <v/>
      </c>
    </row>
    <row r="147" ht="30" customHeight="1">
      <c r="A147" s="13" t="n"/>
      <c r="B147" s="14" t="n"/>
      <c r="C147" s="13" t="n"/>
      <c r="D147" s="14" t="n"/>
      <c r="E147" s="13" t="n"/>
      <c r="F147" s="16" t="n"/>
      <c r="G147" s="16" t="n"/>
      <c r="H147" s="12" t="n"/>
      <c r="I147" s="12" t="n"/>
      <c r="J147" s="13" t="n"/>
      <c r="K147" s="3">
        <f>IF(A147="","",IF(COUNTIF($A$2:$A$151,A147)&gt;1,"Duplicate standard ID",IF(OR(B147="",C147="",D147="",E147=""),"Missing key field",IF(B147&lt;&gt;"Yes","Inactive",IF(COUNTIFS($B$2:$B$151,"Yes",$C$2:$C$151,C147,$D$2:$D$151,D147,$E$2:$E$151,E147)&gt;1,"Duplicate active standard","OK")))))</f>
        <v/>
      </c>
      <c r="L147" s="3">
        <f>IF(A147="","",IF(B147&lt;&gt;"Yes","Not applicable",IF(F147="","Missing duration",IF(OR(F147&lt;Setup!$B$5,F147&gt;Setup!$B$6),"Outside duration limits","OK"))))</f>
        <v/>
      </c>
      <c r="M147" s="3">
        <f>IF(A147="","",IF(B147&lt;&gt;"Yes","Not applicable",IF(H147="","Missing effective date",IF(H147&gt;Setup!$B$2,"Not yet effective",IF(I147="","Missing review date",IF(I147&gt;Setup!$B$2,"Future review date",IF(Setup!$B$2-I147&gt;Setup!$B$7,"Review due","Current")))))))</f>
        <v/>
      </c>
      <c r="N147" s="3">
        <f>IF(AND(B147="Yes",C147&lt;&gt;"",D147&lt;&gt;"",E147&lt;&gt;"",H147&lt;&gt;"",H147&lt;=Setup!$B$2),C147&amp;"|"&amp;D147&amp;"|"&amp;E147,"")</f>
        <v/>
      </c>
    </row>
    <row r="148" ht="30" customHeight="1">
      <c r="A148" s="13" t="n"/>
      <c r="B148" s="14" t="n"/>
      <c r="C148" s="13" t="n"/>
      <c r="D148" s="14" t="n"/>
      <c r="E148" s="13" t="n"/>
      <c r="F148" s="16" t="n"/>
      <c r="G148" s="16" t="n"/>
      <c r="H148" s="12" t="n"/>
      <c r="I148" s="12" t="n"/>
      <c r="J148" s="13" t="n"/>
      <c r="K148" s="4">
        <f>IF(A148="","",IF(COUNTIF($A$2:$A$151,A148)&gt;1,"Duplicate standard ID",IF(OR(B148="",C148="",D148="",E148=""),"Missing key field",IF(B148&lt;&gt;"Yes","Inactive",IF(COUNTIFS($B$2:$B$151,"Yes",$C$2:$C$151,C148,$D$2:$D$151,D148,$E$2:$E$151,E148)&gt;1,"Duplicate active standard","OK")))))</f>
        <v/>
      </c>
      <c r="L148" s="4">
        <f>IF(A148="","",IF(B148&lt;&gt;"Yes","Not applicable",IF(F148="","Missing duration",IF(OR(F148&lt;Setup!$B$5,F148&gt;Setup!$B$6),"Outside duration limits","OK"))))</f>
        <v/>
      </c>
      <c r="M148" s="4">
        <f>IF(A148="","",IF(B148&lt;&gt;"Yes","Not applicable",IF(H148="","Missing effective date",IF(H148&gt;Setup!$B$2,"Not yet effective",IF(I148="","Missing review date",IF(I148&gt;Setup!$B$2,"Future review date",IF(Setup!$B$2-I148&gt;Setup!$B$7,"Review due","Current")))))))</f>
        <v/>
      </c>
      <c r="N148" s="4">
        <f>IF(AND(B148="Yes",C148&lt;&gt;"",D148&lt;&gt;"",E148&lt;&gt;"",H148&lt;&gt;"",H148&lt;=Setup!$B$2),C148&amp;"|"&amp;D148&amp;"|"&amp;E148,"")</f>
        <v/>
      </c>
    </row>
    <row r="149" ht="30" customHeight="1">
      <c r="A149" s="13" t="n"/>
      <c r="B149" s="14" t="n"/>
      <c r="C149" s="13" t="n"/>
      <c r="D149" s="14" t="n"/>
      <c r="E149" s="13" t="n"/>
      <c r="F149" s="16" t="n"/>
      <c r="G149" s="16" t="n"/>
      <c r="H149" s="12" t="n"/>
      <c r="I149" s="12" t="n"/>
      <c r="J149" s="13" t="n"/>
      <c r="K149" s="3">
        <f>IF(A149="","",IF(COUNTIF($A$2:$A$151,A149)&gt;1,"Duplicate standard ID",IF(OR(B149="",C149="",D149="",E149=""),"Missing key field",IF(B149&lt;&gt;"Yes","Inactive",IF(COUNTIFS($B$2:$B$151,"Yes",$C$2:$C$151,C149,$D$2:$D$151,D149,$E$2:$E$151,E149)&gt;1,"Duplicate active standard","OK")))))</f>
        <v/>
      </c>
      <c r="L149" s="3">
        <f>IF(A149="","",IF(B149&lt;&gt;"Yes","Not applicable",IF(F149="","Missing duration",IF(OR(F149&lt;Setup!$B$5,F149&gt;Setup!$B$6),"Outside duration limits","OK"))))</f>
        <v/>
      </c>
      <c r="M149" s="3">
        <f>IF(A149="","",IF(B149&lt;&gt;"Yes","Not applicable",IF(H149="","Missing effective date",IF(H149&gt;Setup!$B$2,"Not yet effective",IF(I149="","Missing review date",IF(I149&gt;Setup!$B$2,"Future review date",IF(Setup!$B$2-I149&gt;Setup!$B$7,"Review due","Current")))))))</f>
        <v/>
      </c>
      <c r="N149" s="3">
        <f>IF(AND(B149="Yes",C149&lt;&gt;"",D149&lt;&gt;"",E149&lt;&gt;"",H149&lt;&gt;"",H149&lt;=Setup!$B$2),C149&amp;"|"&amp;D149&amp;"|"&amp;E149,"")</f>
        <v/>
      </c>
    </row>
    <row r="150" ht="30" customHeight="1">
      <c r="A150" s="13" t="n"/>
      <c r="B150" s="14" t="n"/>
      <c r="C150" s="13" t="n"/>
      <c r="D150" s="14" t="n"/>
      <c r="E150" s="13" t="n"/>
      <c r="F150" s="16" t="n"/>
      <c r="G150" s="16" t="n"/>
      <c r="H150" s="12" t="n"/>
      <c r="I150" s="12" t="n"/>
      <c r="J150" s="13" t="n"/>
      <c r="K150" s="4">
        <f>IF(A150="","",IF(COUNTIF($A$2:$A$151,A150)&gt;1,"Duplicate standard ID",IF(OR(B150="",C150="",D150="",E150=""),"Missing key field",IF(B150&lt;&gt;"Yes","Inactive",IF(COUNTIFS($B$2:$B$151,"Yes",$C$2:$C$151,C150,$D$2:$D$151,D150,$E$2:$E$151,E150)&gt;1,"Duplicate active standard","OK")))))</f>
        <v/>
      </c>
      <c r="L150" s="4">
        <f>IF(A150="","",IF(B150&lt;&gt;"Yes","Not applicable",IF(F150="","Missing duration",IF(OR(F150&lt;Setup!$B$5,F150&gt;Setup!$B$6),"Outside duration limits","OK"))))</f>
        <v/>
      </c>
      <c r="M150" s="4">
        <f>IF(A150="","",IF(B150&lt;&gt;"Yes","Not applicable",IF(H150="","Missing effective date",IF(H150&gt;Setup!$B$2,"Not yet effective",IF(I150="","Missing review date",IF(I150&gt;Setup!$B$2,"Future review date",IF(Setup!$B$2-I150&gt;Setup!$B$7,"Review due","Current")))))))</f>
        <v/>
      </c>
      <c r="N150" s="4">
        <f>IF(AND(B150="Yes",C150&lt;&gt;"",D150&lt;&gt;"",E150&lt;&gt;"",H150&lt;&gt;"",H150&lt;=Setup!$B$2),C150&amp;"|"&amp;D150&amp;"|"&amp;E150,"")</f>
        <v/>
      </c>
    </row>
    <row r="151" ht="30" customHeight="1">
      <c r="A151" s="13" t="n"/>
      <c r="B151" s="14" t="n"/>
      <c r="C151" s="13" t="n"/>
      <c r="D151" s="14" t="n"/>
      <c r="E151" s="13" t="n"/>
      <c r="F151" s="16" t="n"/>
      <c r="G151" s="16" t="n"/>
      <c r="H151" s="12" t="n"/>
      <c r="I151" s="12" t="n"/>
      <c r="J151" s="13" t="n"/>
      <c r="K151" s="3">
        <f>IF(A151="","",IF(COUNTIF($A$2:$A$151,A151)&gt;1,"Duplicate standard ID",IF(OR(B151="",C151="",D151="",E151=""),"Missing key field",IF(B151&lt;&gt;"Yes","Inactive",IF(COUNTIFS($B$2:$B$151,"Yes",$C$2:$C$151,C151,$D$2:$D$151,D151,$E$2:$E$151,E151)&gt;1,"Duplicate active standard","OK")))))</f>
        <v/>
      </c>
      <c r="L151" s="3">
        <f>IF(A151="","",IF(B151&lt;&gt;"Yes","Not applicable",IF(F151="","Missing duration",IF(OR(F151&lt;Setup!$B$5,F151&gt;Setup!$B$6),"Outside duration limits","OK"))))</f>
        <v/>
      </c>
      <c r="M151" s="3">
        <f>IF(A151="","",IF(B151&lt;&gt;"Yes","Not applicable",IF(H151="","Missing effective date",IF(H151&gt;Setup!$B$2,"Not yet effective",IF(I151="","Missing review date",IF(I151&gt;Setup!$B$2,"Future review date",IF(Setup!$B$2-I151&gt;Setup!$B$7,"Review due","Current")))))))</f>
        <v/>
      </c>
      <c r="N151" s="3">
        <f>IF(AND(B151="Yes",C151&lt;&gt;"",D151&lt;&gt;"",E151&lt;&gt;"",H151&lt;&gt;"",H151&lt;=Setup!$B$2),C151&amp;"|"&amp;D151&amp;"|"&amp;E151,"")</f>
        <v/>
      </c>
    </row>
  </sheetData>
  <autoFilter ref="A1:N151"/>
  <conditionalFormatting sqref="A2:N151">
    <cfRule type="expression" priority="1" dxfId="3" stopIfTrue="1">
      <formula>$B2="No"</formula>
    </cfRule>
  </conditionalFormatting>
  <conditionalFormatting sqref="A2:A151">
    <cfRule type="expression" priority="2" dxfId="0">
      <formula>AND($A2&lt;&gt;"",COUNTIF($A$2:$A$151,$A2)&gt;1)</formula>
    </cfRule>
  </conditionalFormatting>
  <conditionalFormatting sqref="K2:K151">
    <cfRule type="expression" priority="3" dxfId="0">
      <formula>OR($K2="Duplicate standard ID",$K2="Missing key field",$K2="Duplicate active standard")</formula>
    </cfRule>
  </conditionalFormatting>
  <conditionalFormatting sqref="L2:L151">
    <cfRule type="expression" priority="4" dxfId="0">
      <formula>OR($L2="Missing duration",$L2="Outside duration limits")</formula>
    </cfRule>
  </conditionalFormatting>
  <conditionalFormatting sqref="M2:M151">
    <cfRule type="expression" priority="5" dxfId="0">
      <formula>OR($M2="Missing effective date",$M2="Missing review date",$M2="Future review date")</formula>
    </cfRule>
    <cfRule type="expression" priority="6" dxfId="2">
      <formula>$M2="Review due"</formula>
    </cfRule>
    <cfRule type="expression" priority="7" dxfId="4">
      <formula>$M2="Not yet effective"</formula>
    </cfRule>
    <cfRule type="expression" priority="9" dxfId="1">
      <formula>M2="Current"</formula>
    </cfRule>
  </conditionalFormatting>
  <conditionalFormatting sqref="K2:L151">
    <cfRule type="expression" priority="8" dxfId="1">
      <formula>K2="OK"</formula>
    </cfRule>
  </conditionalFormatting>
  <dataValidations count="9">
    <dataValidation sqref="A2:A151" showDropDown="0" showInputMessage="0" showErrorMessage="1" allowBlank="0" errorTitle="Duplicate standard ID" error="Leave the ID blank or enter a unique standard ID." type="custom" errorStyle="stop">
      <formula1>OR(A2="",COUNTIF($A$2:$A$151,A2)=1)</formula1>
    </dataValidation>
    <dataValidation sqref="B2:B151" showDropDown="0" showInputMessage="0" showErrorMessage="1" allowBlank="0" errorTitle="Invalid active value" error="Select Yes or No from the list." type="list" errorStyle="stop">
      <formula1>INDIRECT("'Setup'!$G$2:$G$3")</formula1>
    </dataValidation>
    <dataValidation sqref="C2:C151" showDropDown="0" showInputMessage="0" showErrorMessage="1" allowBlank="0" errorTitle="Invalid service" error="Select a service from the Setup list." type="list" errorStyle="stop">
      <formula1>INDIRECT("'Setup'!$D$2:$D$21")</formula1>
    </dataValidation>
    <dataValidation sqref="D2:D151" showDropDown="0" showInputMessage="0" showErrorMessage="1" allowBlank="0" errorTitle="Invalid pet size" error="Select a pet size from the Setup list." type="list" errorStyle="stop">
      <formula1>INDIRECT("'Setup'!$E$2:$E$6")</formula1>
    </dataValidation>
    <dataValidation sqref="E2:E151" showDropDown="0" showInputMessage="0" showErrorMessage="1" allowBlank="0" errorTitle="Invalid operating condition" error="Select an operating condition from the Setup list." type="list" errorStyle="stop">
      <formula1>INDIRECT("'Setup'!$F$2:$F$11")</formula1>
    </dataValidation>
    <dataValidation sqref="F2:F151" showDropDown="0" showInputMessage="0" showErrorMessage="1" allowBlank="0" errorTitle="Invalid standard minutes" error="Enter a whole number within the minimum and maximum duration limits, or leave blank." type="custom" errorStyle="stop">
      <formula1>OR(F2="",AND(ISNUMBER(F2),F2=INT(F2),F2&gt;=INDIRECT("'Setup'!$B$5"),F2&lt;=INDIRECT("'Setup'!$B$6")))</formula1>
    </dataValidation>
    <dataValidation sqref="G2:G151" showDropDown="0" showInputMessage="0" showErrorMessage="1" allowBlank="0" errorTitle="Invalid turnover override" error="Enter a whole number from zero through the turnover override maximum, or leave blank." type="custom" errorStyle="stop">
      <formula1>OR(G2="",AND(ISNUMBER(G2),G2=INT(G2),G2&gt;=0,G2&lt;=INDIRECT("'Setup'!$B$8")))</formula1>
    </dataValidation>
    <dataValidation sqref="H2:I151" showDropDown="0" showInputMessage="0" showErrorMessage="1" allowBlank="0" errorTitle="Invalid date" error="Enter a date from 01/01/2020 through 12/31/2035, or leave blank." type="date" errorStyle="stop" operator="between">
      <formula1>DATE(2020,1,1)</formula1>
      <formula2>DATE(2035,12,31)</formula2>
    </dataValidation>
    <dataValidation sqref="J2:J151" showDropDown="0" showInputMessage="0" showErrorMessage="1" allowBlank="0" errorTitle="Note is too long" error="Enter no more than 100 characters." type="textLength" errorStyle="stop" operator="lessThanOrEqual">
      <formula1>100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A93F2C"/>
    <outlinePr summaryBelow="1" summaryRight="1"/>
    <pageSetUpPr/>
  </sheetPr>
  <dimension ref="A1:L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27" customWidth="1" min="4" max="4"/>
    <col width="14" customWidth="1" min="5" max="5"/>
    <col width="18" customWidth="1" min="6" max="6"/>
    <col width="18" customWidth="1" min="7" max="7"/>
    <col width="25" customWidth="1" min="8" max="8"/>
    <col width="22" customWidth="1" min="9" max="9"/>
    <col width="18" customWidth="1" min="10" max="10"/>
    <col width="25" customWidth="1" min="11" max="11"/>
    <col width="30" customWidth="1" min="12" max="12"/>
  </cols>
  <sheetData>
    <row r="1" ht="42" customHeight="1">
      <c r="A1" s="9" t="inlineStr">
        <is>
          <t>Check ID</t>
        </is>
      </c>
      <c r="B1" s="9" t="inlineStr">
        <is>
          <t>Service</t>
        </is>
      </c>
      <c r="C1" s="9" t="inlineStr">
        <is>
          <t>Pet Size</t>
        </is>
      </c>
      <c r="D1" s="9" t="inlineStr">
        <is>
          <t>Operating Condition</t>
        </is>
      </c>
      <c r="E1" s="9" t="inlineStr">
        <is>
          <t>Match Count</t>
        </is>
      </c>
      <c r="F1" s="9" t="inlineStr">
        <is>
          <t>Standard Minutes</t>
        </is>
      </c>
      <c r="G1" s="9" t="inlineStr">
        <is>
          <t>Turnover Minutes</t>
        </is>
      </c>
      <c r="H1" s="9" t="inlineStr">
        <is>
          <t>Recommended Block Minutes</t>
        </is>
      </c>
      <c r="I1" s="9" t="inlineStr">
        <is>
          <t>Planner Entered Minutes</t>
        </is>
      </c>
      <c r="J1" s="9" t="inlineStr">
        <is>
          <t>Variance Minutes</t>
        </is>
      </c>
      <c r="K1" s="9" t="inlineStr">
        <is>
          <t>Standard Alert</t>
        </is>
      </c>
      <c r="L1" s="9" t="inlineStr">
        <is>
          <t>Result</t>
        </is>
      </c>
    </row>
    <row r="2" ht="30" customHeight="1">
      <c r="A2" s="13" t="n"/>
      <c r="B2" s="13" t="n"/>
      <c r="C2" s="16" t="n"/>
      <c r="D2" s="13" t="n"/>
      <c r="E2" s="15">
        <f>IF(OR(B2="",C2="",D2=""),"",COUNTIF('Duration Standards'!$N$2:$N$151,B2&amp;"|"&amp;C2&amp;"|"&amp;D2))</f>
        <v/>
      </c>
      <c r="F2" s="15">
        <f>IF(E2&lt;&gt;1,"",IFERROR(IF(INDEX('Duration Standards'!$F$2:$F$151,MATCH(B2&amp;"|"&amp;C2&amp;"|"&amp;D2,'Duration Standards'!$N$2:$N$151,0))="","",INDEX('Duration Standards'!$F$2:$F$151,MATCH(B2&amp;"|"&amp;C2&amp;"|"&amp;D2,'Duration Standards'!$N$2:$N$151,0))),""))</f>
        <v/>
      </c>
      <c r="G2" s="15">
        <f>IF(E2&lt;&gt;1,"",IFERROR(IF(INDEX('Duration Standards'!$G$2:$G$151,MATCH(B2&amp;"|"&amp;C2&amp;"|"&amp;D2,'Duration Standards'!$N$2:$N$151,0))="",Setup!$B$3,INDEX('Duration Standards'!$G$2:$G$151,MATCH(B2&amp;"|"&amp;C2&amp;"|"&amp;D2,'Duration Standards'!$N$2:$N$151,0))),""))</f>
        <v/>
      </c>
      <c r="H2" s="15">
        <f>IFERROR(IF(OR(F2="",G2="",NOT(ISNUMBER(F2)),NOT(ISNUMBER(G2)),NOT(ISNUMBER(Setup!$B$4)),Setup!$B$4&lt;=0),"",ROUNDUP((F2+G2)/Setup!$B$4,0)*Setup!$B$4),"")</f>
        <v/>
      </c>
      <c r="I2" s="16" t="n"/>
      <c r="J2" s="15">
        <f>IF(OR(H2="",I2=""),"",I2-H2)</f>
        <v/>
      </c>
      <c r="K2" s="19">
        <f>IF(E2&lt;&gt;1,"",IFERROR(IF(INDEX('Duration Standards'!$K$2:$K$151,MATCH(B2&amp;"|"&amp;C2&amp;"|"&amp;D2,'Duration Standards'!$N$2:$N$151,0))&lt;&gt;"OK",INDEX('Duration Standards'!$K$2:$K$151,MATCH(B2&amp;"|"&amp;C2&amp;"|"&amp;D2,'Duration Standards'!$N$2:$N$151,0)),IF(INDEX('Duration Standards'!$L$2:$L$151,MATCH(B2&amp;"|"&amp;C2&amp;"|"&amp;D2,'Duration Standards'!$N$2:$N$151,0))&lt;&gt;"OK",INDEX('Duration Standards'!$L$2:$L$151,MATCH(B2&amp;"|"&amp;C2&amp;"|"&amp;D2,'Duration Standards'!$N$2:$N$151,0)),IF(INDEX('Duration Standards'!$M$2:$M$151,MATCH(B2&amp;"|"&amp;C2&amp;"|"&amp;D2,'Duration Standards'!$N$2:$N$151,0))="Current","OK",INDEX('Duration Standards'!$M$2:$M$151,MATCH(B2&amp;"|"&amp;C2&amp;"|"&amp;D2,'Duration Standards'!$N$2:$N$151,0))))),"Check standard"))</f>
        <v/>
      </c>
      <c r="L2" s="19">
        <f>IF(OR(B2="",C2="",D2=""),"Enter service, size, and condition",IF(E2=0,"No active standard",IF(E2&gt;1,"Multiple active standards",IF(H2="","Check setup or standard",IF(K2&lt;&gt;"OK","Check standard",IF(I2="","Ready",IF(I2=H2,"Matches standard","Review difference")))))))</f>
        <v/>
      </c>
    </row>
    <row r="3" ht="30" customHeight="1">
      <c r="A3" s="13" t="n"/>
      <c r="B3" s="13" t="n"/>
      <c r="C3" s="16" t="n"/>
      <c r="D3" s="13" t="n"/>
      <c r="E3" s="15">
        <f>IF(OR(B3="",C3="",D3=""),"",COUNTIF('Duration Standards'!$N$2:$N$151,B3&amp;"|"&amp;C3&amp;"|"&amp;D3))</f>
        <v/>
      </c>
      <c r="F3" s="15">
        <f>IF(E3&lt;&gt;1,"",IFERROR(IF(INDEX('Duration Standards'!$F$2:$F$151,MATCH(B3&amp;"|"&amp;C3&amp;"|"&amp;D3,'Duration Standards'!$N$2:$N$151,0))="","",INDEX('Duration Standards'!$F$2:$F$151,MATCH(B3&amp;"|"&amp;C3&amp;"|"&amp;D3,'Duration Standards'!$N$2:$N$151,0))),""))</f>
        <v/>
      </c>
      <c r="G3" s="15">
        <f>IF(E3&lt;&gt;1,"",IFERROR(IF(INDEX('Duration Standards'!$G$2:$G$151,MATCH(B3&amp;"|"&amp;C3&amp;"|"&amp;D3,'Duration Standards'!$N$2:$N$151,0))="",Setup!$B$3,INDEX('Duration Standards'!$G$2:$G$151,MATCH(B3&amp;"|"&amp;C3&amp;"|"&amp;D3,'Duration Standards'!$N$2:$N$151,0))),""))</f>
        <v/>
      </c>
      <c r="H3" s="15">
        <f>IFERROR(IF(OR(F3="",G3="",NOT(ISNUMBER(F3)),NOT(ISNUMBER(G3)),NOT(ISNUMBER(Setup!$B$4)),Setup!$B$4&lt;=0),"",ROUNDUP((F3+G3)/Setup!$B$4,0)*Setup!$B$4),"")</f>
        <v/>
      </c>
      <c r="I3" s="16" t="n"/>
      <c r="J3" s="15">
        <f>IF(OR(H3="",I3=""),"",I3-H3)</f>
        <v/>
      </c>
      <c r="K3" s="19">
        <f>IF(E3&lt;&gt;1,"",IFERROR(IF(INDEX('Duration Standards'!$K$2:$K$151,MATCH(B3&amp;"|"&amp;C3&amp;"|"&amp;D3,'Duration Standards'!$N$2:$N$151,0))&lt;&gt;"OK",INDEX('Duration Standards'!$K$2:$K$151,MATCH(B3&amp;"|"&amp;C3&amp;"|"&amp;D3,'Duration Standards'!$N$2:$N$151,0)),IF(INDEX('Duration Standards'!$L$2:$L$151,MATCH(B3&amp;"|"&amp;C3&amp;"|"&amp;D3,'Duration Standards'!$N$2:$N$151,0))&lt;&gt;"OK",INDEX('Duration Standards'!$L$2:$L$151,MATCH(B3&amp;"|"&amp;C3&amp;"|"&amp;D3,'Duration Standards'!$N$2:$N$151,0)),IF(INDEX('Duration Standards'!$M$2:$M$151,MATCH(B3&amp;"|"&amp;C3&amp;"|"&amp;D3,'Duration Standards'!$N$2:$N$151,0))="Current","OK",INDEX('Duration Standards'!$M$2:$M$151,MATCH(B3&amp;"|"&amp;C3&amp;"|"&amp;D3,'Duration Standards'!$N$2:$N$151,0))))),"Check standard"))</f>
        <v/>
      </c>
      <c r="L3" s="19">
        <f>IF(OR(B3="",C3="",D3=""),"Enter service, size, and condition",IF(E3=0,"No active standard",IF(E3&gt;1,"Multiple active standards",IF(H3="","Check setup or standard",IF(K3&lt;&gt;"OK","Check standard",IF(I3="","Ready",IF(I3=H3,"Matches standard","Review difference")))))))</f>
        <v/>
      </c>
    </row>
    <row r="4" ht="30" customHeight="1">
      <c r="A4" s="13" t="n"/>
      <c r="B4" s="13" t="n"/>
      <c r="C4" s="16" t="n"/>
      <c r="D4" s="13" t="n"/>
      <c r="E4" s="15">
        <f>IF(OR(B4="",C4="",D4=""),"",COUNTIF('Duration Standards'!$N$2:$N$151,B4&amp;"|"&amp;C4&amp;"|"&amp;D4))</f>
        <v/>
      </c>
      <c r="F4" s="15">
        <f>IF(E4&lt;&gt;1,"",IFERROR(IF(INDEX('Duration Standards'!$F$2:$F$151,MATCH(B4&amp;"|"&amp;C4&amp;"|"&amp;D4,'Duration Standards'!$N$2:$N$151,0))="","",INDEX('Duration Standards'!$F$2:$F$151,MATCH(B4&amp;"|"&amp;C4&amp;"|"&amp;D4,'Duration Standards'!$N$2:$N$151,0))),""))</f>
        <v/>
      </c>
      <c r="G4" s="15">
        <f>IF(E4&lt;&gt;1,"",IFERROR(IF(INDEX('Duration Standards'!$G$2:$G$151,MATCH(B4&amp;"|"&amp;C4&amp;"|"&amp;D4,'Duration Standards'!$N$2:$N$151,0))="",Setup!$B$3,INDEX('Duration Standards'!$G$2:$G$151,MATCH(B4&amp;"|"&amp;C4&amp;"|"&amp;D4,'Duration Standards'!$N$2:$N$151,0))),""))</f>
        <v/>
      </c>
      <c r="H4" s="15">
        <f>IFERROR(IF(OR(F4="",G4="",NOT(ISNUMBER(F4)),NOT(ISNUMBER(G4)),NOT(ISNUMBER(Setup!$B$4)),Setup!$B$4&lt;=0),"",ROUNDUP((F4+G4)/Setup!$B$4,0)*Setup!$B$4),"")</f>
        <v/>
      </c>
      <c r="I4" s="16" t="n"/>
      <c r="J4" s="15">
        <f>IF(OR(H4="",I4=""),"",I4-H4)</f>
        <v/>
      </c>
      <c r="K4" s="19">
        <f>IF(E4&lt;&gt;1,"",IFERROR(IF(INDEX('Duration Standards'!$K$2:$K$151,MATCH(B4&amp;"|"&amp;C4&amp;"|"&amp;D4,'Duration Standards'!$N$2:$N$151,0))&lt;&gt;"OK",INDEX('Duration Standards'!$K$2:$K$151,MATCH(B4&amp;"|"&amp;C4&amp;"|"&amp;D4,'Duration Standards'!$N$2:$N$151,0)),IF(INDEX('Duration Standards'!$L$2:$L$151,MATCH(B4&amp;"|"&amp;C4&amp;"|"&amp;D4,'Duration Standards'!$N$2:$N$151,0))&lt;&gt;"OK",INDEX('Duration Standards'!$L$2:$L$151,MATCH(B4&amp;"|"&amp;C4&amp;"|"&amp;D4,'Duration Standards'!$N$2:$N$151,0)),IF(INDEX('Duration Standards'!$M$2:$M$151,MATCH(B4&amp;"|"&amp;C4&amp;"|"&amp;D4,'Duration Standards'!$N$2:$N$151,0))="Current","OK",INDEX('Duration Standards'!$M$2:$M$151,MATCH(B4&amp;"|"&amp;C4&amp;"|"&amp;D4,'Duration Standards'!$N$2:$N$151,0))))),"Check standard"))</f>
        <v/>
      </c>
      <c r="L4" s="19">
        <f>IF(OR(B4="",C4="",D4=""),"Enter service, size, and condition",IF(E4=0,"No active standard",IF(E4&gt;1,"Multiple active standards",IF(H4="","Check setup or standard",IF(K4&lt;&gt;"OK","Check standard",IF(I4="","Ready",IF(I4=H4,"Matches standard","Review difference")))))))</f>
        <v/>
      </c>
    </row>
    <row r="5" ht="30" customHeight="1">
      <c r="A5" s="13" t="n"/>
      <c r="B5" s="13" t="n"/>
      <c r="C5" s="16" t="n"/>
      <c r="D5" s="13" t="n"/>
      <c r="E5" s="15">
        <f>IF(OR(B5="",C5="",D5=""),"",COUNTIF('Duration Standards'!$N$2:$N$151,B5&amp;"|"&amp;C5&amp;"|"&amp;D5))</f>
        <v/>
      </c>
      <c r="F5" s="15">
        <f>IF(E5&lt;&gt;1,"",IFERROR(IF(INDEX('Duration Standards'!$F$2:$F$151,MATCH(B5&amp;"|"&amp;C5&amp;"|"&amp;D5,'Duration Standards'!$N$2:$N$151,0))="","",INDEX('Duration Standards'!$F$2:$F$151,MATCH(B5&amp;"|"&amp;C5&amp;"|"&amp;D5,'Duration Standards'!$N$2:$N$151,0))),""))</f>
        <v/>
      </c>
      <c r="G5" s="15">
        <f>IF(E5&lt;&gt;1,"",IFERROR(IF(INDEX('Duration Standards'!$G$2:$G$151,MATCH(B5&amp;"|"&amp;C5&amp;"|"&amp;D5,'Duration Standards'!$N$2:$N$151,0))="",Setup!$B$3,INDEX('Duration Standards'!$G$2:$G$151,MATCH(B5&amp;"|"&amp;C5&amp;"|"&amp;D5,'Duration Standards'!$N$2:$N$151,0))),""))</f>
        <v/>
      </c>
      <c r="H5" s="15">
        <f>IFERROR(IF(OR(F5="",G5="",NOT(ISNUMBER(F5)),NOT(ISNUMBER(G5)),NOT(ISNUMBER(Setup!$B$4)),Setup!$B$4&lt;=0),"",ROUNDUP((F5+G5)/Setup!$B$4,0)*Setup!$B$4),"")</f>
        <v/>
      </c>
      <c r="I5" s="16" t="n"/>
      <c r="J5" s="15">
        <f>IF(OR(H5="",I5=""),"",I5-H5)</f>
        <v/>
      </c>
      <c r="K5" s="19">
        <f>IF(E5&lt;&gt;1,"",IFERROR(IF(INDEX('Duration Standards'!$K$2:$K$151,MATCH(B5&amp;"|"&amp;C5&amp;"|"&amp;D5,'Duration Standards'!$N$2:$N$151,0))&lt;&gt;"OK",INDEX('Duration Standards'!$K$2:$K$151,MATCH(B5&amp;"|"&amp;C5&amp;"|"&amp;D5,'Duration Standards'!$N$2:$N$151,0)),IF(INDEX('Duration Standards'!$L$2:$L$151,MATCH(B5&amp;"|"&amp;C5&amp;"|"&amp;D5,'Duration Standards'!$N$2:$N$151,0))&lt;&gt;"OK",INDEX('Duration Standards'!$L$2:$L$151,MATCH(B5&amp;"|"&amp;C5&amp;"|"&amp;D5,'Duration Standards'!$N$2:$N$151,0)),IF(INDEX('Duration Standards'!$M$2:$M$151,MATCH(B5&amp;"|"&amp;C5&amp;"|"&amp;D5,'Duration Standards'!$N$2:$N$151,0))="Current","OK",INDEX('Duration Standards'!$M$2:$M$151,MATCH(B5&amp;"|"&amp;C5&amp;"|"&amp;D5,'Duration Standards'!$N$2:$N$151,0))))),"Check standard"))</f>
        <v/>
      </c>
      <c r="L5" s="19">
        <f>IF(OR(B5="",C5="",D5=""),"Enter service, size, and condition",IF(E5=0,"No active standard",IF(E5&gt;1,"Multiple active standards",IF(H5="","Check setup or standard",IF(K5&lt;&gt;"OK","Check standard",IF(I5="","Ready",IF(I5=H5,"Matches standard","Review difference")))))))</f>
        <v/>
      </c>
    </row>
    <row r="6" ht="30" customHeight="1">
      <c r="A6" s="13" t="n"/>
      <c r="B6" s="13" t="n"/>
      <c r="C6" s="16" t="n"/>
      <c r="D6" s="13" t="n"/>
      <c r="E6" s="15">
        <f>IF(OR(B6="",C6="",D6=""),"",COUNTIF('Duration Standards'!$N$2:$N$151,B6&amp;"|"&amp;C6&amp;"|"&amp;D6))</f>
        <v/>
      </c>
      <c r="F6" s="15">
        <f>IF(E6&lt;&gt;1,"",IFERROR(IF(INDEX('Duration Standards'!$F$2:$F$151,MATCH(B6&amp;"|"&amp;C6&amp;"|"&amp;D6,'Duration Standards'!$N$2:$N$151,0))="","",INDEX('Duration Standards'!$F$2:$F$151,MATCH(B6&amp;"|"&amp;C6&amp;"|"&amp;D6,'Duration Standards'!$N$2:$N$151,0))),""))</f>
        <v/>
      </c>
      <c r="G6" s="15">
        <f>IF(E6&lt;&gt;1,"",IFERROR(IF(INDEX('Duration Standards'!$G$2:$G$151,MATCH(B6&amp;"|"&amp;C6&amp;"|"&amp;D6,'Duration Standards'!$N$2:$N$151,0))="",Setup!$B$3,INDEX('Duration Standards'!$G$2:$G$151,MATCH(B6&amp;"|"&amp;C6&amp;"|"&amp;D6,'Duration Standards'!$N$2:$N$151,0))),""))</f>
        <v/>
      </c>
      <c r="H6" s="15">
        <f>IFERROR(IF(OR(F6="",G6="",NOT(ISNUMBER(F6)),NOT(ISNUMBER(G6)),NOT(ISNUMBER(Setup!$B$4)),Setup!$B$4&lt;=0),"",ROUNDUP((F6+G6)/Setup!$B$4,0)*Setup!$B$4),"")</f>
        <v/>
      </c>
      <c r="I6" s="16" t="n"/>
      <c r="J6" s="15">
        <f>IF(OR(H6="",I6=""),"",I6-H6)</f>
        <v/>
      </c>
      <c r="K6" s="19">
        <f>IF(E6&lt;&gt;1,"",IFERROR(IF(INDEX('Duration Standards'!$K$2:$K$151,MATCH(B6&amp;"|"&amp;C6&amp;"|"&amp;D6,'Duration Standards'!$N$2:$N$151,0))&lt;&gt;"OK",INDEX('Duration Standards'!$K$2:$K$151,MATCH(B6&amp;"|"&amp;C6&amp;"|"&amp;D6,'Duration Standards'!$N$2:$N$151,0)),IF(INDEX('Duration Standards'!$L$2:$L$151,MATCH(B6&amp;"|"&amp;C6&amp;"|"&amp;D6,'Duration Standards'!$N$2:$N$151,0))&lt;&gt;"OK",INDEX('Duration Standards'!$L$2:$L$151,MATCH(B6&amp;"|"&amp;C6&amp;"|"&amp;D6,'Duration Standards'!$N$2:$N$151,0)),IF(INDEX('Duration Standards'!$M$2:$M$151,MATCH(B6&amp;"|"&amp;C6&amp;"|"&amp;D6,'Duration Standards'!$N$2:$N$151,0))="Current","OK",INDEX('Duration Standards'!$M$2:$M$151,MATCH(B6&amp;"|"&amp;C6&amp;"|"&amp;D6,'Duration Standards'!$N$2:$N$151,0))))),"Check standard"))</f>
        <v/>
      </c>
      <c r="L6" s="19">
        <f>IF(OR(B6="",C6="",D6=""),"Enter service, size, and condition",IF(E6=0,"No active standard",IF(E6&gt;1,"Multiple active standards",IF(H6="","Check setup or standard",IF(K6&lt;&gt;"OK","Check standard",IF(I6="","Ready",IF(I6=H6,"Matches standard","Review difference")))))))</f>
        <v/>
      </c>
    </row>
    <row r="7" ht="30" customHeight="1">
      <c r="A7" s="13" t="n"/>
      <c r="B7" s="13" t="n"/>
      <c r="C7" s="16" t="n"/>
      <c r="D7" s="13" t="n"/>
      <c r="E7" s="15">
        <f>IF(OR(B7="",C7="",D7=""),"",COUNTIF('Duration Standards'!$N$2:$N$151,B7&amp;"|"&amp;C7&amp;"|"&amp;D7))</f>
        <v/>
      </c>
      <c r="F7" s="15">
        <f>IF(E7&lt;&gt;1,"",IFERROR(IF(INDEX('Duration Standards'!$F$2:$F$151,MATCH(B7&amp;"|"&amp;C7&amp;"|"&amp;D7,'Duration Standards'!$N$2:$N$151,0))="","",INDEX('Duration Standards'!$F$2:$F$151,MATCH(B7&amp;"|"&amp;C7&amp;"|"&amp;D7,'Duration Standards'!$N$2:$N$151,0))),""))</f>
        <v/>
      </c>
      <c r="G7" s="15">
        <f>IF(E7&lt;&gt;1,"",IFERROR(IF(INDEX('Duration Standards'!$G$2:$G$151,MATCH(B7&amp;"|"&amp;C7&amp;"|"&amp;D7,'Duration Standards'!$N$2:$N$151,0))="",Setup!$B$3,INDEX('Duration Standards'!$G$2:$G$151,MATCH(B7&amp;"|"&amp;C7&amp;"|"&amp;D7,'Duration Standards'!$N$2:$N$151,0))),""))</f>
        <v/>
      </c>
      <c r="H7" s="15">
        <f>IFERROR(IF(OR(F7="",G7="",NOT(ISNUMBER(F7)),NOT(ISNUMBER(G7)),NOT(ISNUMBER(Setup!$B$4)),Setup!$B$4&lt;=0),"",ROUNDUP((F7+G7)/Setup!$B$4,0)*Setup!$B$4),"")</f>
        <v/>
      </c>
      <c r="I7" s="16" t="n"/>
      <c r="J7" s="15">
        <f>IF(OR(H7="",I7=""),"",I7-H7)</f>
        <v/>
      </c>
      <c r="K7" s="19">
        <f>IF(E7&lt;&gt;1,"",IFERROR(IF(INDEX('Duration Standards'!$K$2:$K$151,MATCH(B7&amp;"|"&amp;C7&amp;"|"&amp;D7,'Duration Standards'!$N$2:$N$151,0))&lt;&gt;"OK",INDEX('Duration Standards'!$K$2:$K$151,MATCH(B7&amp;"|"&amp;C7&amp;"|"&amp;D7,'Duration Standards'!$N$2:$N$151,0)),IF(INDEX('Duration Standards'!$L$2:$L$151,MATCH(B7&amp;"|"&amp;C7&amp;"|"&amp;D7,'Duration Standards'!$N$2:$N$151,0))&lt;&gt;"OK",INDEX('Duration Standards'!$L$2:$L$151,MATCH(B7&amp;"|"&amp;C7&amp;"|"&amp;D7,'Duration Standards'!$N$2:$N$151,0)),IF(INDEX('Duration Standards'!$M$2:$M$151,MATCH(B7&amp;"|"&amp;C7&amp;"|"&amp;D7,'Duration Standards'!$N$2:$N$151,0))="Current","OK",INDEX('Duration Standards'!$M$2:$M$151,MATCH(B7&amp;"|"&amp;C7&amp;"|"&amp;D7,'Duration Standards'!$N$2:$N$151,0))))),"Check standard"))</f>
        <v/>
      </c>
      <c r="L7" s="19">
        <f>IF(OR(B7="",C7="",D7=""),"Enter service, size, and condition",IF(E7=0,"No active standard",IF(E7&gt;1,"Multiple active standards",IF(H7="","Check setup or standard",IF(K7&lt;&gt;"OK","Check standard",IF(I7="","Ready",IF(I7=H7,"Matches standard","Review difference")))))))</f>
        <v/>
      </c>
    </row>
    <row r="8" ht="30" customHeight="1">
      <c r="A8" s="13" t="n"/>
      <c r="B8" s="13" t="n"/>
      <c r="C8" s="16" t="n"/>
      <c r="D8" s="13" t="n"/>
      <c r="E8" s="15">
        <f>IF(OR(B8="",C8="",D8=""),"",COUNTIF('Duration Standards'!$N$2:$N$151,B8&amp;"|"&amp;C8&amp;"|"&amp;D8))</f>
        <v/>
      </c>
      <c r="F8" s="15">
        <f>IF(E8&lt;&gt;1,"",IFERROR(IF(INDEX('Duration Standards'!$F$2:$F$151,MATCH(B8&amp;"|"&amp;C8&amp;"|"&amp;D8,'Duration Standards'!$N$2:$N$151,0))="","",INDEX('Duration Standards'!$F$2:$F$151,MATCH(B8&amp;"|"&amp;C8&amp;"|"&amp;D8,'Duration Standards'!$N$2:$N$151,0))),""))</f>
        <v/>
      </c>
      <c r="G8" s="15">
        <f>IF(E8&lt;&gt;1,"",IFERROR(IF(INDEX('Duration Standards'!$G$2:$G$151,MATCH(B8&amp;"|"&amp;C8&amp;"|"&amp;D8,'Duration Standards'!$N$2:$N$151,0))="",Setup!$B$3,INDEX('Duration Standards'!$G$2:$G$151,MATCH(B8&amp;"|"&amp;C8&amp;"|"&amp;D8,'Duration Standards'!$N$2:$N$151,0))),""))</f>
        <v/>
      </c>
      <c r="H8" s="15">
        <f>IFERROR(IF(OR(F8="",G8="",NOT(ISNUMBER(F8)),NOT(ISNUMBER(G8)),NOT(ISNUMBER(Setup!$B$4)),Setup!$B$4&lt;=0),"",ROUNDUP((F8+G8)/Setup!$B$4,0)*Setup!$B$4),"")</f>
        <v/>
      </c>
      <c r="I8" s="16" t="n"/>
      <c r="J8" s="15">
        <f>IF(OR(H8="",I8=""),"",I8-H8)</f>
        <v/>
      </c>
      <c r="K8" s="19">
        <f>IF(E8&lt;&gt;1,"",IFERROR(IF(INDEX('Duration Standards'!$K$2:$K$151,MATCH(B8&amp;"|"&amp;C8&amp;"|"&amp;D8,'Duration Standards'!$N$2:$N$151,0))&lt;&gt;"OK",INDEX('Duration Standards'!$K$2:$K$151,MATCH(B8&amp;"|"&amp;C8&amp;"|"&amp;D8,'Duration Standards'!$N$2:$N$151,0)),IF(INDEX('Duration Standards'!$L$2:$L$151,MATCH(B8&amp;"|"&amp;C8&amp;"|"&amp;D8,'Duration Standards'!$N$2:$N$151,0))&lt;&gt;"OK",INDEX('Duration Standards'!$L$2:$L$151,MATCH(B8&amp;"|"&amp;C8&amp;"|"&amp;D8,'Duration Standards'!$N$2:$N$151,0)),IF(INDEX('Duration Standards'!$M$2:$M$151,MATCH(B8&amp;"|"&amp;C8&amp;"|"&amp;D8,'Duration Standards'!$N$2:$N$151,0))="Current","OK",INDEX('Duration Standards'!$M$2:$M$151,MATCH(B8&amp;"|"&amp;C8&amp;"|"&amp;D8,'Duration Standards'!$N$2:$N$151,0))))),"Check standard"))</f>
        <v/>
      </c>
      <c r="L8" s="19">
        <f>IF(OR(B8="",C8="",D8=""),"Enter service, size, and condition",IF(E8=0,"No active standard",IF(E8&gt;1,"Multiple active standards",IF(H8="","Check setup or standard",IF(K8&lt;&gt;"OK","Check standard",IF(I8="","Ready",IF(I8=H8,"Matches standard","Review difference")))))))</f>
        <v/>
      </c>
    </row>
    <row r="9" ht="30" customHeight="1">
      <c r="A9" s="13" t="n"/>
      <c r="B9" s="13" t="n"/>
      <c r="C9" s="16" t="n"/>
      <c r="D9" s="13" t="n"/>
      <c r="E9" s="15">
        <f>IF(OR(B9="",C9="",D9=""),"",COUNTIF('Duration Standards'!$N$2:$N$151,B9&amp;"|"&amp;C9&amp;"|"&amp;D9))</f>
        <v/>
      </c>
      <c r="F9" s="15">
        <f>IF(E9&lt;&gt;1,"",IFERROR(IF(INDEX('Duration Standards'!$F$2:$F$151,MATCH(B9&amp;"|"&amp;C9&amp;"|"&amp;D9,'Duration Standards'!$N$2:$N$151,0))="","",INDEX('Duration Standards'!$F$2:$F$151,MATCH(B9&amp;"|"&amp;C9&amp;"|"&amp;D9,'Duration Standards'!$N$2:$N$151,0))),""))</f>
        <v/>
      </c>
      <c r="G9" s="15">
        <f>IF(E9&lt;&gt;1,"",IFERROR(IF(INDEX('Duration Standards'!$G$2:$G$151,MATCH(B9&amp;"|"&amp;C9&amp;"|"&amp;D9,'Duration Standards'!$N$2:$N$151,0))="",Setup!$B$3,INDEX('Duration Standards'!$G$2:$G$151,MATCH(B9&amp;"|"&amp;C9&amp;"|"&amp;D9,'Duration Standards'!$N$2:$N$151,0))),""))</f>
        <v/>
      </c>
      <c r="H9" s="15">
        <f>IFERROR(IF(OR(F9="",G9="",NOT(ISNUMBER(F9)),NOT(ISNUMBER(G9)),NOT(ISNUMBER(Setup!$B$4)),Setup!$B$4&lt;=0),"",ROUNDUP((F9+G9)/Setup!$B$4,0)*Setup!$B$4),"")</f>
        <v/>
      </c>
      <c r="I9" s="16" t="n"/>
      <c r="J9" s="15">
        <f>IF(OR(H9="",I9=""),"",I9-H9)</f>
        <v/>
      </c>
      <c r="K9" s="19">
        <f>IF(E9&lt;&gt;1,"",IFERROR(IF(INDEX('Duration Standards'!$K$2:$K$151,MATCH(B9&amp;"|"&amp;C9&amp;"|"&amp;D9,'Duration Standards'!$N$2:$N$151,0))&lt;&gt;"OK",INDEX('Duration Standards'!$K$2:$K$151,MATCH(B9&amp;"|"&amp;C9&amp;"|"&amp;D9,'Duration Standards'!$N$2:$N$151,0)),IF(INDEX('Duration Standards'!$L$2:$L$151,MATCH(B9&amp;"|"&amp;C9&amp;"|"&amp;D9,'Duration Standards'!$N$2:$N$151,0))&lt;&gt;"OK",INDEX('Duration Standards'!$L$2:$L$151,MATCH(B9&amp;"|"&amp;C9&amp;"|"&amp;D9,'Duration Standards'!$N$2:$N$151,0)),IF(INDEX('Duration Standards'!$M$2:$M$151,MATCH(B9&amp;"|"&amp;C9&amp;"|"&amp;D9,'Duration Standards'!$N$2:$N$151,0))="Current","OK",INDEX('Duration Standards'!$M$2:$M$151,MATCH(B9&amp;"|"&amp;C9&amp;"|"&amp;D9,'Duration Standards'!$N$2:$N$151,0))))),"Check standard"))</f>
        <v/>
      </c>
      <c r="L9" s="19">
        <f>IF(OR(B9="",C9="",D9=""),"Enter service, size, and condition",IF(E9=0,"No active standard",IF(E9&gt;1,"Multiple active standards",IF(H9="","Check setup or standard",IF(K9&lt;&gt;"OK","Check standard",IF(I9="","Ready",IF(I9=H9,"Matches standard","Review difference")))))))</f>
        <v/>
      </c>
    </row>
    <row r="10" ht="30" customHeight="1">
      <c r="A10" s="13" t="n"/>
      <c r="B10" s="13" t="n"/>
      <c r="C10" s="16" t="n"/>
      <c r="D10" s="13" t="n"/>
      <c r="E10" s="15">
        <f>IF(OR(B10="",C10="",D10=""),"",COUNTIF('Duration Standards'!$N$2:$N$151,B10&amp;"|"&amp;C10&amp;"|"&amp;D10))</f>
        <v/>
      </c>
      <c r="F10" s="15">
        <f>IF(E10&lt;&gt;1,"",IFERROR(IF(INDEX('Duration Standards'!$F$2:$F$151,MATCH(B10&amp;"|"&amp;C10&amp;"|"&amp;D10,'Duration Standards'!$N$2:$N$151,0))="","",INDEX('Duration Standards'!$F$2:$F$151,MATCH(B10&amp;"|"&amp;C10&amp;"|"&amp;D10,'Duration Standards'!$N$2:$N$151,0))),""))</f>
        <v/>
      </c>
      <c r="G10" s="15">
        <f>IF(E10&lt;&gt;1,"",IFERROR(IF(INDEX('Duration Standards'!$G$2:$G$151,MATCH(B10&amp;"|"&amp;C10&amp;"|"&amp;D10,'Duration Standards'!$N$2:$N$151,0))="",Setup!$B$3,INDEX('Duration Standards'!$G$2:$G$151,MATCH(B10&amp;"|"&amp;C10&amp;"|"&amp;D10,'Duration Standards'!$N$2:$N$151,0))),""))</f>
        <v/>
      </c>
      <c r="H10" s="15">
        <f>IFERROR(IF(OR(F10="",G10="",NOT(ISNUMBER(F10)),NOT(ISNUMBER(G10)),NOT(ISNUMBER(Setup!$B$4)),Setup!$B$4&lt;=0),"",ROUNDUP((F10+G10)/Setup!$B$4,0)*Setup!$B$4),"")</f>
        <v/>
      </c>
      <c r="I10" s="16" t="n"/>
      <c r="J10" s="15">
        <f>IF(OR(H10="",I10=""),"",I10-H10)</f>
        <v/>
      </c>
      <c r="K10" s="19">
        <f>IF(E10&lt;&gt;1,"",IFERROR(IF(INDEX('Duration Standards'!$K$2:$K$151,MATCH(B10&amp;"|"&amp;C10&amp;"|"&amp;D10,'Duration Standards'!$N$2:$N$151,0))&lt;&gt;"OK",INDEX('Duration Standards'!$K$2:$K$151,MATCH(B10&amp;"|"&amp;C10&amp;"|"&amp;D10,'Duration Standards'!$N$2:$N$151,0)),IF(INDEX('Duration Standards'!$L$2:$L$151,MATCH(B10&amp;"|"&amp;C10&amp;"|"&amp;D10,'Duration Standards'!$N$2:$N$151,0))&lt;&gt;"OK",INDEX('Duration Standards'!$L$2:$L$151,MATCH(B10&amp;"|"&amp;C10&amp;"|"&amp;D10,'Duration Standards'!$N$2:$N$151,0)),IF(INDEX('Duration Standards'!$M$2:$M$151,MATCH(B10&amp;"|"&amp;C10&amp;"|"&amp;D10,'Duration Standards'!$N$2:$N$151,0))="Current","OK",INDEX('Duration Standards'!$M$2:$M$151,MATCH(B10&amp;"|"&amp;C10&amp;"|"&amp;D10,'Duration Standards'!$N$2:$N$151,0))))),"Check standard"))</f>
        <v/>
      </c>
      <c r="L10" s="19">
        <f>IF(OR(B10="",C10="",D10=""),"Enter service, size, and condition",IF(E10=0,"No active standard",IF(E10&gt;1,"Multiple active standards",IF(H10="","Check setup or standard",IF(K10&lt;&gt;"OK","Check standard",IF(I10="","Ready",IF(I10=H10,"Matches standard","Review difference")))))))</f>
        <v/>
      </c>
    </row>
    <row r="11" ht="30" customHeight="1">
      <c r="A11" s="13" t="n"/>
      <c r="B11" s="13" t="n"/>
      <c r="C11" s="16" t="n"/>
      <c r="D11" s="13" t="n"/>
      <c r="E11" s="15">
        <f>IF(OR(B11="",C11="",D11=""),"",COUNTIF('Duration Standards'!$N$2:$N$151,B11&amp;"|"&amp;C11&amp;"|"&amp;D11))</f>
        <v/>
      </c>
      <c r="F11" s="15">
        <f>IF(E11&lt;&gt;1,"",IFERROR(IF(INDEX('Duration Standards'!$F$2:$F$151,MATCH(B11&amp;"|"&amp;C11&amp;"|"&amp;D11,'Duration Standards'!$N$2:$N$151,0))="","",INDEX('Duration Standards'!$F$2:$F$151,MATCH(B11&amp;"|"&amp;C11&amp;"|"&amp;D11,'Duration Standards'!$N$2:$N$151,0))),""))</f>
        <v/>
      </c>
      <c r="G11" s="15">
        <f>IF(E11&lt;&gt;1,"",IFERROR(IF(INDEX('Duration Standards'!$G$2:$G$151,MATCH(B11&amp;"|"&amp;C11&amp;"|"&amp;D11,'Duration Standards'!$N$2:$N$151,0))="",Setup!$B$3,INDEX('Duration Standards'!$G$2:$G$151,MATCH(B11&amp;"|"&amp;C11&amp;"|"&amp;D11,'Duration Standards'!$N$2:$N$151,0))),""))</f>
        <v/>
      </c>
      <c r="H11" s="15">
        <f>IFERROR(IF(OR(F11="",G11="",NOT(ISNUMBER(F11)),NOT(ISNUMBER(G11)),NOT(ISNUMBER(Setup!$B$4)),Setup!$B$4&lt;=0),"",ROUNDUP((F11+G11)/Setup!$B$4,0)*Setup!$B$4),"")</f>
        <v/>
      </c>
      <c r="I11" s="16" t="n"/>
      <c r="J11" s="15">
        <f>IF(OR(H11="",I11=""),"",I11-H11)</f>
        <v/>
      </c>
      <c r="K11" s="19">
        <f>IF(E11&lt;&gt;1,"",IFERROR(IF(INDEX('Duration Standards'!$K$2:$K$151,MATCH(B11&amp;"|"&amp;C11&amp;"|"&amp;D11,'Duration Standards'!$N$2:$N$151,0))&lt;&gt;"OK",INDEX('Duration Standards'!$K$2:$K$151,MATCH(B11&amp;"|"&amp;C11&amp;"|"&amp;D11,'Duration Standards'!$N$2:$N$151,0)),IF(INDEX('Duration Standards'!$L$2:$L$151,MATCH(B11&amp;"|"&amp;C11&amp;"|"&amp;D11,'Duration Standards'!$N$2:$N$151,0))&lt;&gt;"OK",INDEX('Duration Standards'!$L$2:$L$151,MATCH(B11&amp;"|"&amp;C11&amp;"|"&amp;D11,'Duration Standards'!$N$2:$N$151,0)),IF(INDEX('Duration Standards'!$M$2:$M$151,MATCH(B11&amp;"|"&amp;C11&amp;"|"&amp;D11,'Duration Standards'!$N$2:$N$151,0))="Current","OK",INDEX('Duration Standards'!$M$2:$M$151,MATCH(B11&amp;"|"&amp;C11&amp;"|"&amp;D11,'Duration Standards'!$N$2:$N$151,0))))),"Check standard"))</f>
        <v/>
      </c>
      <c r="L11" s="19">
        <f>IF(OR(B11="",C11="",D11=""),"Enter service, size, and condition",IF(E11=0,"No active standard",IF(E11&gt;1,"Multiple active standards",IF(H11="","Check setup or standard",IF(K11&lt;&gt;"OK","Check standard",IF(I11="","Ready",IF(I11=H11,"Matches standard","Review difference")))))))</f>
        <v/>
      </c>
    </row>
    <row r="12" ht="30" customHeight="1">
      <c r="A12" s="13" t="n"/>
      <c r="B12" s="13" t="n"/>
      <c r="C12" s="16" t="n"/>
      <c r="D12" s="13" t="n"/>
      <c r="E12" s="15">
        <f>IF(OR(B12="",C12="",D12=""),"",COUNTIF('Duration Standards'!$N$2:$N$151,B12&amp;"|"&amp;C12&amp;"|"&amp;D12))</f>
        <v/>
      </c>
      <c r="F12" s="15">
        <f>IF(E12&lt;&gt;1,"",IFERROR(IF(INDEX('Duration Standards'!$F$2:$F$151,MATCH(B12&amp;"|"&amp;C12&amp;"|"&amp;D12,'Duration Standards'!$N$2:$N$151,0))="","",INDEX('Duration Standards'!$F$2:$F$151,MATCH(B12&amp;"|"&amp;C12&amp;"|"&amp;D12,'Duration Standards'!$N$2:$N$151,0))),""))</f>
        <v/>
      </c>
      <c r="G12" s="15">
        <f>IF(E12&lt;&gt;1,"",IFERROR(IF(INDEX('Duration Standards'!$G$2:$G$151,MATCH(B12&amp;"|"&amp;C12&amp;"|"&amp;D12,'Duration Standards'!$N$2:$N$151,0))="",Setup!$B$3,INDEX('Duration Standards'!$G$2:$G$151,MATCH(B12&amp;"|"&amp;C12&amp;"|"&amp;D12,'Duration Standards'!$N$2:$N$151,0))),""))</f>
        <v/>
      </c>
      <c r="H12" s="15">
        <f>IFERROR(IF(OR(F12="",G12="",NOT(ISNUMBER(F12)),NOT(ISNUMBER(G12)),NOT(ISNUMBER(Setup!$B$4)),Setup!$B$4&lt;=0),"",ROUNDUP((F12+G12)/Setup!$B$4,0)*Setup!$B$4),"")</f>
        <v/>
      </c>
      <c r="I12" s="16" t="n"/>
      <c r="J12" s="15">
        <f>IF(OR(H12="",I12=""),"",I12-H12)</f>
        <v/>
      </c>
      <c r="K12" s="19">
        <f>IF(E12&lt;&gt;1,"",IFERROR(IF(INDEX('Duration Standards'!$K$2:$K$151,MATCH(B12&amp;"|"&amp;C12&amp;"|"&amp;D12,'Duration Standards'!$N$2:$N$151,0))&lt;&gt;"OK",INDEX('Duration Standards'!$K$2:$K$151,MATCH(B12&amp;"|"&amp;C12&amp;"|"&amp;D12,'Duration Standards'!$N$2:$N$151,0)),IF(INDEX('Duration Standards'!$L$2:$L$151,MATCH(B12&amp;"|"&amp;C12&amp;"|"&amp;D12,'Duration Standards'!$N$2:$N$151,0))&lt;&gt;"OK",INDEX('Duration Standards'!$L$2:$L$151,MATCH(B12&amp;"|"&amp;C12&amp;"|"&amp;D12,'Duration Standards'!$N$2:$N$151,0)),IF(INDEX('Duration Standards'!$M$2:$M$151,MATCH(B12&amp;"|"&amp;C12&amp;"|"&amp;D12,'Duration Standards'!$N$2:$N$151,0))="Current","OK",INDEX('Duration Standards'!$M$2:$M$151,MATCH(B12&amp;"|"&amp;C12&amp;"|"&amp;D12,'Duration Standards'!$N$2:$N$151,0))))),"Check standard"))</f>
        <v/>
      </c>
      <c r="L12" s="19">
        <f>IF(OR(B12="",C12="",D12=""),"Enter service, size, and condition",IF(E12=0,"No active standard",IF(E12&gt;1,"Multiple active standards",IF(H12="","Check setup or standard",IF(K12&lt;&gt;"OK","Check standard",IF(I12="","Ready",IF(I12=H12,"Matches standard","Review difference")))))))</f>
        <v/>
      </c>
    </row>
    <row r="13" ht="30" customHeight="1">
      <c r="A13" s="13" t="n"/>
      <c r="B13" s="13" t="n"/>
      <c r="C13" s="16" t="n"/>
      <c r="D13" s="13" t="n"/>
      <c r="E13" s="15">
        <f>IF(OR(B13="",C13="",D13=""),"",COUNTIF('Duration Standards'!$N$2:$N$151,B13&amp;"|"&amp;C13&amp;"|"&amp;D13))</f>
        <v/>
      </c>
      <c r="F13" s="15">
        <f>IF(E13&lt;&gt;1,"",IFERROR(IF(INDEX('Duration Standards'!$F$2:$F$151,MATCH(B13&amp;"|"&amp;C13&amp;"|"&amp;D13,'Duration Standards'!$N$2:$N$151,0))="","",INDEX('Duration Standards'!$F$2:$F$151,MATCH(B13&amp;"|"&amp;C13&amp;"|"&amp;D13,'Duration Standards'!$N$2:$N$151,0))),""))</f>
        <v/>
      </c>
      <c r="G13" s="15">
        <f>IF(E13&lt;&gt;1,"",IFERROR(IF(INDEX('Duration Standards'!$G$2:$G$151,MATCH(B13&amp;"|"&amp;C13&amp;"|"&amp;D13,'Duration Standards'!$N$2:$N$151,0))="",Setup!$B$3,INDEX('Duration Standards'!$G$2:$G$151,MATCH(B13&amp;"|"&amp;C13&amp;"|"&amp;D13,'Duration Standards'!$N$2:$N$151,0))),""))</f>
        <v/>
      </c>
      <c r="H13" s="15">
        <f>IFERROR(IF(OR(F13="",G13="",NOT(ISNUMBER(F13)),NOT(ISNUMBER(G13)),NOT(ISNUMBER(Setup!$B$4)),Setup!$B$4&lt;=0),"",ROUNDUP((F13+G13)/Setup!$B$4,0)*Setup!$B$4),"")</f>
        <v/>
      </c>
      <c r="I13" s="16" t="n"/>
      <c r="J13" s="15">
        <f>IF(OR(H13="",I13=""),"",I13-H13)</f>
        <v/>
      </c>
      <c r="K13" s="19">
        <f>IF(E13&lt;&gt;1,"",IFERROR(IF(INDEX('Duration Standards'!$K$2:$K$151,MATCH(B13&amp;"|"&amp;C13&amp;"|"&amp;D13,'Duration Standards'!$N$2:$N$151,0))&lt;&gt;"OK",INDEX('Duration Standards'!$K$2:$K$151,MATCH(B13&amp;"|"&amp;C13&amp;"|"&amp;D13,'Duration Standards'!$N$2:$N$151,0)),IF(INDEX('Duration Standards'!$L$2:$L$151,MATCH(B13&amp;"|"&amp;C13&amp;"|"&amp;D13,'Duration Standards'!$N$2:$N$151,0))&lt;&gt;"OK",INDEX('Duration Standards'!$L$2:$L$151,MATCH(B13&amp;"|"&amp;C13&amp;"|"&amp;D13,'Duration Standards'!$N$2:$N$151,0)),IF(INDEX('Duration Standards'!$M$2:$M$151,MATCH(B13&amp;"|"&amp;C13&amp;"|"&amp;D13,'Duration Standards'!$N$2:$N$151,0))="Current","OK",INDEX('Duration Standards'!$M$2:$M$151,MATCH(B13&amp;"|"&amp;C13&amp;"|"&amp;D13,'Duration Standards'!$N$2:$N$151,0))))),"Check standard"))</f>
        <v/>
      </c>
      <c r="L13" s="19">
        <f>IF(OR(B13="",C13="",D13=""),"Enter service, size, and condition",IF(E13=0,"No active standard",IF(E13&gt;1,"Multiple active standards",IF(H13="","Check setup or standard",IF(K13&lt;&gt;"OK","Check standard",IF(I13="","Ready",IF(I13=H13,"Matches standard","Review difference")))))))</f>
        <v/>
      </c>
    </row>
    <row r="14" ht="30" customHeight="1">
      <c r="A14" s="13" t="n"/>
      <c r="B14" s="13" t="n"/>
      <c r="C14" s="16" t="n"/>
      <c r="D14" s="13" t="n"/>
      <c r="E14" s="15">
        <f>IF(OR(B14="",C14="",D14=""),"",COUNTIF('Duration Standards'!$N$2:$N$151,B14&amp;"|"&amp;C14&amp;"|"&amp;D14))</f>
        <v/>
      </c>
      <c r="F14" s="15">
        <f>IF(E14&lt;&gt;1,"",IFERROR(IF(INDEX('Duration Standards'!$F$2:$F$151,MATCH(B14&amp;"|"&amp;C14&amp;"|"&amp;D14,'Duration Standards'!$N$2:$N$151,0))="","",INDEX('Duration Standards'!$F$2:$F$151,MATCH(B14&amp;"|"&amp;C14&amp;"|"&amp;D14,'Duration Standards'!$N$2:$N$151,0))),""))</f>
        <v/>
      </c>
      <c r="G14" s="15">
        <f>IF(E14&lt;&gt;1,"",IFERROR(IF(INDEX('Duration Standards'!$G$2:$G$151,MATCH(B14&amp;"|"&amp;C14&amp;"|"&amp;D14,'Duration Standards'!$N$2:$N$151,0))="",Setup!$B$3,INDEX('Duration Standards'!$G$2:$G$151,MATCH(B14&amp;"|"&amp;C14&amp;"|"&amp;D14,'Duration Standards'!$N$2:$N$151,0))),""))</f>
        <v/>
      </c>
      <c r="H14" s="15">
        <f>IFERROR(IF(OR(F14="",G14="",NOT(ISNUMBER(F14)),NOT(ISNUMBER(G14)),NOT(ISNUMBER(Setup!$B$4)),Setup!$B$4&lt;=0),"",ROUNDUP((F14+G14)/Setup!$B$4,0)*Setup!$B$4),"")</f>
        <v/>
      </c>
      <c r="I14" s="16" t="n"/>
      <c r="J14" s="15">
        <f>IF(OR(H14="",I14=""),"",I14-H14)</f>
        <v/>
      </c>
      <c r="K14" s="19">
        <f>IF(E14&lt;&gt;1,"",IFERROR(IF(INDEX('Duration Standards'!$K$2:$K$151,MATCH(B14&amp;"|"&amp;C14&amp;"|"&amp;D14,'Duration Standards'!$N$2:$N$151,0))&lt;&gt;"OK",INDEX('Duration Standards'!$K$2:$K$151,MATCH(B14&amp;"|"&amp;C14&amp;"|"&amp;D14,'Duration Standards'!$N$2:$N$151,0)),IF(INDEX('Duration Standards'!$L$2:$L$151,MATCH(B14&amp;"|"&amp;C14&amp;"|"&amp;D14,'Duration Standards'!$N$2:$N$151,0))&lt;&gt;"OK",INDEX('Duration Standards'!$L$2:$L$151,MATCH(B14&amp;"|"&amp;C14&amp;"|"&amp;D14,'Duration Standards'!$N$2:$N$151,0)),IF(INDEX('Duration Standards'!$M$2:$M$151,MATCH(B14&amp;"|"&amp;C14&amp;"|"&amp;D14,'Duration Standards'!$N$2:$N$151,0))="Current","OK",INDEX('Duration Standards'!$M$2:$M$151,MATCH(B14&amp;"|"&amp;C14&amp;"|"&amp;D14,'Duration Standards'!$N$2:$N$151,0))))),"Check standard"))</f>
        <v/>
      </c>
      <c r="L14" s="19">
        <f>IF(OR(B14="",C14="",D14=""),"Enter service, size, and condition",IF(E14=0,"No active standard",IF(E14&gt;1,"Multiple active standards",IF(H14="","Check setup or standard",IF(K14&lt;&gt;"OK","Check standard",IF(I14="","Ready",IF(I14=H14,"Matches standard","Review difference")))))))</f>
        <v/>
      </c>
    </row>
    <row r="15" ht="30" customHeight="1">
      <c r="A15" s="13" t="n"/>
      <c r="B15" s="13" t="n"/>
      <c r="C15" s="16" t="n"/>
      <c r="D15" s="13" t="n"/>
      <c r="E15" s="15">
        <f>IF(OR(B15="",C15="",D15=""),"",COUNTIF('Duration Standards'!$N$2:$N$151,B15&amp;"|"&amp;C15&amp;"|"&amp;D15))</f>
        <v/>
      </c>
      <c r="F15" s="15">
        <f>IF(E15&lt;&gt;1,"",IFERROR(IF(INDEX('Duration Standards'!$F$2:$F$151,MATCH(B15&amp;"|"&amp;C15&amp;"|"&amp;D15,'Duration Standards'!$N$2:$N$151,0))="","",INDEX('Duration Standards'!$F$2:$F$151,MATCH(B15&amp;"|"&amp;C15&amp;"|"&amp;D15,'Duration Standards'!$N$2:$N$151,0))),""))</f>
        <v/>
      </c>
      <c r="G15" s="15">
        <f>IF(E15&lt;&gt;1,"",IFERROR(IF(INDEX('Duration Standards'!$G$2:$G$151,MATCH(B15&amp;"|"&amp;C15&amp;"|"&amp;D15,'Duration Standards'!$N$2:$N$151,0))="",Setup!$B$3,INDEX('Duration Standards'!$G$2:$G$151,MATCH(B15&amp;"|"&amp;C15&amp;"|"&amp;D15,'Duration Standards'!$N$2:$N$151,0))),""))</f>
        <v/>
      </c>
      <c r="H15" s="15">
        <f>IFERROR(IF(OR(F15="",G15="",NOT(ISNUMBER(F15)),NOT(ISNUMBER(G15)),NOT(ISNUMBER(Setup!$B$4)),Setup!$B$4&lt;=0),"",ROUNDUP((F15+G15)/Setup!$B$4,0)*Setup!$B$4),"")</f>
        <v/>
      </c>
      <c r="I15" s="16" t="n"/>
      <c r="J15" s="15">
        <f>IF(OR(H15="",I15=""),"",I15-H15)</f>
        <v/>
      </c>
      <c r="K15" s="19">
        <f>IF(E15&lt;&gt;1,"",IFERROR(IF(INDEX('Duration Standards'!$K$2:$K$151,MATCH(B15&amp;"|"&amp;C15&amp;"|"&amp;D15,'Duration Standards'!$N$2:$N$151,0))&lt;&gt;"OK",INDEX('Duration Standards'!$K$2:$K$151,MATCH(B15&amp;"|"&amp;C15&amp;"|"&amp;D15,'Duration Standards'!$N$2:$N$151,0)),IF(INDEX('Duration Standards'!$L$2:$L$151,MATCH(B15&amp;"|"&amp;C15&amp;"|"&amp;D15,'Duration Standards'!$N$2:$N$151,0))&lt;&gt;"OK",INDEX('Duration Standards'!$L$2:$L$151,MATCH(B15&amp;"|"&amp;C15&amp;"|"&amp;D15,'Duration Standards'!$N$2:$N$151,0)),IF(INDEX('Duration Standards'!$M$2:$M$151,MATCH(B15&amp;"|"&amp;C15&amp;"|"&amp;D15,'Duration Standards'!$N$2:$N$151,0))="Current","OK",INDEX('Duration Standards'!$M$2:$M$151,MATCH(B15&amp;"|"&amp;C15&amp;"|"&amp;D15,'Duration Standards'!$N$2:$N$151,0))))),"Check standard"))</f>
        <v/>
      </c>
      <c r="L15" s="19">
        <f>IF(OR(B15="",C15="",D15=""),"Enter service, size, and condition",IF(E15=0,"No active standard",IF(E15&gt;1,"Multiple active standards",IF(H15="","Check setup or standard",IF(K15&lt;&gt;"OK","Check standard",IF(I15="","Ready",IF(I15=H15,"Matches standard","Review difference")))))))</f>
        <v/>
      </c>
    </row>
    <row r="16" ht="30" customHeight="1">
      <c r="A16" s="13" t="n"/>
      <c r="B16" s="13" t="n"/>
      <c r="C16" s="16" t="n"/>
      <c r="D16" s="13" t="n"/>
      <c r="E16" s="15">
        <f>IF(OR(B16="",C16="",D16=""),"",COUNTIF('Duration Standards'!$N$2:$N$151,B16&amp;"|"&amp;C16&amp;"|"&amp;D16))</f>
        <v/>
      </c>
      <c r="F16" s="15">
        <f>IF(E16&lt;&gt;1,"",IFERROR(IF(INDEX('Duration Standards'!$F$2:$F$151,MATCH(B16&amp;"|"&amp;C16&amp;"|"&amp;D16,'Duration Standards'!$N$2:$N$151,0))="","",INDEX('Duration Standards'!$F$2:$F$151,MATCH(B16&amp;"|"&amp;C16&amp;"|"&amp;D16,'Duration Standards'!$N$2:$N$151,0))),""))</f>
        <v/>
      </c>
      <c r="G16" s="15">
        <f>IF(E16&lt;&gt;1,"",IFERROR(IF(INDEX('Duration Standards'!$G$2:$G$151,MATCH(B16&amp;"|"&amp;C16&amp;"|"&amp;D16,'Duration Standards'!$N$2:$N$151,0))="",Setup!$B$3,INDEX('Duration Standards'!$G$2:$G$151,MATCH(B16&amp;"|"&amp;C16&amp;"|"&amp;D16,'Duration Standards'!$N$2:$N$151,0))),""))</f>
        <v/>
      </c>
      <c r="H16" s="15">
        <f>IFERROR(IF(OR(F16="",G16="",NOT(ISNUMBER(F16)),NOT(ISNUMBER(G16)),NOT(ISNUMBER(Setup!$B$4)),Setup!$B$4&lt;=0),"",ROUNDUP((F16+G16)/Setup!$B$4,0)*Setup!$B$4),"")</f>
        <v/>
      </c>
      <c r="I16" s="16" t="n"/>
      <c r="J16" s="15">
        <f>IF(OR(H16="",I16=""),"",I16-H16)</f>
        <v/>
      </c>
      <c r="K16" s="19">
        <f>IF(E16&lt;&gt;1,"",IFERROR(IF(INDEX('Duration Standards'!$K$2:$K$151,MATCH(B16&amp;"|"&amp;C16&amp;"|"&amp;D16,'Duration Standards'!$N$2:$N$151,0))&lt;&gt;"OK",INDEX('Duration Standards'!$K$2:$K$151,MATCH(B16&amp;"|"&amp;C16&amp;"|"&amp;D16,'Duration Standards'!$N$2:$N$151,0)),IF(INDEX('Duration Standards'!$L$2:$L$151,MATCH(B16&amp;"|"&amp;C16&amp;"|"&amp;D16,'Duration Standards'!$N$2:$N$151,0))&lt;&gt;"OK",INDEX('Duration Standards'!$L$2:$L$151,MATCH(B16&amp;"|"&amp;C16&amp;"|"&amp;D16,'Duration Standards'!$N$2:$N$151,0)),IF(INDEX('Duration Standards'!$M$2:$M$151,MATCH(B16&amp;"|"&amp;C16&amp;"|"&amp;D16,'Duration Standards'!$N$2:$N$151,0))="Current","OK",INDEX('Duration Standards'!$M$2:$M$151,MATCH(B16&amp;"|"&amp;C16&amp;"|"&amp;D16,'Duration Standards'!$N$2:$N$151,0))))),"Check standard"))</f>
        <v/>
      </c>
      <c r="L16" s="19">
        <f>IF(OR(B16="",C16="",D16=""),"Enter service, size, and condition",IF(E16=0,"No active standard",IF(E16&gt;1,"Multiple active standards",IF(H16="","Check setup or standard",IF(K16&lt;&gt;"OK","Check standard",IF(I16="","Ready",IF(I16=H16,"Matches standard","Review difference")))))))</f>
        <v/>
      </c>
    </row>
    <row r="17" ht="30" customHeight="1">
      <c r="A17" s="13" t="n"/>
      <c r="B17" s="13" t="n"/>
      <c r="C17" s="16" t="n"/>
      <c r="D17" s="13" t="n"/>
      <c r="E17" s="15">
        <f>IF(OR(B17="",C17="",D17=""),"",COUNTIF('Duration Standards'!$N$2:$N$151,B17&amp;"|"&amp;C17&amp;"|"&amp;D17))</f>
        <v/>
      </c>
      <c r="F17" s="15">
        <f>IF(E17&lt;&gt;1,"",IFERROR(IF(INDEX('Duration Standards'!$F$2:$F$151,MATCH(B17&amp;"|"&amp;C17&amp;"|"&amp;D17,'Duration Standards'!$N$2:$N$151,0))="","",INDEX('Duration Standards'!$F$2:$F$151,MATCH(B17&amp;"|"&amp;C17&amp;"|"&amp;D17,'Duration Standards'!$N$2:$N$151,0))),""))</f>
        <v/>
      </c>
      <c r="G17" s="15">
        <f>IF(E17&lt;&gt;1,"",IFERROR(IF(INDEX('Duration Standards'!$G$2:$G$151,MATCH(B17&amp;"|"&amp;C17&amp;"|"&amp;D17,'Duration Standards'!$N$2:$N$151,0))="",Setup!$B$3,INDEX('Duration Standards'!$G$2:$G$151,MATCH(B17&amp;"|"&amp;C17&amp;"|"&amp;D17,'Duration Standards'!$N$2:$N$151,0))),""))</f>
        <v/>
      </c>
      <c r="H17" s="15">
        <f>IFERROR(IF(OR(F17="",G17="",NOT(ISNUMBER(F17)),NOT(ISNUMBER(G17)),NOT(ISNUMBER(Setup!$B$4)),Setup!$B$4&lt;=0),"",ROUNDUP((F17+G17)/Setup!$B$4,0)*Setup!$B$4),"")</f>
        <v/>
      </c>
      <c r="I17" s="16" t="n"/>
      <c r="J17" s="15">
        <f>IF(OR(H17="",I17=""),"",I17-H17)</f>
        <v/>
      </c>
      <c r="K17" s="19">
        <f>IF(E17&lt;&gt;1,"",IFERROR(IF(INDEX('Duration Standards'!$K$2:$K$151,MATCH(B17&amp;"|"&amp;C17&amp;"|"&amp;D17,'Duration Standards'!$N$2:$N$151,0))&lt;&gt;"OK",INDEX('Duration Standards'!$K$2:$K$151,MATCH(B17&amp;"|"&amp;C17&amp;"|"&amp;D17,'Duration Standards'!$N$2:$N$151,0)),IF(INDEX('Duration Standards'!$L$2:$L$151,MATCH(B17&amp;"|"&amp;C17&amp;"|"&amp;D17,'Duration Standards'!$N$2:$N$151,0))&lt;&gt;"OK",INDEX('Duration Standards'!$L$2:$L$151,MATCH(B17&amp;"|"&amp;C17&amp;"|"&amp;D17,'Duration Standards'!$N$2:$N$151,0)),IF(INDEX('Duration Standards'!$M$2:$M$151,MATCH(B17&amp;"|"&amp;C17&amp;"|"&amp;D17,'Duration Standards'!$N$2:$N$151,0))="Current","OK",INDEX('Duration Standards'!$M$2:$M$151,MATCH(B17&amp;"|"&amp;C17&amp;"|"&amp;D17,'Duration Standards'!$N$2:$N$151,0))))),"Check standard"))</f>
        <v/>
      </c>
      <c r="L17" s="19">
        <f>IF(OR(B17="",C17="",D17=""),"Enter service, size, and condition",IF(E17=0,"No active standard",IF(E17&gt;1,"Multiple active standards",IF(H17="","Check setup or standard",IF(K17&lt;&gt;"OK","Check standard",IF(I17="","Ready",IF(I17=H17,"Matches standard","Review difference")))))))</f>
        <v/>
      </c>
    </row>
    <row r="18" ht="30" customHeight="1">
      <c r="A18" s="13" t="n"/>
      <c r="B18" s="13" t="n"/>
      <c r="C18" s="16" t="n"/>
      <c r="D18" s="13" t="n"/>
      <c r="E18" s="15">
        <f>IF(OR(B18="",C18="",D18=""),"",COUNTIF('Duration Standards'!$N$2:$N$151,B18&amp;"|"&amp;C18&amp;"|"&amp;D18))</f>
        <v/>
      </c>
      <c r="F18" s="15">
        <f>IF(E18&lt;&gt;1,"",IFERROR(IF(INDEX('Duration Standards'!$F$2:$F$151,MATCH(B18&amp;"|"&amp;C18&amp;"|"&amp;D18,'Duration Standards'!$N$2:$N$151,0))="","",INDEX('Duration Standards'!$F$2:$F$151,MATCH(B18&amp;"|"&amp;C18&amp;"|"&amp;D18,'Duration Standards'!$N$2:$N$151,0))),""))</f>
        <v/>
      </c>
      <c r="G18" s="15">
        <f>IF(E18&lt;&gt;1,"",IFERROR(IF(INDEX('Duration Standards'!$G$2:$G$151,MATCH(B18&amp;"|"&amp;C18&amp;"|"&amp;D18,'Duration Standards'!$N$2:$N$151,0))="",Setup!$B$3,INDEX('Duration Standards'!$G$2:$G$151,MATCH(B18&amp;"|"&amp;C18&amp;"|"&amp;D18,'Duration Standards'!$N$2:$N$151,0))),""))</f>
        <v/>
      </c>
      <c r="H18" s="15">
        <f>IFERROR(IF(OR(F18="",G18="",NOT(ISNUMBER(F18)),NOT(ISNUMBER(G18)),NOT(ISNUMBER(Setup!$B$4)),Setup!$B$4&lt;=0),"",ROUNDUP((F18+G18)/Setup!$B$4,0)*Setup!$B$4),"")</f>
        <v/>
      </c>
      <c r="I18" s="16" t="n"/>
      <c r="J18" s="15">
        <f>IF(OR(H18="",I18=""),"",I18-H18)</f>
        <v/>
      </c>
      <c r="K18" s="19">
        <f>IF(E18&lt;&gt;1,"",IFERROR(IF(INDEX('Duration Standards'!$K$2:$K$151,MATCH(B18&amp;"|"&amp;C18&amp;"|"&amp;D18,'Duration Standards'!$N$2:$N$151,0))&lt;&gt;"OK",INDEX('Duration Standards'!$K$2:$K$151,MATCH(B18&amp;"|"&amp;C18&amp;"|"&amp;D18,'Duration Standards'!$N$2:$N$151,0)),IF(INDEX('Duration Standards'!$L$2:$L$151,MATCH(B18&amp;"|"&amp;C18&amp;"|"&amp;D18,'Duration Standards'!$N$2:$N$151,0))&lt;&gt;"OK",INDEX('Duration Standards'!$L$2:$L$151,MATCH(B18&amp;"|"&amp;C18&amp;"|"&amp;D18,'Duration Standards'!$N$2:$N$151,0)),IF(INDEX('Duration Standards'!$M$2:$M$151,MATCH(B18&amp;"|"&amp;C18&amp;"|"&amp;D18,'Duration Standards'!$N$2:$N$151,0))="Current","OK",INDEX('Duration Standards'!$M$2:$M$151,MATCH(B18&amp;"|"&amp;C18&amp;"|"&amp;D18,'Duration Standards'!$N$2:$N$151,0))))),"Check standard"))</f>
        <v/>
      </c>
      <c r="L18" s="19">
        <f>IF(OR(B18="",C18="",D18=""),"Enter service, size, and condition",IF(E18=0,"No active standard",IF(E18&gt;1,"Multiple active standards",IF(H18="","Check setup or standard",IF(K18&lt;&gt;"OK","Check standard",IF(I18="","Ready",IF(I18=H18,"Matches standard","Review difference")))))))</f>
        <v/>
      </c>
    </row>
    <row r="19" ht="30" customHeight="1">
      <c r="A19" s="13" t="n"/>
      <c r="B19" s="13" t="n"/>
      <c r="C19" s="16" t="n"/>
      <c r="D19" s="13" t="n"/>
      <c r="E19" s="15">
        <f>IF(OR(B19="",C19="",D19=""),"",COUNTIF('Duration Standards'!$N$2:$N$151,B19&amp;"|"&amp;C19&amp;"|"&amp;D19))</f>
        <v/>
      </c>
      <c r="F19" s="15">
        <f>IF(E19&lt;&gt;1,"",IFERROR(IF(INDEX('Duration Standards'!$F$2:$F$151,MATCH(B19&amp;"|"&amp;C19&amp;"|"&amp;D19,'Duration Standards'!$N$2:$N$151,0))="","",INDEX('Duration Standards'!$F$2:$F$151,MATCH(B19&amp;"|"&amp;C19&amp;"|"&amp;D19,'Duration Standards'!$N$2:$N$151,0))),""))</f>
        <v/>
      </c>
      <c r="G19" s="15">
        <f>IF(E19&lt;&gt;1,"",IFERROR(IF(INDEX('Duration Standards'!$G$2:$G$151,MATCH(B19&amp;"|"&amp;C19&amp;"|"&amp;D19,'Duration Standards'!$N$2:$N$151,0))="",Setup!$B$3,INDEX('Duration Standards'!$G$2:$G$151,MATCH(B19&amp;"|"&amp;C19&amp;"|"&amp;D19,'Duration Standards'!$N$2:$N$151,0))),""))</f>
        <v/>
      </c>
      <c r="H19" s="15">
        <f>IFERROR(IF(OR(F19="",G19="",NOT(ISNUMBER(F19)),NOT(ISNUMBER(G19)),NOT(ISNUMBER(Setup!$B$4)),Setup!$B$4&lt;=0),"",ROUNDUP((F19+G19)/Setup!$B$4,0)*Setup!$B$4),"")</f>
        <v/>
      </c>
      <c r="I19" s="16" t="n"/>
      <c r="J19" s="15">
        <f>IF(OR(H19="",I19=""),"",I19-H19)</f>
        <v/>
      </c>
      <c r="K19" s="19">
        <f>IF(E19&lt;&gt;1,"",IFERROR(IF(INDEX('Duration Standards'!$K$2:$K$151,MATCH(B19&amp;"|"&amp;C19&amp;"|"&amp;D19,'Duration Standards'!$N$2:$N$151,0))&lt;&gt;"OK",INDEX('Duration Standards'!$K$2:$K$151,MATCH(B19&amp;"|"&amp;C19&amp;"|"&amp;D19,'Duration Standards'!$N$2:$N$151,0)),IF(INDEX('Duration Standards'!$L$2:$L$151,MATCH(B19&amp;"|"&amp;C19&amp;"|"&amp;D19,'Duration Standards'!$N$2:$N$151,0))&lt;&gt;"OK",INDEX('Duration Standards'!$L$2:$L$151,MATCH(B19&amp;"|"&amp;C19&amp;"|"&amp;D19,'Duration Standards'!$N$2:$N$151,0)),IF(INDEX('Duration Standards'!$M$2:$M$151,MATCH(B19&amp;"|"&amp;C19&amp;"|"&amp;D19,'Duration Standards'!$N$2:$N$151,0))="Current","OK",INDEX('Duration Standards'!$M$2:$M$151,MATCH(B19&amp;"|"&amp;C19&amp;"|"&amp;D19,'Duration Standards'!$N$2:$N$151,0))))),"Check standard"))</f>
        <v/>
      </c>
      <c r="L19" s="19">
        <f>IF(OR(B19="",C19="",D19=""),"Enter service, size, and condition",IF(E19=0,"No active standard",IF(E19&gt;1,"Multiple active standards",IF(H19="","Check setup or standard",IF(K19&lt;&gt;"OK","Check standard",IF(I19="","Ready",IF(I19=H19,"Matches standard","Review difference")))))))</f>
        <v/>
      </c>
    </row>
    <row r="20" ht="30" customHeight="1">
      <c r="A20" s="13" t="n"/>
      <c r="B20" s="13" t="n"/>
      <c r="C20" s="16" t="n"/>
      <c r="D20" s="13" t="n"/>
      <c r="E20" s="15">
        <f>IF(OR(B20="",C20="",D20=""),"",COUNTIF('Duration Standards'!$N$2:$N$151,B20&amp;"|"&amp;C20&amp;"|"&amp;D20))</f>
        <v/>
      </c>
      <c r="F20" s="15">
        <f>IF(E20&lt;&gt;1,"",IFERROR(IF(INDEX('Duration Standards'!$F$2:$F$151,MATCH(B20&amp;"|"&amp;C20&amp;"|"&amp;D20,'Duration Standards'!$N$2:$N$151,0))="","",INDEX('Duration Standards'!$F$2:$F$151,MATCH(B20&amp;"|"&amp;C20&amp;"|"&amp;D20,'Duration Standards'!$N$2:$N$151,0))),""))</f>
        <v/>
      </c>
      <c r="G20" s="15">
        <f>IF(E20&lt;&gt;1,"",IFERROR(IF(INDEX('Duration Standards'!$G$2:$G$151,MATCH(B20&amp;"|"&amp;C20&amp;"|"&amp;D20,'Duration Standards'!$N$2:$N$151,0))="",Setup!$B$3,INDEX('Duration Standards'!$G$2:$G$151,MATCH(B20&amp;"|"&amp;C20&amp;"|"&amp;D20,'Duration Standards'!$N$2:$N$151,0))),""))</f>
        <v/>
      </c>
      <c r="H20" s="15">
        <f>IFERROR(IF(OR(F20="",G20="",NOT(ISNUMBER(F20)),NOT(ISNUMBER(G20)),NOT(ISNUMBER(Setup!$B$4)),Setup!$B$4&lt;=0),"",ROUNDUP((F20+G20)/Setup!$B$4,0)*Setup!$B$4),"")</f>
        <v/>
      </c>
      <c r="I20" s="16" t="n"/>
      <c r="J20" s="15">
        <f>IF(OR(H20="",I20=""),"",I20-H20)</f>
        <v/>
      </c>
      <c r="K20" s="19">
        <f>IF(E20&lt;&gt;1,"",IFERROR(IF(INDEX('Duration Standards'!$K$2:$K$151,MATCH(B20&amp;"|"&amp;C20&amp;"|"&amp;D20,'Duration Standards'!$N$2:$N$151,0))&lt;&gt;"OK",INDEX('Duration Standards'!$K$2:$K$151,MATCH(B20&amp;"|"&amp;C20&amp;"|"&amp;D20,'Duration Standards'!$N$2:$N$151,0)),IF(INDEX('Duration Standards'!$L$2:$L$151,MATCH(B20&amp;"|"&amp;C20&amp;"|"&amp;D20,'Duration Standards'!$N$2:$N$151,0))&lt;&gt;"OK",INDEX('Duration Standards'!$L$2:$L$151,MATCH(B20&amp;"|"&amp;C20&amp;"|"&amp;D20,'Duration Standards'!$N$2:$N$151,0)),IF(INDEX('Duration Standards'!$M$2:$M$151,MATCH(B20&amp;"|"&amp;C20&amp;"|"&amp;D20,'Duration Standards'!$N$2:$N$151,0))="Current","OK",INDEX('Duration Standards'!$M$2:$M$151,MATCH(B20&amp;"|"&amp;C20&amp;"|"&amp;D20,'Duration Standards'!$N$2:$N$151,0))))),"Check standard"))</f>
        <v/>
      </c>
      <c r="L20" s="19">
        <f>IF(OR(B20="",C20="",D20=""),"Enter service, size, and condition",IF(E20=0,"No active standard",IF(E20&gt;1,"Multiple active standards",IF(H20="","Check setup or standard",IF(K20&lt;&gt;"OK","Check standard",IF(I20="","Ready",IF(I20=H20,"Matches standard","Review difference")))))))</f>
        <v/>
      </c>
    </row>
    <row r="21" ht="30" customHeight="1">
      <c r="A21" s="13" t="n"/>
      <c r="B21" s="13" t="n"/>
      <c r="C21" s="16" t="n"/>
      <c r="D21" s="13" t="n"/>
      <c r="E21" s="15">
        <f>IF(OR(B21="",C21="",D21=""),"",COUNTIF('Duration Standards'!$N$2:$N$151,B21&amp;"|"&amp;C21&amp;"|"&amp;D21))</f>
        <v/>
      </c>
      <c r="F21" s="15">
        <f>IF(E21&lt;&gt;1,"",IFERROR(IF(INDEX('Duration Standards'!$F$2:$F$151,MATCH(B21&amp;"|"&amp;C21&amp;"|"&amp;D21,'Duration Standards'!$N$2:$N$151,0))="","",INDEX('Duration Standards'!$F$2:$F$151,MATCH(B21&amp;"|"&amp;C21&amp;"|"&amp;D21,'Duration Standards'!$N$2:$N$151,0))),""))</f>
        <v/>
      </c>
      <c r="G21" s="15">
        <f>IF(E21&lt;&gt;1,"",IFERROR(IF(INDEX('Duration Standards'!$G$2:$G$151,MATCH(B21&amp;"|"&amp;C21&amp;"|"&amp;D21,'Duration Standards'!$N$2:$N$151,0))="",Setup!$B$3,INDEX('Duration Standards'!$G$2:$G$151,MATCH(B21&amp;"|"&amp;C21&amp;"|"&amp;D21,'Duration Standards'!$N$2:$N$151,0))),""))</f>
        <v/>
      </c>
      <c r="H21" s="15">
        <f>IFERROR(IF(OR(F21="",G21="",NOT(ISNUMBER(F21)),NOT(ISNUMBER(G21)),NOT(ISNUMBER(Setup!$B$4)),Setup!$B$4&lt;=0),"",ROUNDUP((F21+G21)/Setup!$B$4,0)*Setup!$B$4),"")</f>
        <v/>
      </c>
      <c r="I21" s="16" t="n"/>
      <c r="J21" s="15">
        <f>IF(OR(H21="",I21=""),"",I21-H21)</f>
        <v/>
      </c>
      <c r="K21" s="19">
        <f>IF(E21&lt;&gt;1,"",IFERROR(IF(INDEX('Duration Standards'!$K$2:$K$151,MATCH(B21&amp;"|"&amp;C21&amp;"|"&amp;D21,'Duration Standards'!$N$2:$N$151,0))&lt;&gt;"OK",INDEX('Duration Standards'!$K$2:$K$151,MATCH(B21&amp;"|"&amp;C21&amp;"|"&amp;D21,'Duration Standards'!$N$2:$N$151,0)),IF(INDEX('Duration Standards'!$L$2:$L$151,MATCH(B21&amp;"|"&amp;C21&amp;"|"&amp;D21,'Duration Standards'!$N$2:$N$151,0))&lt;&gt;"OK",INDEX('Duration Standards'!$L$2:$L$151,MATCH(B21&amp;"|"&amp;C21&amp;"|"&amp;D21,'Duration Standards'!$N$2:$N$151,0)),IF(INDEX('Duration Standards'!$M$2:$M$151,MATCH(B21&amp;"|"&amp;C21&amp;"|"&amp;D21,'Duration Standards'!$N$2:$N$151,0))="Current","OK",INDEX('Duration Standards'!$M$2:$M$151,MATCH(B21&amp;"|"&amp;C21&amp;"|"&amp;D21,'Duration Standards'!$N$2:$N$151,0))))),"Check standard"))</f>
        <v/>
      </c>
      <c r="L21" s="19">
        <f>IF(OR(B21="",C21="",D21=""),"Enter service, size, and condition",IF(E21=0,"No active standard",IF(E21&gt;1,"Multiple active standards",IF(H21="","Check setup or standard",IF(K21&lt;&gt;"OK","Check standard",IF(I21="","Ready",IF(I21=H21,"Matches standard","Review difference")))))))</f>
        <v/>
      </c>
    </row>
    <row r="22" ht="30" customHeight="1">
      <c r="A22" s="13" t="n"/>
      <c r="B22" s="13" t="n"/>
      <c r="C22" s="16" t="n"/>
      <c r="D22" s="13" t="n"/>
      <c r="E22" s="15">
        <f>IF(OR(B22="",C22="",D22=""),"",COUNTIF('Duration Standards'!$N$2:$N$151,B22&amp;"|"&amp;C22&amp;"|"&amp;D22))</f>
        <v/>
      </c>
      <c r="F22" s="15">
        <f>IF(E22&lt;&gt;1,"",IFERROR(IF(INDEX('Duration Standards'!$F$2:$F$151,MATCH(B22&amp;"|"&amp;C22&amp;"|"&amp;D22,'Duration Standards'!$N$2:$N$151,0))="","",INDEX('Duration Standards'!$F$2:$F$151,MATCH(B22&amp;"|"&amp;C22&amp;"|"&amp;D22,'Duration Standards'!$N$2:$N$151,0))),""))</f>
        <v/>
      </c>
      <c r="G22" s="15">
        <f>IF(E22&lt;&gt;1,"",IFERROR(IF(INDEX('Duration Standards'!$G$2:$G$151,MATCH(B22&amp;"|"&amp;C22&amp;"|"&amp;D22,'Duration Standards'!$N$2:$N$151,0))="",Setup!$B$3,INDEX('Duration Standards'!$G$2:$G$151,MATCH(B22&amp;"|"&amp;C22&amp;"|"&amp;D22,'Duration Standards'!$N$2:$N$151,0))),""))</f>
        <v/>
      </c>
      <c r="H22" s="15">
        <f>IFERROR(IF(OR(F22="",G22="",NOT(ISNUMBER(F22)),NOT(ISNUMBER(G22)),NOT(ISNUMBER(Setup!$B$4)),Setup!$B$4&lt;=0),"",ROUNDUP((F22+G22)/Setup!$B$4,0)*Setup!$B$4),"")</f>
        <v/>
      </c>
      <c r="I22" s="16" t="n"/>
      <c r="J22" s="15">
        <f>IF(OR(H22="",I22=""),"",I22-H22)</f>
        <v/>
      </c>
      <c r="K22" s="19">
        <f>IF(E22&lt;&gt;1,"",IFERROR(IF(INDEX('Duration Standards'!$K$2:$K$151,MATCH(B22&amp;"|"&amp;C22&amp;"|"&amp;D22,'Duration Standards'!$N$2:$N$151,0))&lt;&gt;"OK",INDEX('Duration Standards'!$K$2:$K$151,MATCH(B22&amp;"|"&amp;C22&amp;"|"&amp;D22,'Duration Standards'!$N$2:$N$151,0)),IF(INDEX('Duration Standards'!$L$2:$L$151,MATCH(B22&amp;"|"&amp;C22&amp;"|"&amp;D22,'Duration Standards'!$N$2:$N$151,0))&lt;&gt;"OK",INDEX('Duration Standards'!$L$2:$L$151,MATCH(B22&amp;"|"&amp;C22&amp;"|"&amp;D22,'Duration Standards'!$N$2:$N$151,0)),IF(INDEX('Duration Standards'!$M$2:$M$151,MATCH(B22&amp;"|"&amp;C22&amp;"|"&amp;D22,'Duration Standards'!$N$2:$N$151,0))="Current","OK",INDEX('Duration Standards'!$M$2:$M$151,MATCH(B22&amp;"|"&amp;C22&amp;"|"&amp;D22,'Duration Standards'!$N$2:$N$151,0))))),"Check standard"))</f>
        <v/>
      </c>
      <c r="L22" s="19">
        <f>IF(OR(B22="",C22="",D22=""),"Enter service, size, and condition",IF(E22=0,"No active standard",IF(E22&gt;1,"Multiple active standards",IF(H22="","Check setup or standard",IF(K22&lt;&gt;"OK","Check standard",IF(I22="","Ready",IF(I22=H22,"Matches standard","Review difference")))))))</f>
        <v/>
      </c>
    </row>
    <row r="23" ht="30" customHeight="1">
      <c r="A23" s="13" t="n"/>
      <c r="B23" s="13" t="n"/>
      <c r="C23" s="16" t="n"/>
      <c r="D23" s="13" t="n"/>
      <c r="E23" s="15">
        <f>IF(OR(B23="",C23="",D23=""),"",COUNTIF('Duration Standards'!$N$2:$N$151,B23&amp;"|"&amp;C23&amp;"|"&amp;D23))</f>
        <v/>
      </c>
      <c r="F23" s="15">
        <f>IF(E23&lt;&gt;1,"",IFERROR(IF(INDEX('Duration Standards'!$F$2:$F$151,MATCH(B23&amp;"|"&amp;C23&amp;"|"&amp;D23,'Duration Standards'!$N$2:$N$151,0))="","",INDEX('Duration Standards'!$F$2:$F$151,MATCH(B23&amp;"|"&amp;C23&amp;"|"&amp;D23,'Duration Standards'!$N$2:$N$151,0))),""))</f>
        <v/>
      </c>
      <c r="G23" s="15">
        <f>IF(E23&lt;&gt;1,"",IFERROR(IF(INDEX('Duration Standards'!$G$2:$G$151,MATCH(B23&amp;"|"&amp;C23&amp;"|"&amp;D23,'Duration Standards'!$N$2:$N$151,0))="",Setup!$B$3,INDEX('Duration Standards'!$G$2:$G$151,MATCH(B23&amp;"|"&amp;C23&amp;"|"&amp;D23,'Duration Standards'!$N$2:$N$151,0))),""))</f>
        <v/>
      </c>
      <c r="H23" s="15">
        <f>IFERROR(IF(OR(F23="",G23="",NOT(ISNUMBER(F23)),NOT(ISNUMBER(G23)),NOT(ISNUMBER(Setup!$B$4)),Setup!$B$4&lt;=0),"",ROUNDUP((F23+G23)/Setup!$B$4,0)*Setup!$B$4),"")</f>
        <v/>
      </c>
      <c r="I23" s="16" t="n"/>
      <c r="J23" s="15">
        <f>IF(OR(H23="",I23=""),"",I23-H23)</f>
        <v/>
      </c>
      <c r="K23" s="19">
        <f>IF(E23&lt;&gt;1,"",IFERROR(IF(INDEX('Duration Standards'!$K$2:$K$151,MATCH(B23&amp;"|"&amp;C23&amp;"|"&amp;D23,'Duration Standards'!$N$2:$N$151,0))&lt;&gt;"OK",INDEX('Duration Standards'!$K$2:$K$151,MATCH(B23&amp;"|"&amp;C23&amp;"|"&amp;D23,'Duration Standards'!$N$2:$N$151,0)),IF(INDEX('Duration Standards'!$L$2:$L$151,MATCH(B23&amp;"|"&amp;C23&amp;"|"&amp;D23,'Duration Standards'!$N$2:$N$151,0))&lt;&gt;"OK",INDEX('Duration Standards'!$L$2:$L$151,MATCH(B23&amp;"|"&amp;C23&amp;"|"&amp;D23,'Duration Standards'!$N$2:$N$151,0)),IF(INDEX('Duration Standards'!$M$2:$M$151,MATCH(B23&amp;"|"&amp;C23&amp;"|"&amp;D23,'Duration Standards'!$N$2:$N$151,0))="Current","OK",INDEX('Duration Standards'!$M$2:$M$151,MATCH(B23&amp;"|"&amp;C23&amp;"|"&amp;D23,'Duration Standards'!$N$2:$N$151,0))))),"Check standard"))</f>
        <v/>
      </c>
      <c r="L23" s="19">
        <f>IF(OR(B23="",C23="",D23=""),"Enter service, size, and condition",IF(E23=0,"No active standard",IF(E23&gt;1,"Multiple active standards",IF(H23="","Check setup or standard",IF(K23&lt;&gt;"OK","Check standard",IF(I23="","Ready",IF(I23=H23,"Matches standard","Review difference")))))))</f>
        <v/>
      </c>
    </row>
    <row r="24" ht="30" customHeight="1">
      <c r="A24" s="13" t="n"/>
      <c r="B24" s="13" t="n"/>
      <c r="C24" s="16" t="n"/>
      <c r="D24" s="13" t="n"/>
      <c r="E24" s="15">
        <f>IF(OR(B24="",C24="",D24=""),"",COUNTIF('Duration Standards'!$N$2:$N$151,B24&amp;"|"&amp;C24&amp;"|"&amp;D24))</f>
        <v/>
      </c>
      <c r="F24" s="15">
        <f>IF(E24&lt;&gt;1,"",IFERROR(IF(INDEX('Duration Standards'!$F$2:$F$151,MATCH(B24&amp;"|"&amp;C24&amp;"|"&amp;D24,'Duration Standards'!$N$2:$N$151,0))="","",INDEX('Duration Standards'!$F$2:$F$151,MATCH(B24&amp;"|"&amp;C24&amp;"|"&amp;D24,'Duration Standards'!$N$2:$N$151,0))),""))</f>
        <v/>
      </c>
      <c r="G24" s="15">
        <f>IF(E24&lt;&gt;1,"",IFERROR(IF(INDEX('Duration Standards'!$G$2:$G$151,MATCH(B24&amp;"|"&amp;C24&amp;"|"&amp;D24,'Duration Standards'!$N$2:$N$151,0))="",Setup!$B$3,INDEX('Duration Standards'!$G$2:$G$151,MATCH(B24&amp;"|"&amp;C24&amp;"|"&amp;D24,'Duration Standards'!$N$2:$N$151,0))),""))</f>
        <v/>
      </c>
      <c r="H24" s="15">
        <f>IFERROR(IF(OR(F24="",G24="",NOT(ISNUMBER(F24)),NOT(ISNUMBER(G24)),NOT(ISNUMBER(Setup!$B$4)),Setup!$B$4&lt;=0),"",ROUNDUP((F24+G24)/Setup!$B$4,0)*Setup!$B$4),"")</f>
        <v/>
      </c>
      <c r="I24" s="16" t="n"/>
      <c r="J24" s="15">
        <f>IF(OR(H24="",I24=""),"",I24-H24)</f>
        <v/>
      </c>
      <c r="K24" s="19">
        <f>IF(E24&lt;&gt;1,"",IFERROR(IF(INDEX('Duration Standards'!$K$2:$K$151,MATCH(B24&amp;"|"&amp;C24&amp;"|"&amp;D24,'Duration Standards'!$N$2:$N$151,0))&lt;&gt;"OK",INDEX('Duration Standards'!$K$2:$K$151,MATCH(B24&amp;"|"&amp;C24&amp;"|"&amp;D24,'Duration Standards'!$N$2:$N$151,0)),IF(INDEX('Duration Standards'!$L$2:$L$151,MATCH(B24&amp;"|"&amp;C24&amp;"|"&amp;D24,'Duration Standards'!$N$2:$N$151,0))&lt;&gt;"OK",INDEX('Duration Standards'!$L$2:$L$151,MATCH(B24&amp;"|"&amp;C24&amp;"|"&amp;D24,'Duration Standards'!$N$2:$N$151,0)),IF(INDEX('Duration Standards'!$M$2:$M$151,MATCH(B24&amp;"|"&amp;C24&amp;"|"&amp;D24,'Duration Standards'!$N$2:$N$151,0))="Current","OK",INDEX('Duration Standards'!$M$2:$M$151,MATCH(B24&amp;"|"&amp;C24&amp;"|"&amp;D24,'Duration Standards'!$N$2:$N$151,0))))),"Check standard"))</f>
        <v/>
      </c>
      <c r="L24" s="19">
        <f>IF(OR(B24="",C24="",D24=""),"Enter service, size, and condition",IF(E24=0,"No active standard",IF(E24&gt;1,"Multiple active standards",IF(H24="","Check setup or standard",IF(K24&lt;&gt;"OK","Check standard",IF(I24="","Ready",IF(I24=H24,"Matches standard","Review difference")))))))</f>
        <v/>
      </c>
    </row>
    <row r="25" ht="30" customHeight="1">
      <c r="A25" s="13" t="n"/>
      <c r="B25" s="13" t="n"/>
      <c r="C25" s="16" t="n"/>
      <c r="D25" s="13" t="n"/>
      <c r="E25" s="15">
        <f>IF(OR(B25="",C25="",D25=""),"",COUNTIF('Duration Standards'!$N$2:$N$151,B25&amp;"|"&amp;C25&amp;"|"&amp;D25))</f>
        <v/>
      </c>
      <c r="F25" s="15">
        <f>IF(E25&lt;&gt;1,"",IFERROR(IF(INDEX('Duration Standards'!$F$2:$F$151,MATCH(B25&amp;"|"&amp;C25&amp;"|"&amp;D25,'Duration Standards'!$N$2:$N$151,0))="","",INDEX('Duration Standards'!$F$2:$F$151,MATCH(B25&amp;"|"&amp;C25&amp;"|"&amp;D25,'Duration Standards'!$N$2:$N$151,0))),""))</f>
        <v/>
      </c>
      <c r="G25" s="15">
        <f>IF(E25&lt;&gt;1,"",IFERROR(IF(INDEX('Duration Standards'!$G$2:$G$151,MATCH(B25&amp;"|"&amp;C25&amp;"|"&amp;D25,'Duration Standards'!$N$2:$N$151,0))="",Setup!$B$3,INDEX('Duration Standards'!$G$2:$G$151,MATCH(B25&amp;"|"&amp;C25&amp;"|"&amp;D25,'Duration Standards'!$N$2:$N$151,0))),""))</f>
        <v/>
      </c>
      <c r="H25" s="15">
        <f>IFERROR(IF(OR(F25="",G25="",NOT(ISNUMBER(F25)),NOT(ISNUMBER(G25)),NOT(ISNUMBER(Setup!$B$4)),Setup!$B$4&lt;=0),"",ROUNDUP((F25+G25)/Setup!$B$4,0)*Setup!$B$4),"")</f>
        <v/>
      </c>
      <c r="I25" s="16" t="n"/>
      <c r="J25" s="15">
        <f>IF(OR(H25="",I25=""),"",I25-H25)</f>
        <v/>
      </c>
      <c r="K25" s="19">
        <f>IF(E25&lt;&gt;1,"",IFERROR(IF(INDEX('Duration Standards'!$K$2:$K$151,MATCH(B25&amp;"|"&amp;C25&amp;"|"&amp;D25,'Duration Standards'!$N$2:$N$151,0))&lt;&gt;"OK",INDEX('Duration Standards'!$K$2:$K$151,MATCH(B25&amp;"|"&amp;C25&amp;"|"&amp;D25,'Duration Standards'!$N$2:$N$151,0)),IF(INDEX('Duration Standards'!$L$2:$L$151,MATCH(B25&amp;"|"&amp;C25&amp;"|"&amp;D25,'Duration Standards'!$N$2:$N$151,0))&lt;&gt;"OK",INDEX('Duration Standards'!$L$2:$L$151,MATCH(B25&amp;"|"&amp;C25&amp;"|"&amp;D25,'Duration Standards'!$N$2:$N$151,0)),IF(INDEX('Duration Standards'!$M$2:$M$151,MATCH(B25&amp;"|"&amp;C25&amp;"|"&amp;D25,'Duration Standards'!$N$2:$N$151,0))="Current","OK",INDEX('Duration Standards'!$M$2:$M$151,MATCH(B25&amp;"|"&amp;C25&amp;"|"&amp;D25,'Duration Standards'!$N$2:$N$151,0))))),"Check standard"))</f>
        <v/>
      </c>
      <c r="L25" s="19">
        <f>IF(OR(B25="",C25="",D25=""),"Enter service, size, and condition",IF(E25=0,"No active standard",IF(E25&gt;1,"Multiple active standards",IF(H25="","Check setup or standard",IF(K25&lt;&gt;"OK","Check standard",IF(I25="","Ready",IF(I25=H25,"Matches standard","Review difference")))))))</f>
        <v/>
      </c>
    </row>
    <row r="26" ht="30" customHeight="1">
      <c r="A26" s="13" t="n"/>
      <c r="B26" s="13" t="n"/>
      <c r="C26" s="16" t="n"/>
      <c r="D26" s="13" t="n"/>
      <c r="E26" s="15">
        <f>IF(OR(B26="",C26="",D26=""),"",COUNTIF('Duration Standards'!$N$2:$N$151,B26&amp;"|"&amp;C26&amp;"|"&amp;D26))</f>
        <v/>
      </c>
      <c r="F26" s="15">
        <f>IF(E26&lt;&gt;1,"",IFERROR(IF(INDEX('Duration Standards'!$F$2:$F$151,MATCH(B26&amp;"|"&amp;C26&amp;"|"&amp;D26,'Duration Standards'!$N$2:$N$151,0))="","",INDEX('Duration Standards'!$F$2:$F$151,MATCH(B26&amp;"|"&amp;C26&amp;"|"&amp;D26,'Duration Standards'!$N$2:$N$151,0))),""))</f>
        <v/>
      </c>
      <c r="G26" s="15">
        <f>IF(E26&lt;&gt;1,"",IFERROR(IF(INDEX('Duration Standards'!$G$2:$G$151,MATCH(B26&amp;"|"&amp;C26&amp;"|"&amp;D26,'Duration Standards'!$N$2:$N$151,0))="",Setup!$B$3,INDEX('Duration Standards'!$G$2:$G$151,MATCH(B26&amp;"|"&amp;C26&amp;"|"&amp;D26,'Duration Standards'!$N$2:$N$151,0))),""))</f>
        <v/>
      </c>
      <c r="H26" s="15">
        <f>IFERROR(IF(OR(F26="",G26="",NOT(ISNUMBER(F26)),NOT(ISNUMBER(G26)),NOT(ISNUMBER(Setup!$B$4)),Setup!$B$4&lt;=0),"",ROUNDUP((F26+G26)/Setup!$B$4,0)*Setup!$B$4),"")</f>
        <v/>
      </c>
      <c r="I26" s="16" t="n"/>
      <c r="J26" s="15">
        <f>IF(OR(H26="",I26=""),"",I26-H26)</f>
        <v/>
      </c>
      <c r="K26" s="19">
        <f>IF(E26&lt;&gt;1,"",IFERROR(IF(INDEX('Duration Standards'!$K$2:$K$151,MATCH(B26&amp;"|"&amp;C26&amp;"|"&amp;D26,'Duration Standards'!$N$2:$N$151,0))&lt;&gt;"OK",INDEX('Duration Standards'!$K$2:$K$151,MATCH(B26&amp;"|"&amp;C26&amp;"|"&amp;D26,'Duration Standards'!$N$2:$N$151,0)),IF(INDEX('Duration Standards'!$L$2:$L$151,MATCH(B26&amp;"|"&amp;C26&amp;"|"&amp;D26,'Duration Standards'!$N$2:$N$151,0))&lt;&gt;"OK",INDEX('Duration Standards'!$L$2:$L$151,MATCH(B26&amp;"|"&amp;C26&amp;"|"&amp;D26,'Duration Standards'!$N$2:$N$151,0)),IF(INDEX('Duration Standards'!$M$2:$M$151,MATCH(B26&amp;"|"&amp;C26&amp;"|"&amp;D26,'Duration Standards'!$N$2:$N$151,0))="Current","OK",INDEX('Duration Standards'!$M$2:$M$151,MATCH(B26&amp;"|"&amp;C26&amp;"|"&amp;D26,'Duration Standards'!$N$2:$N$151,0))))),"Check standard"))</f>
        <v/>
      </c>
      <c r="L26" s="19">
        <f>IF(OR(B26="",C26="",D26=""),"Enter service, size, and condition",IF(E26=0,"No active standard",IF(E26&gt;1,"Multiple active standards",IF(H26="","Check setup or standard",IF(K26&lt;&gt;"OK","Check standard",IF(I26="","Ready",IF(I26=H26,"Matches standard","Review difference")))))))</f>
        <v/>
      </c>
    </row>
    <row r="27" ht="30" customHeight="1">
      <c r="A27" s="13" t="n"/>
      <c r="B27" s="13" t="n"/>
      <c r="C27" s="16" t="n"/>
      <c r="D27" s="13" t="n"/>
      <c r="E27" s="15">
        <f>IF(OR(B27="",C27="",D27=""),"",COUNTIF('Duration Standards'!$N$2:$N$151,B27&amp;"|"&amp;C27&amp;"|"&amp;D27))</f>
        <v/>
      </c>
      <c r="F27" s="15">
        <f>IF(E27&lt;&gt;1,"",IFERROR(IF(INDEX('Duration Standards'!$F$2:$F$151,MATCH(B27&amp;"|"&amp;C27&amp;"|"&amp;D27,'Duration Standards'!$N$2:$N$151,0))="","",INDEX('Duration Standards'!$F$2:$F$151,MATCH(B27&amp;"|"&amp;C27&amp;"|"&amp;D27,'Duration Standards'!$N$2:$N$151,0))),""))</f>
        <v/>
      </c>
      <c r="G27" s="15">
        <f>IF(E27&lt;&gt;1,"",IFERROR(IF(INDEX('Duration Standards'!$G$2:$G$151,MATCH(B27&amp;"|"&amp;C27&amp;"|"&amp;D27,'Duration Standards'!$N$2:$N$151,0))="",Setup!$B$3,INDEX('Duration Standards'!$G$2:$G$151,MATCH(B27&amp;"|"&amp;C27&amp;"|"&amp;D27,'Duration Standards'!$N$2:$N$151,0))),""))</f>
        <v/>
      </c>
      <c r="H27" s="15">
        <f>IFERROR(IF(OR(F27="",G27="",NOT(ISNUMBER(F27)),NOT(ISNUMBER(G27)),NOT(ISNUMBER(Setup!$B$4)),Setup!$B$4&lt;=0),"",ROUNDUP((F27+G27)/Setup!$B$4,0)*Setup!$B$4),"")</f>
        <v/>
      </c>
      <c r="I27" s="16" t="n"/>
      <c r="J27" s="15">
        <f>IF(OR(H27="",I27=""),"",I27-H27)</f>
        <v/>
      </c>
      <c r="K27" s="19">
        <f>IF(E27&lt;&gt;1,"",IFERROR(IF(INDEX('Duration Standards'!$K$2:$K$151,MATCH(B27&amp;"|"&amp;C27&amp;"|"&amp;D27,'Duration Standards'!$N$2:$N$151,0))&lt;&gt;"OK",INDEX('Duration Standards'!$K$2:$K$151,MATCH(B27&amp;"|"&amp;C27&amp;"|"&amp;D27,'Duration Standards'!$N$2:$N$151,0)),IF(INDEX('Duration Standards'!$L$2:$L$151,MATCH(B27&amp;"|"&amp;C27&amp;"|"&amp;D27,'Duration Standards'!$N$2:$N$151,0))&lt;&gt;"OK",INDEX('Duration Standards'!$L$2:$L$151,MATCH(B27&amp;"|"&amp;C27&amp;"|"&amp;D27,'Duration Standards'!$N$2:$N$151,0)),IF(INDEX('Duration Standards'!$M$2:$M$151,MATCH(B27&amp;"|"&amp;C27&amp;"|"&amp;D27,'Duration Standards'!$N$2:$N$151,0))="Current","OK",INDEX('Duration Standards'!$M$2:$M$151,MATCH(B27&amp;"|"&amp;C27&amp;"|"&amp;D27,'Duration Standards'!$N$2:$N$151,0))))),"Check standard"))</f>
        <v/>
      </c>
      <c r="L27" s="19">
        <f>IF(OR(B27="",C27="",D27=""),"Enter service, size, and condition",IF(E27=0,"No active standard",IF(E27&gt;1,"Multiple active standards",IF(H27="","Check setup or standard",IF(K27&lt;&gt;"OK","Check standard",IF(I27="","Ready",IF(I27=H27,"Matches standard","Review difference")))))))</f>
        <v/>
      </c>
    </row>
    <row r="28" ht="30" customHeight="1">
      <c r="A28" s="13" t="n"/>
      <c r="B28" s="13" t="n"/>
      <c r="C28" s="16" t="n"/>
      <c r="D28" s="13" t="n"/>
      <c r="E28" s="15">
        <f>IF(OR(B28="",C28="",D28=""),"",COUNTIF('Duration Standards'!$N$2:$N$151,B28&amp;"|"&amp;C28&amp;"|"&amp;D28))</f>
        <v/>
      </c>
      <c r="F28" s="15">
        <f>IF(E28&lt;&gt;1,"",IFERROR(IF(INDEX('Duration Standards'!$F$2:$F$151,MATCH(B28&amp;"|"&amp;C28&amp;"|"&amp;D28,'Duration Standards'!$N$2:$N$151,0))="","",INDEX('Duration Standards'!$F$2:$F$151,MATCH(B28&amp;"|"&amp;C28&amp;"|"&amp;D28,'Duration Standards'!$N$2:$N$151,0))),""))</f>
        <v/>
      </c>
      <c r="G28" s="15">
        <f>IF(E28&lt;&gt;1,"",IFERROR(IF(INDEX('Duration Standards'!$G$2:$G$151,MATCH(B28&amp;"|"&amp;C28&amp;"|"&amp;D28,'Duration Standards'!$N$2:$N$151,0))="",Setup!$B$3,INDEX('Duration Standards'!$G$2:$G$151,MATCH(B28&amp;"|"&amp;C28&amp;"|"&amp;D28,'Duration Standards'!$N$2:$N$151,0))),""))</f>
        <v/>
      </c>
      <c r="H28" s="15">
        <f>IFERROR(IF(OR(F28="",G28="",NOT(ISNUMBER(F28)),NOT(ISNUMBER(G28)),NOT(ISNUMBER(Setup!$B$4)),Setup!$B$4&lt;=0),"",ROUNDUP((F28+G28)/Setup!$B$4,0)*Setup!$B$4),"")</f>
        <v/>
      </c>
      <c r="I28" s="16" t="n"/>
      <c r="J28" s="15">
        <f>IF(OR(H28="",I28=""),"",I28-H28)</f>
        <v/>
      </c>
      <c r="K28" s="19">
        <f>IF(E28&lt;&gt;1,"",IFERROR(IF(INDEX('Duration Standards'!$K$2:$K$151,MATCH(B28&amp;"|"&amp;C28&amp;"|"&amp;D28,'Duration Standards'!$N$2:$N$151,0))&lt;&gt;"OK",INDEX('Duration Standards'!$K$2:$K$151,MATCH(B28&amp;"|"&amp;C28&amp;"|"&amp;D28,'Duration Standards'!$N$2:$N$151,0)),IF(INDEX('Duration Standards'!$L$2:$L$151,MATCH(B28&amp;"|"&amp;C28&amp;"|"&amp;D28,'Duration Standards'!$N$2:$N$151,0))&lt;&gt;"OK",INDEX('Duration Standards'!$L$2:$L$151,MATCH(B28&amp;"|"&amp;C28&amp;"|"&amp;D28,'Duration Standards'!$N$2:$N$151,0)),IF(INDEX('Duration Standards'!$M$2:$M$151,MATCH(B28&amp;"|"&amp;C28&amp;"|"&amp;D28,'Duration Standards'!$N$2:$N$151,0))="Current","OK",INDEX('Duration Standards'!$M$2:$M$151,MATCH(B28&amp;"|"&amp;C28&amp;"|"&amp;D28,'Duration Standards'!$N$2:$N$151,0))))),"Check standard"))</f>
        <v/>
      </c>
      <c r="L28" s="19">
        <f>IF(OR(B28="",C28="",D28=""),"Enter service, size, and condition",IF(E28=0,"No active standard",IF(E28&gt;1,"Multiple active standards",IF(H28="","Check setup or standard",IF(K28&lt;&gt;"OK","Check standard",IF(I28="","Ready",IF(I28=H28,"Matches standard","Review difference")))))))</f>
        <v/>
      </c>
    </row>
    <row r="29" ht="30" customHeight="1">
      <c r="A29" s="13" t="n"/>
      <c r="B29" s="13" t="n"/>
      <c r="C29" s="16" t="n"/>
      <c r="D29" s="13" t="n"/>
      <c r="E29" s="15">
        <f>IF(OR(B29="",C29="",D29=""),"",COUNTIF('Duration Standards'!$N$2:$N$151,B29&amp;"|"&amp;C29&amp;"|"&amp;D29))</f>
        <v/>
      </c>
      <c r="F29" s="15">
        <f>IF(E29&lt;&gt;1,"",IFERROR(IF(INDEX('Duration Standards'!$F$2:$F$151,MATCH(B29&amp;"|"&amp;C29&amp;"|"&amp;D29,'Duration Standards'!$N$2:$N$151,0))="","",INDEX('Duration Standards'!$F$2:$F$151,MATCH(B29&amp;"|"&amp;C29&amp;"|"&amp;D29,'Duration Standards'!$N$2:$N$151,0))),""))</f>
        <v/>
      </c>
      <c r="G29" s="15">
        <f>IF(E29&lt;&gt;1,"",IFERROR(IF(INDEX('Duration Standards'!$G$2:$G$151,MATCH(B29&amp;"|"&amp;C29&amp;"|"&amp;D29,'Duration Standards'!$N$2:$N$151,0))="",Setup!$B$3,INDEX('Duration Standards'!$G$2:$G$151,MATCH(B29&amp;"|"&amp;C29&amp;"|"&amp;D29,'Duration Standards'!$N$2:$N$151,0))),""))</f>
        <v/>
      </c>
      <c r="H29" s="15">
        <f>IFERROR(IF(OR(F29="",G29="",NOT(ISNUMBER(F29)),NOT(ISNUMBER(G29)),NOT(ISNUMBER(Setup!$B$4)),Setup!$B$4&lt;=0),"",ROUNDUP((F29+G29)/Setup!$B$4,0)*Setup!$B$4),"")</f>
        <v/>
      </c>
      <c r="I29" s="16" t="n"/>
      <c r="J29" s="15">
        <f>IF(OR(H29="",I29=""),"",I29-H29)</f>
        <v/>
      </c>
      <c r="K29" s="19">
        <f>IF(E29&lt;&gt;1,"",IFERROR(IF(INDEX('Duration Standards'!$K$2:$K$151,MATCH(B29&amp;"|"&amp;C29&amp;"|"&amp;D29,'Duration Standards'!$N$2:$N$151,0))&lt;&gt;"OK",INDEX('Duration Standards'!$K$2:$K$151,MATCH(B29&amp;"|"&amp;C29&amp;"|"&amp;D29,'Duration Standards'!$N$2:$N$151,0)),IF(INDEX('Duration Standards'!$L$2:$L$151,MATCH(B29&amp;"|"&amp;C29&amp;"|"&amp;D29,'Duration Standards'!$N$2:$N$151,0))&lt;&gt;"OK",INDEX('Duration Standards'!$L$2:$L$151,MATCH(B29&amp;"|"&amp;C29&amp;"|"&amp;D29,'Duration Standards'!$N$2:$N$151,0)),IF(INDEX('Duration Standards'!$M$2:$M$151,MATCH(B29&amp;"|"&amp;C29&amp;"|"&amp;D29,'Duration Standards'!$N$2:$N$151,0))="Current","OK",INDEX('Duration Standards'!$M$2:$M$151,MATCH(B29&amp;"|"&amp;C29&amp;"|"&amp;D29,'Duration Standards'!$N$2:$N$151,0))))),"Check standard"))</f>
        <v/>
      </c>
      <c r="L29" s="19">
        <f>IF(OR(B29="",C29="",D29=""),"Enter service, size, and condition",IF(E29=0,"No active standard",IF(E29&gt;1,"Multiple active standards",IF(H29="","Check setup or standard",IF(K29&lt;&gt;"OK","Check standard",IF(I29="","Ready",IF(I29=H29,"Matches standard","Review difference")))))))</f>
        <v/>
      </c>
    </row>
    <row r="30" ht="30" customHeight="1">
      <c r="A30" s="13" t="n"/>
      <c r="B30" s="13" t="n"/>
      <c r="C30" s="16" t="n"/>
      <c r="D30" s="13" t="n"/>
      <c r="E30" s="15">
        <f>IF(OR(B30="",C30="",D30=""),"",COUNTIF('Duration Standards'!$N$2:$N$151,B30&amp;"|"&amp;C30&amp;"|"&amp;D30))</f>
        <v/>
      </c>
      <c r="F30" s="15">
        <f>IF(E30&lt;&gt;1,"",IFERROR(IF(INDEX('Duration Standards'!$F$2:$F$151,MATCH(B30&amp;"|"&amp;C30&amp;"|"&amp;D30,'Duration Standards'!$N$2:$N$151,0))="","",INDEX('Duration Standards'!$F$2:$F$151,MATCH(B30&amp;"|"&amp;C30&amp;"|"&amp;D30,'Duration Standards'!$N$2:$N$151,0))),""))</f>
        <v/>
      </c>
      <c r="G30" s="15">
        <f>IF(E30&lt;&gt;1,"",IFERROR(IF(INDEX('Duration Standards'!$G$2:$G$151,MATCH(B30&amp;"|"&amp;C30&amp;"|"&amp;D30,'Duration Standards'!$N$2:$N$151,0))="",Setup!$B$3,INDEX('Duration Standards'!$G$2:$G$151,MATCH(B30&amp;"|"&amp;C30&amp;"|"&amp;D30,'Duration Standards'!$N$2:$N$151,0))),""))</f>
        <v/>
      </c>
      <c r="H30" s="15">
        <f>IFERROR(IF(OR(F30="",G30="",NOT(ISNUMBER(F30)),NOT(ISNUMBER(G30)),NOT(ISNUMBER(Setup!$B$4)),Setup!$B$4&lt;=0),"",ROUNDUP((F30+G30)/Setup!$B$4,0)*Setup!$B$4),"")</f>
        <v/>
      </c>
      <c r="I30" s="16" t="n"/>
      <c r="J30" s="15">
        <f>IF(OR(H30="",I30=""),"",I30-H30)</f>
        <v/>
      </c>
      <c r="K30" s="19">
        <f>IF(E30&lt;&gt;1,"",IFERROR(IF(INDEX('Duration Standards'!$K$2:$K$151,MATCH(B30&amp;"|"&amp;C30&amp;"|"&amp;D30,'Duration Standards'!$N$2:$N$151,0))&lt;&gt;"OK",INDEX('Duration Standards'!$K$2:$K$151,MATCH(B30&amp;"|"&amp;C30&amp;"|"&amp;D30,'Duration Standards'!$N$2:$N$151,0)),IF(INDEX('Duration Standards'!$L$2:$L$151,MATCH(B30&amp;"|"&amp;C30&amp;"|"&amp;D30,'Duration Standards'!$N$2:$N$151,0))&lt;&gt;"OK",INDEX('Duration Standards'!$L$2:$L$151,MATCH(B30&amp;"|"&amp;C30&amp;"|"&amp;D30,'Duration Standards'!$N$2:$N$151,0)),IF(INDEX('Duration Standards'!$M$2:$M$151,MATCH(B30&amp;"|"&amp;C30&amp;"|"&amp;D30,'Duration Standards'!$N$2:$N$151,0))="Current","OK",INDEX('Duration Standards'!$M$2:$M$151,MATCH(B30&amp;"|"&amp;C30&amp;"|"&amp;D30,'Duration Standards'!$N$2:$N$151,0))))),"Check standard"))</f>
        <v/>
      </c>
      <c r="L30" s="19">
        <f>IF(OR(B30="",C30="",D30=""),"Enter service, size, and condition",IF(E30=0,"No active standard",IF(E30&gt;1,"Multiple active standards",IF(H30="","Check setup or standard",IF(K30&lt;&gt;"OK","Check standard",IF(I30="","Ready",IF(I30=H30,"Matches standard","Review difference")))))))</f>
        <v/>
      </c>
    </row>
    <row r="31" ht="30" customHeight="1">
      <c r="A31" s="13" t="n"/>
      <c r="B31" s="13" t="n"/>
      <c r="C31" s="16" t="n"/>
      <c r="D31" s="13" t="n"/>
      <c r="E31" s="15">
        <f>IF(OR(B31="",C31="",D31=""),"",COUNTIF('Duration Standards'!$N$2:$N$151,B31&amp;"|"&amp;C31&amp;"|"&amp;D31))</f>
        <v/>
      </c>
      <c r="F31" s="15">
        <f>IF(E31&lt;&gt;1,"",IFERROR(IF(INDEX('Duration Standards'!$F$2:$F$151,MATCH(B31&amp;"|"&amp;C31&amp;"|"&amp;D31,'Duration Standards'!$N$2:$N$151,0))="","",INDEX('Duration Standards'!$F$2:$F$151,MATCH(B31&amp;"|"&amp;C31&amp;"|"&amp;D31,'Duration Standards'!$N$2:$N$151,0))),""))</f>
        <v/>
      </c>
      <c r="G31" s="15">
        <f>IF(E31&lt;&gt;1,"",IFERROR(IF(INDEX('Duration Standards'!$G$2:$G$151,MATCH(B31&amp;"|"&amp;C31&amp;"|"&amp;D31,'Duration Standards'!$N$2:$N$151,0))="",Setup!$B$3,INDEX('Duration Standards'!$G$2:$G$151,MATCH(B31&amp;"|"&amp;C31&amp;"|"&amp;D31,'Duration Standards'!$N$2:$N$151,0))),""))</f>
        <v/>
      </c>
      <c r="H31" s="15">
        <f>IFERROR(IF(OR(F31="",G31="",NOT(ISNUMBER(F31)),NOT(ISNUMBER(G31)),NOT(ISNUMBER(Setup!$B$4)),Setup!$B$4&lt;=0),"",ROUNDUP((F31+G31)/Setup!$B$4,0)*Setup!$B$4),"")</f>
        <v/>
      </c>
      <c r="I31" s="16" t="n"/>
      <c r="J31" s="15">
        <f>IF(OR(H31="",I31=""),"",I31-H31)</f>
        <v/>
      </c>
      <c r="K31" s="19">
        <f>IF(E31&lt;&gt;1,"",IFERROR(IF(INDEX('Duration Standards'!$K$2:$K$151,MATCH(B31&amp;"|"&amp;C31&amp;"|"&amp;D31,'Duration Standards'!$N$2:$N$151,0))&lt;&gt;"OK",INDEX('Duration Standards'!$K$2:$K$151,MATCH(B31&amp;"|"&amp;C31&amp;"|"&amp;D31,'Duration Standards'!$N$2:$N$151,0)),IF(INDEX('Duration Standards'!$L$2:$L$151,MATCH(B31&amp;"|"&amp;C31&amp;"|"&amp;D31,'Duration Standards'!$N$2:$N$151,0))&lt;&gt;"OK",INDEX('Duration Standards'!$L$2:$L$151,MATCH(B31&amp;"|"&amp;C31&amp;"|"&amp;D31,'Duration Standards'!$N$2:$N$151,0)),IF(INDEX('Duration Standards'!$M$2:$M$151,MATCH(B31&amp;"|"&amp;C31&amp;"|"&amp;D31,'Duration Standards'!$N$2:$N$151,0))="Current","OK",INDEX('Duration Standards'!$M$2:$M$151,MATCH(B31&amp;"|"&amp;C31&amp;"|"&amp;D31,'Duration Standards'!$N$2:$N$151,0))))),"Check standard"))</f>
        <v/>
      </c>
      <c r="L31" s="19">
        <f>IF(OR(B31="",C31="",D31=""),"Enter service, size, and condition",IF(E31=0,"No active standard",IF(E31&gt;1,"Multiple active standards",IF(H31="","Check setup or standard",IF(K31&lt;&gt;"OK","Check standard",IF(I31="","Ready",IF(I31=H31,"Matches standard","Review difference")))))))</f>
        <v/>
      </c>
    </row>
    <row r="32" ht="30" customHeight="1">
      <c r="A32" s="13" t="n"/>
      <c r="B32" s="13" t="n"/>
      <c r="C32" s="16" t="n"/>
      <c r="D32" s="13" t="n"/>
      <c r="E32" s="15">
        <f>IF(OR(B32="",C32="",D32=""),"",COUNTIF('Duration Standards'!$N$2:$N$151,B32&amp;"|"&amp;C32&amp;"|"&amp;D32))</f>
        <v/>
      </c>
      <c r="F32" s="15">
        <f>IF(E32&lt;&gt;1,"",IFERROR(IF(INDEX('Duration Standards'!$F$2:$F$151,MATCH(B32&amp;"|"&amp;C32&amp;"|"&amp;D32,'Duration Standards'!$N$2:$N$151,0))="","",INDEX('Duration Standards'!$F$2:$F$151,MATCH(B32&amp;"|"&amp;C32&amp;"|"&amp;D32,'Duration Standards'!$N$2:$N$151,0))),""))</f>
        <v/>
      </c>
      <c r="G32" s="15">
        <f>IF(E32&lt;&gt;1,"",IFERROR(IF(INDEX('Duration Standards'!$G$2:$G$151,MATCH(B32&amp;"|"&amp;C32&amp;"|"&amp;D32,'Duration Standards'!$N$2:$N$151,0))="",Setup!$B$3,INDEX('Duration Standards'!$G$2:$G$151,MATCH(B32&amp;"|"&amp;C32&amp;"|"&amp;D32,'Duration Standards'!$N$2:$N$151,0))),""))</f>
        <v/>
      </c>
      <c r="H32" s="15">
        <f>IFERROR(IF(OR(F32="",G32="",NOT(ISNUMBER(F32)),NOT(ISNUMBER(G32)),NOT(ISNUMBER(Setup!$B$4)),Setup!$B$4&lt;=0),"",ROUNDUP((F32+G32)/Setup!$B$4,0)*Setup!$B$4),"")</f>
        <v/>
      </c>
      <c r="I32" s="16" t="n"/>
      <c r="J32" s="15">
        <f>IF(OR(H32="",I32=""),"",I32-H32)</f>
        <v/>
      </c>
      <c r="K32" s="19">
        <f>IF(E32&lt;&gt;1,"",IFERROR(IF(INDEX('Duration Standards'!$K$2:$K$151,MATCH(B32&amp;"|"&amp;C32&amp;"|"&amp;D32,'Duration Standards'!$N$2:$N$151,0))&lt;&gt;"OK",INDEX('Duration Standards'!$K$2:$K$151,MATCH(B32&amp;"|"&amp;C32&amp;"|"&amp;D32,'Duration Standards'!$N$2:$N$151,0)),IF(INDEX('Duration Standards'!$L$2:$L$151,MATCH(B32&amp;"|"&amp;C32&amp;"|"&amp;D32,'Duration Standards'!$N$2:$N$151,0))&lt;&gt;"OK",INDEX('Duration Standards'!$L$2:$L$151,MATCH(B32&amp;"|"&amp;C32&amp;"|"&amp;D32,'Duration Standards'!$N$2:$N$151,0)),IF(INDEX('Duration Standards'!$M$2:$M$151,MATCH(B32&amp;"|"&amp;C32&amp;"|"&amp;D32,'Duration Standards'!$N$2:$N$151,0))="Current","OK",INDEX('Duration Standards'!$M$2:$M$151,MATCH(B32&amp;"|"&amp;C32&amp;"|"&amp;D32,'Duration Standards'!$N$2:$N$151,0))))),"Check standard"))</f>
        <v/>
      </c>
      <c r="L32" s="19">
        <f>IF(OR(B32="",C32="",D32=""),"Enter service, size, and condition",IF(E32=0,"No active standard",IF(E32&gt;1,"Multiple active standards",IF(H32="","Check setup or standard",IF(K32&lt;&gt;"OK","Check standard",IF(I32="","Ready",IF(I32=H32,"Matches standard","Review difference")))))))</f>
        <v/>
      </c>
    </row>
    <row r="33" ht="30" customHeight="1">
      <c r="A33" s="13" t="n"/>
      <c r="B33" s="13" t="n"/>
      <c r="C33" s="16" t="n"/>
      <c r="D33" s="13" t="n"/>
      <c r="E33" s="15">
        <f>IF(OR(B33="",C33="",D33=""),"",COUNTIF('Duration Standards'!$N$2:$N$151,B33&amp;"|"&amp;C33&amp;"|"&amp;D33))</f>
        <v/>
      </c>
      <c r="F33" s="15">
        <f>IF(E33&lt;&gt;1,"",IFERROR(IF(INDEX('Duration Standards'!$F$2:$F$151,MATCH(B33&amp;"|"&amp;C33&amp;"|"&amp;D33,'Duration Standards'!$N$2:$N$151,0))="","",INDEX('Duration Standards'!$F$2:$F$151,MATCH(B33&amp;"|"&amp;C33&amp;"|"&amp;D33,'Duration Standards'!$N$2:$N$151,0))),""))</f>
        <v/>
      </c>
      <c r="G33" s="15">
        <f>IF(E33&lt;&gt;1,"",IFERROR(IF(INDEX('Duration Standards'!$G$2:$G$151,MATCH(B33&amp;"|"&amp;C33&amp;"|"&amp;D33,'Duration Standards'!$N$2:$N$151,0))="",Setup!$B$3,INDEX('Duration Standards'!$G$2:$G$151,MATCH(B33&amp;"|"&amp;C33&amp;"|"&amp;D33,'Duration Standards'!$N$2:$N$151,0))),""))</f>
        <v/>
      </c>
      <c r="H33" s="15">
        <f>IFERROR(IF(OR(F33="",G33="",NOT(ISNUMBER(F33)),NOT(ISNUMBER(G33)),NOT(ISNUMBER(Setup!$B$4)),Setup!$B$4&lt;=0),"",ROUNDUP((F33+G33)/Setup!$B$4,0)*Setup!$B$4),"")</f>
        <v/>
      </c>
      <c r="I33" s="16" t="n"/>
      <c r="J33" s="15">
        <f>IF(OR(H33="",I33=""),"",I33-H33)</f>
        <v/>
      </c>
      <c r="K33" s="19">
        <f>IF(E33&lt;&gt;1,"",IFERROR(IF(INDEX('Duration Standards'!$K$2:$K$151,MATCH(B33&amp;"|"&amp;C33&amp;"|"&amp;D33,'Duration Standards'!$N$2:$N$151,0))&lt;&gt;"OK",INDEX('Duration Standards'!$K$2:$K$151,MATCH(B33&amp;"|"&amp;C33&amp;"|"&amp;D33,'Duration Standards'!$N$2:$N$151,0)),IF(INDEX('Duration Standards'!$L$2:$L$151,MATCH(B33&amp;"|"&amp;C33&amp;"|"&amp;D33,'Duration Standards'!$N$2:$N$151,0))&lt;&gt;"OK",INDEX('Duration Standards'!$L$2:$L$151,MATCH(B33&amp;"|"&amp;C33&amp;"|"&amp;D33,'Duration Standards'!$N$2:$N$151,0)),IF(INDEX('Duration Standards'!$M$2:$M$151,MATCH(B33&amp;"|"&amp;C33&amp;"|"&amp;D33,'Duration Standards'!$N$2:$N$151,0))="Current","OK",INDEX('Duration Standards'!$M$2:$M$151,MATCH(B33&amp;"|"&amp;C33&amp;"|"&amp;D33,'Duration Standards'!$N$2:$N$151,0))))),"Check standard"))</f>
        <v/>
      </c>
      <c r="L33" s="19">
        <f>IF(OR(B33="",C33="",D33=""),"Enter service, size, and condition",IF(E33=0,"No active standard",IF(E33&gt;1,"Multiple active standards",IF(H33="","Check setup or standard",IF(K33&lt;&gt;"OK","Check standard",IF(I33="","Ready",IF(I33=H33,"Matches standard","Review difference")))))))</f>
        <v/>
      </c>
    </row>
    <row r="34" ht="30" customHeight="1">
      <c r="A34" s="13" t="n"/>
      <c r="B34" s="13" t="n"/>
      <c r="C34" s="16" t="n"/>
      <c r="D34" s="13" t="n"/>
      <c r="E34" s="15">
        <f>IF(OR(B34="",C34="",D34=""),"",COUNTIF('Duration Standards'!$N$2:$N$151,B34&amp;"|"&amp;C34&amp;"|"&amp;D34))</f>
        <v/>
      </c>
      <c r="F34" s="15">
        <f>IF(E34&lt;&gt;1,"",IFERROR(IF(INDEX('Duration Standards'!$F$2:$F$151,MATCH(B34&amp;"|"&amp;C34&amp;"|"&amp;D34,'Duration Standards'!$N$2:$N$151,0))="","",INDEX('Duration Standards'!$F$2:$F$151,MATCH(B34&amp;"|"&amp;C34&amp;"|"&amp;D34,'Duration Standards'!$N$2:$N$151,0))),""))</f>
        <v/>
      </c>
      <c r="G34" s="15">
        <f>IF(E34&lt;&gt;1,"",IFERROR(IF(INDEX('Duration Standards'!$G$2:$G$151,MATCH(B34&amp;"|"&amp;C34&amp;"|"&amp;D34,'Duration Standards'!$N$2:$N$151,0))="",Setup!$B$3,INDEX('Duration Standards'!$G$2:$G$151,MATCH(B34&amp;"|"&amp;C34&amp;"|"&amp;D34,'Duration Standards'!$N$2:$N$151,0))),""))</f>
        <v/>
      </c>
      <c r="H34" s="15">
        <f>IFERROR(IF(OR(F34="",G34="",NOT(ISNUMBER(F34)),NOT(ISNUMBER(G34)),NOT(ISNUMBER(Setup!$B$4)),Setup!$B$4&lt;=0),"",ROUNDUP((F34+G34)/Setup!$B$4,0)*Setup!$B$4),"")</f>
        <v/>
      </c>
      <c r="I34" s="16" t="n"/>
      <c r="J34" s="15">
        <f>IF(OR(H34="",I34=""),"",I34-H34)</f>
        <v/>
      </c>
      <c r="K34" s="19">
        <f>IF(E34&lt;&gt;1,"",IFERROR(IF(INDEX('Duration Standards'!$K$2:$K$151,MATCH(B34&amp;"|"&amp;C34&amp;"|"&amp;D34,'Duration Standards'!$N$2:$N$151,0))&lt;&gt;"OK",INDEX('Duration Standards'!$K$2:$K$151,MATCH(B34&amp;"|"&amp;C34&amp;"|"&amp;D34,'Duration Standards'!$N$2:$N$151,0)),IF(INDEX('Duration Standards'!$L$2:$L$151,MATCH(B34&amp;"|"&amp;C34&amp;"|"&amp;D34,'Duration Standards'!$N$2:$N$151,0))&lt;&gt;"OK",INDEX('Duration Standards'!$L$2:$L$151,MATCH(B34&amp;"|"&amp;C34&amp;"|"&amp;D34,'Duration Standards'!$N$2:$N$151,0)),IF(INDEX('Duration Standards'!$M$2:$M$151,MATCH(B34&amp;"|"&amp;C34&amp;"|"&amp;D34,'Duration Standards'!$N$2:$N$151,0))="Current","OK",INDEX('Duration Standards'!$M$2:$M$151,MATCH(B34&amp;"|"&amp;C34&amp;"|"&amp;D34,'Duration Standards'!$N$2:$N$151,0))))),"Check standard"))</f>
        <v/>
      </c>
      <c r="L34" s="19">
        <f>IF(OR(B34="",C34="",D34=""),"Enter service, size, and condition",IF(E34=0,"No active standard",IF(E34&gt;1,"Multiple active standards",IF(H34="","Check setup or standard",IF(K34&lt;&gt;"OK","Check standard",IF(I34="","Ready",IF(I34=H34,"Matches standard","Review difference")))))))</f>
        <v/>
      </c>
    </row>
    <row r="35" ht="30" customHeight="1">
      <c r="A35" s="13" t="n"/>
      <c r="B35" s="13" t="n"/>
      <c r="C35" s="16" t="n"/>
      <c r="D35" s="13" t="n"/>
      <c r="E35" s="15">
        <f>IF(OR(B35="",C35="",D35=""),"",COUNTIF('Duration Standards'!$N$2:$N$151,B35&amp;"|"&amp;C35&amp;"|"&amp;D35))</f>
        <v/>
      </c>
      <c r="F35" s="15">
        <f>IF(E35&lt;&gt;1,"",IFERROR(IF(INDEX('Duration Standards'!$F$2:$F$151,MATCH(B35&amp;"|"&amp;C35&amp;"|"&amp;D35,'Duration Standards'!$N$2:$N$151,0))="","",INDEX('Duration Standards'!$F$2:$F$151,MATCH(B35&amp;"|"&amp;C35&amp;"|"&amp;D35,'Duration Standards'!$N$2:$N$151,0))),""))</f>
        <v/>
      </c>
      <c r="G35" s="15">
        <f>IF(E35&lt;&gt;1,"",IFERROR(IF(INDEX('Duration Standards'!$G$2:$G$151,MATCH(B35&amp;"|"&amp;C35&amp;"|"&amp;D35,'Duration Standards'!$N$2:$N$151,0))="",Setup!$B$3,INDEX('Duration Standards'!$G$2:$G$151,MATCH(B35&amp;"|"&amp;C35&amp;"|"&amp;D35,'Duration Standards'!$N$2:$N$151,0))),""))</f>
        <v/>
      </c>
      <c r="H35" s="15">
        <f>IFERROR(IF(OR(F35="",G35="",NOT(ISNUMBER(F35)),NOT(ISNUMBER(G35)),NOT(ISNUMBER(Setup!$B$4)),Setup!$B$4&lt;=0),"",ROUNDUP((F35+G35)/Setup!$B$4,0)*Setup!$B$4),"")</f>
        <v/>
      </c>
      <c r="I35" s="16" t="n"/>
      <c r="J35" s="15">
        <f>IF(OR(H35="",I35=""),"",I35-H35)</f>
        <v/>
      </c>
      <c r="K35" s="19">
        <f>IF(E35&lt;&gt;1,"",IFERROR(IF(INDEX('Duration Standards'!$K$2:$K$151,MATCH(B35&amp;"|"&amp;C35&amp;"|"&amp;D35,'Duration Standards'!$N$2:$N$151,0))&lt;&gt;"OK",INDEX('Duration Standards'!$K$2:$K$151,MATCH(B35&amp;"|"&amp;C35&amp;"|"&amp;D35,'Duration Standards'!$N$2:$N$151,0)),IF(INDEX('Duration Standards'!$L$2:$L$151,MATCH(B35&amp;"|"&amp;C35&amp;"|"&amp;D35,'Duration Standards'!$N$2:$N$151,0))&lt;&gt;"OK",INDEX('Duration Standards'!$L$2:$L$151,MATCH(B35&amp;"|"&amp;C35&amp;"|"&amp;D35,'Duration Standards'!$N$2:$N$151,0)),IF(INDEX('Duration Standards'!$M$2:$M$151,MATCH(B35&amp;"|"&amp;C35&amp;"|"&amp;D35,'Duration Standards'!$N$2:$N$151,0))="Current","OK",INDEX('Duration Standards'!$M$2:$M$151,MATCH(B35&amp;"|"&amp;C35&amp;"|"&amp;D35,'Duration Standards'!$N$2:$N$151,0))))),"Check standard"))</f>
        <v/>
      </c>
      <c r="L35" s="19">
        <f>IF(OR(B35="",C35="",D35=""),"Enter service, size, and condition",IF(E35=0,"No active standard",IF(E35&gt;1,"Multiple active standards",IF(H35="","Check setup or standard",IF(K35&lt;&gt;"OK","Check standard",IF(I35="","Ready",IF(I35=H35,"Matches standard","Review difference")))))))</f>
        <v/>
      </c>
    </row>
    <row r="36" ht="30" customHeight="1">
      <c r="A36" s="13" t="n"/>
      <c r="B36" s="13" t="n"/>
      <c r="C36" s="16" t="n"/>
      <c r="D36" s="13" t="n"/>
      <c r="E36" s="15">
        <f>IF(OR(B36="",C36="",D36=""),"",COUNTIF('Duration Standards'!$N$2:$N$151,B36&amp;"|"&amp;C36&amp;"|"&amp;D36))</f>
        <v/>
      </c>
      <c r="F36" s="15">
        <f>IF(E36&lt;&gt;1,"",IFERROR(IF(INDEX('Duration Standards'!$F$2:$F$151,MATCH(B36&amp;"|"&amp;C36&amp;"|"&amp;D36,'Duration Standards'!$N$2:$N$151,0))="","",INDEX('Duration Standards'!$F$2:$F$151,MATCH(B36&amp;"|"&amp;C36&amp;"|"&amp;D36,'Duration Standards'!$N$2:$N$151,0))),""))</f>
        <v/>
      </c>
      <c r="G36" s="15">
        <f>IF(E36&lt;&gt;1,"",IFERROR(IF(INDEX('Duration Standards'!$G$2:$G$151,MATCH(B36&amp;"|"&amp;C36&amp;"|"&amp;D36,'Duration Standards'!$N$2:$N$151,0))="",Setup!$B$3,INDEX('Duration Standards'!$G$2:$G$151,MATCH(B36&amp;"|"&amp;C36&amp;"|"&amp;D36,'Duration Standards'!$N$2:$N$151,0))),""))</f>
        <v/>
      </c>
      <c r="H36" s="15">
        <f>IFERROR(IF(OR(F36="",G36="",NOT(ISNUMBER(F36)),NOT(ISNUMBER(G36)),NOT(ISNUMBER(Setup!$B$4)),Setup!$B$4&lt;=0),"",ROUNDUP((F36+G36)/Setup!$B$4,0)*Setup!$B$4),"")</f>
        <v/>
      </c>
      <c r="I36" s="16" t="n"/>
      <c r="J36" s="15">
        <f>IF(OR(H36="",I36=""),"",I36-H36)</f>
        <v/>
      </c>
      <c r="K36" s="19">
        <f>IF(E36&lt;&gt;1,"",IFERROR(IF(INDEX('Duration Standards'!$K$2:$K$151,MATCH(B36&amp;"|"&amp;C36&amp;"|"&amp;D36,'Duration Standards'!$N$2:$N$151,0))&lt;&gt;"OK",INDEX('Duration Standards'!$K$2:$K$151,MATCH(B36&amp;"|"&amp;C36&amp;"|"&amp;D36,'Duration Standards'!$N$2:$N$151,0)),IF(INDEX('Duration Standards'!$L$2:$L$151,MATCH(B36&amp;"|"&amp;C36&amp;"|"&amp;D36,'Duration Standards'!$N$2:$N$151,0))&lt;&gt;"OK",INDEX('Duration Standards'!$L$2:$L$151,MATCH(B36&amp;"|"&amp;C36&amp;"|"&amp;D36,'Duration Standards'!$N$2:$N$151,0)),IF(INDEX('Duration Standards'!$M$2:$M$151,MATCH(B36&amp;"|"&amp;C36&amp;"|"&amp;D36,'Duration Standards'!$N$2:$N$151,0))="Current","OK",INDEX('Duration Standards'!$M$2:$M$151,MATCH(B36&amp;"|"&amp;C36&amp;"|"&amp;D36,'Duration Standards'!$N$2:$N$151,0))))),"Check standard"))</f>
        <v/>
      </c>
      <c r="L36" s="19">
        <f>IF(OR(B36="",C36="",D36=""),"Enter service, size, and condition",IF(E36=0,"No active standard",IF(E36&gt;1,"Multiple active standards",IF(H36="","Check setup or standard",IF(K36&lt;&gt;"OK","Check standard",IF(I36="","Ready",IF(I36=H36,"Matches standard","Review difference")))))))</f>
        <v/>
      </c>
    </row>
    <row r="37" ht="30" customHeight="1">
      <c r="A37" s="13" t="n"/>
      <c r="B37" s="13" t="n"/>
      <c r="C37" s="16" t="n"/>
      <c r="D37" s="13" t="n"/>
      <c r="E37" s="15">
        <f>IF(OR(B37="",C37="",D37=""),"",COUNTIF('Duration Standards'!$N$2:$N$151,B37&amp;"|"&amp;C37&amp;"|"&amp;D37))</f>
        <v/>
      </c>
      <c r="F37" s="15">
        <f>IF(E37&lt;&gt;1,"",IFERROR(IF(INDEX('Duration Standards'!$F$2:$F$151,MATCH(B37&amp;"|"&amp;C37&amp;"|"&amp;D37,'Duration Standards'!$N$2:$N$151,0))="","",INDEX('Duration Standards'!$F$2:$F$151,MATCH(B37&amp;"|"&amp;C37&amp;"|"&amp;D37,'Duration Standards'!$N$2:$N$151,0))),""))</f>
        <v/>
      </c>
      <c r="G37" s="15">
        <f>IF(E37&lt;&gt;1,"",IFERROR(IF(INDEX('Duration Standards'!$G$2:$G$151,MATCH(B37&amp;"|"&amp;C37&amp;"|"&amp;D37,'Duration Standards'!$N$2:$N$151,0))="",Setup!$B$3,INDEX('Duration Standards'!$G$2:$G$151,MATCH(B37&amp;"|"&amp;C37&amp;"|"&amp;D37,'Duration Standards'!$N$2:$N$151,0))),""))</f>
        <v/>
      </c>
      <c r="H37" s="15">
        <f>IFERROR(IF(OR(F37="",G37="",NOT(ISNUMBER(F37)),NOT(ISNUMBER(G37)),NOT(ISNUMBER(Setup!$B$4)),Setup!$B$4&lt;=0),"",ROUNDUP((F37+G37)/Setup!$B$4,0)*Setup!$B$4),"")</f>
        <v/>
      </c>
      <c r="I37" s="16" t="n"/>
      <c r="J37" s="15">
        <f>IF(OR(H37="",I37=""),"",I37-H37)</f>
        <v/>
      </c>
      <c r="K37" s="19">
        <f>IF(E37&lt;&gt;1,"",IFERROR(IF(INDEX('Duration Standards'!$K$2:$K$151,MATCH(B37&amp;"|"&amp;C37&amp;"|"&amp;D37,'Duration Standards'!$N$2:$N$151,0))&lt;&gt;"OK",INDEX('Duration Standards'!$K$2:$K$151,MATCH(B37&amp;"|"&amp;C37&amp;"|"&amp;D37,'Duration Standards'!$N$2:$N$151,0)),IF(INDEX('Duration Standards'!$L$2:$L$151,MATCH(B37&amp;"|"&amp;C37&amp;"|"&amp;D37,'Duration Standards'!$N$2:$N$151,0))&lt;&gt;"OK",INDEX('Duration Standards'!$L$2:$L$151,MATCH(B37&amp;"|"&amp;C37&amp;"|"&amp;D37,'Duration Standards'!$N$2:$N$151,0)),IF(INDEX('Duration Standards'!$M$2:$M$151,MATCH(B37&amp;"|"&amp;C37&amp;"|"&amp;D37,'Duration Standards'!$N$2:$N$151,0))="Current","OK",INDEX('Duration Standards'!$M$2:$M$151,MATCH(B37&amp;"|"&amp;C37&amp;"|"&amp;D37,'Duration Standards'!$N$2:$N$151,0))))),"Check standard"))</f>
        <v/>
      </c>
      <c r="L37" s="19">
        <f>IF(OR(B37="",C37="",D37=""),"Enter service, size, and condition",IF(E37=0,"No active standard",IF(E37&gt;1,"Multiple active standards",IF(H37="","Check setup or standard",IF(K37&lt;&gt;"OK","Check standard",IF(I37="","Ready",IF(I37=H37,"Matches standard","Review difference")))))))</f>
        <v/>
      </c>
    </row>
    <row r="38" ht="30" customHeight="1">
      <c r="A38" s="13" t="n"/>
      <c r="B38" s="13" t="n"/>
      <c r="C38" s="16" t="n"/>
      <c r="D38" s="13" t="n"/>
      <c r="E38" s="15">
        <f>IF(OR(B38="",C38="",D38=""),"",COUNTIF('Duration Standards'!$N$2:$N$151,B38&amp;"|"&amp;C38&amp;"|"&amp;D38))</f>
        <v/>
      </c>
      <c r="F38" s="15">
        <f>IF(E38&lt;&gt;1,"",IFERROR(IF(INDEX('Duration Standards'!$F$2:$F$151,MATCH(B38&amp;"|"&amp;C38&amp;"|"&amp;D38,'Duration Standards'!$N$2:$N$151,0))="","",INDEX('Duration Standards'!$F$2:$F$151,MATCH(B38&amp;"|"&amp;C38&amp;"|"&amp;D38,'Duration Standards'!$N$2:$N$151,0))),""))</f>
        <v/>
      </c>
      <c r="G38" s="15">
        <f>IF(E38&lt;&gt;1,"",IFERROR(IF(INDEX('Duration Standards'!$G$2:$G$151,MATCH(B38&amp;"|"&amp;C38&amp;"|"&amp;D38,'Duration Standards'!$N$2:$N$151,0))="",Setup!$B$3,INDEX('Duration Standards'!$G$2:$G$151,MATCH(B38&amp;"|"&amp;C38&amp;"|"&amp;D38,'Duration Standards'!$N$2:$N$151,0))),""))</f>
        <v/>
      </c>
      <c r="H38" s="15">
        <f>IFERROR(IF(OR(F38="",G38="",NOT(ISNUMBER(F38)),NOT(ISNUMBER(G38)),NOT(ISNUMBER(Setup!$B$4)),Setup!$B$4&lt;=0),"",ROUNDUP((F38+G38)/Setup!$B$4,0)*Setup!$B$4),"")</f>
        <v/>
      </c>
      <c r="I38" s="16" t="n"/>
      <c r="J38" s="15">
        <f>IF(OR(H38="",I38=""),"",I38-H38)</f>
        <v/>
      </c>
      <c r="K38" s="19">
        <f>IF(E38&lt;&gt;1,"",IFERROR(IF(INDEX('Duration Standards'!$K$2:$K$151,MATCH(B38&amp;"|"&amp;C38&amp;"|"&amp;D38,'Duration Standards'!$N$2:$N$151,0))&lt;&gt;"OK",INDEX('Duration Standards'!$K$2:$K$151,MATCH(B38&amp;"|"&amp;C38&amp;"|"&amp;D38,'Duration Standards'!$N$2:$N$151,0)),IF(INDEX('Duration Standards'!$L$2:$L$151,MATCH(B38&amp;"|"&amp;C38&amp;"|"&amp;D38,'Duration Standards'!$N$2:$N$151,0))&lt;&gt;"OK",INDEX('Duration Standards'!$L$2:$L$151,MATCH(B38&amp;"|"&amp;C38&amp;"|"&amp;D38,'Duration Standards'!$N$2:$N$151,0)),IF(INDEX('Duration Standards'!$M$2:$M$151,MATCH(B38&amp;"|"&amp;C38&amp;"|"&amp;D38,'Duration Standards'!$N$2:$N$151,0))="Current","OK",INDEX('Duration Standards'!$M$2:$M$151,MATCH(B38&amp;"|"&amp;C38&amp;"|"&amp;D38,'Duration Standards'!$N$2:$N$151,0))))),"Check standard"))</f>
        <v/>
      </c>
      <c r="L38" s="19">
        <f>IF(OR(B38="",C38="",D38=""),"Enter service, size, and condition",IF(E38=0,"No active standard",IF(E38&gt;1,"Multiple active standards",IF(H38="","Check setup or standard",IF(K38&lt;&gt;"OK","Check standard",IF(I38="","Ready",IF(I38=H38,"Matches standard","Review difference")))))))</f>
        <v/>
      </c>
    </row>
    <row r="39" ht="30" customHeight="1">
      <c r="A39" s="13" t="n"/>
      <c r="B39" s="13" t="n"/>
      <c r="C39" s="16" t="n"/>
      <c r="D39" s="13" t="n"/>
      <c r="E39" s="15">
        <f>IF(OR(B39="",C39="",D39=""),"",COUNTIF('Duration Standards'!$N$2:$N$151,B39&amp;"|"&amp;C39&amp;"|"&amp;D39))</f>
        <v/>
      </c>
      <c r="F39" s="15">
        <f>IF(E39&lt;&gt;1,"",IFERROR(IF(INDEX('Duration Standards'!$F$2:$F$151,MATCH(B39&amp;"|"&amp;C39&amp;"|"&amp;D39,'Duration Standards'!$N$2:$N$151,0))="","",INDEX('Duration Standards'!$F$2:$F$151,MATCH(B39&amp;"|"&amp;C39&amp;"|"&amp;D39,'Duration Standards'!$N$2:$N$151,0))),""))</f>
        <v/>
      </c>
      <c r="G39" s="15">
        <f>IF(E39&lt;&gt;1,"",IFERROR(IF(INDEX('Duration Standards'!$G$2:$G$151,MATCH(B39&amp;"|"&amp;C39&amp;"|"&amp;D39,'Duration Standards'!$N$2:$N$151,0))="",Setup!$B$3,INDEX('Duration Standards'!$G$2:$G$151,MATCH(B39&amp;"|"&amp;C39&amp;"|"&amp;D39,'Duration Standards'!$N$2:$N$151,0))),""))</f>
        <v/>
      </c>
      <c r="H39" s="15">
        <f>IFERROR(IF(OR(F39="",G39="",NOT(ISNUMBER(F39)),NOT(ISNUMBER(G39)),NOT(ISNUMBER(Setup!$B$4)),Setup!$B$4&lt;=0),"",ROUNDUP((F39+G39)/Setup!$B$4,0)*Setup!$B$4),"")</f>
        <v/>
      </c>
      <c r="I39" s="16" t="n"/>
      <c r="J39" s="15">
        <f>IF(OR(H39="",I39=""),"",I39-H39)</f>
        <v/>
      </c>
      <c r="K39" s="19">
        <f>IF(E39&lt;&gt;1,"",IFERROR(IF(INDEX('Duration Standards'!$K$2:$K$151,MATCH(B39&amp;"|"&amp;C39&amp;"|"&amp;D39,'Duration Standards'!$N$2:$N$151,0))&lt;&gt;"OK",INDEX('Duration Standards'!$K$2:$K$151,MATCH(B39&amp;"|"&amp;C39&amp;"|"&amp;D39,'Duration Standards'!$N$2:$N$151,0)),IF(INDEX('Duration Standards'!$L$2:$L$151,MATCH(B39&amp;"|"&amp;C39&amp;"|"&amp;D39,'Duration Standards'!$N$2:$N$151,0))&lt;&gt;"OK",INDEX('Duration Standards'!$L$2:$L$151,MATCH(B39&amp;"|"&amp;C39&amp;"|"&amp;D39,'Duration Standards'!$N$2:$N$151,0)),IF(INDEX('Duration Standards'!$M$2:$M$151,MATCH(B39&amp;"|"&amp;C39&amp;"|"&amp;D39,'Duration Standards'!$N$2:$N$151,0))="Current","OK",INDEX('Duration Standards'!$M$2:$M$151,MATCH(B39&amp;"|"&amp;C39&amp;"|"&amp;D39,'Duration Standards'!$N$2:$N$151,0))))),"Check standard"))</f>
        <v/>
      </c>
      <c r="L39" s="19">
        <f>IF(OR(B39="",C39="",D39=""),"Enter service, size, and condition",IF(E39=0,"No active standard",IF(E39&gt;1,"Multiple active standards",IF(H39="","Check setup or standard",IF(K39&lt;&gt;"OK","Check standard",IF(I39="","Ready",IF(I39=H39,"Matches standard","Review difference")))))))</f>
        <v/>
      </c>
    </row>
    <row r="40" ht="30" customHeight="1">
      <c r="A40" s="13" t="n"/>
      <c r="B40" s="13" t="n"/>
      <c r="C40" s="16" t="n"/>
      <c r="D40" s="13" t="n"/>
      <c r="E40" s="15">
        <f>IF(OR(B40="",C40="",D40=""),"",COUNTIF('Duration Standards'!$N$2:$N$151,B40&amp;"|"&amp;C40&amp;"|"&amp;D40))</f>
        <v/>
      </c>
      <c r="F40" s="15">
        <f>IF(E40&lt;&gt;1,"",IFERROR(IF(INDEX('Duration Standards'!$F$2:$F$151,MATCH(B40&amp;"|"&amp;C40&amp;"|"&amp;D40,'Duration Standards'!$N$2:$N$151,0))="","",INDEX('Duration Standards'!$F$2:$F$151,MATCH(B40&amp;"|"&amp;C40&amp;"|"&amp;D40,'Duration Standards'!$N$2:$N$151,0))),""))</f>
        <v/>
      </c>
      <c r="G40" s="15">
        <f>IF(E40&lt;&gt;1,"",IFERROR(IF(INDEX('Duration Standards'!$G$2:$G$151,MATCH(B40&amp;"|"&amp;C40&amp;"|"&amp;D40,'Duration Standards'!$N$2:$N$151,0))="",Setup!$B$3,INDEX('Duration Standards'!$G$2:$G$151,MATCH(B40&amp;"|"&amp;C40&amp;"|"&amp;D40,'Duration Standards'!$N$2:$N$151,0))),""))</f>
        <v/>
      </c>
      <c r="H40" s="15">
        <f>IFERROR(IF(OR(F40="",G40="",NOT(ISNUMBER(F40)),NOT(ISNUMBER(G40)),NOT(ISNUMBER(Setup!$B$4)),Setup!$B$4&lt;=0),"",ROUNDUP((F40+G40)/Setup!$B$4,0)*Setup!$B$4),"")</f>
        <v/>
      </c>
      <c r="I40" s="16" t="n"/>
      <c r="J40" s="15">
        <f>IF(OR(H40="",I40=""),"",I40-H40)</f>
        <v/>
      </c>
      <c r="K40" s="19">
        <f>IF(E40&lt;&gt;1,"",IFERROR(IF(INDEX('Duration Standards'!$K$2:$K$151,MATCH(B40&amp;"|"&amp;C40&amp;"|"&amp;D40,'Duration Standards'!$N$2:$N$151,0))&lt;&gt;"OK",INDEX('Duration Standards'!$K$2:$K$151,MATCH(B40&amp;"|"&amp;C40&amp;"|"&amp;D40,'Duration Standards'!$N$2:$N$151,0)),IF(INDEX('Duration Standards'!$L$2:$L$151,MATCH(B40&amp;"|"&amp;C40&amp;"|"&amp;D40,'Duration Standards'!$N$2:$N$151,0))&lt;&gt;"OK",INDEX('Duration Standards'!$L$2:$L$151,MATCH(B40&amp;"|"&amp;C40&amp;"|"&amp;D40,'Duration Standards'!$N$2:$N$151,0)),IF(INDEX('Duration Standards'!$M$2:$M$151,MATCH(B40&amp;"|"&amp;C40&amp;"|"&amp;D40,'Duration Standards'!$N$2:$N$151,0))="Current","OK",INDEX('Duration Standards'!$M$2:$M$151,MATCH(B40&amp;"|"&amp;C40&amp;"|"&amp;D40,'Duration Standards'!$N$2:$N$151,0))))),"Check standard"))</f>
        <v/>
      </c>
      <c r="L40" s="19">
        <f>IF(OR(B40="",C40="",D40=""),"Enter service, size, and condition",IF(E40=0,"No active standard",IF(E40&gt;1,"Multiple active standards",IF(H40="","Check setup or standard",IF(K40&lt;&gt;"OK","Check standard",IF(I40="","Ready",IF(I40=H40,"Matches standard","Review difference")))))))</f>
        <v/>
      </c>
    </row>
    <row r="41" ht="30" customHeight="1">
      <c r="A41" s="13" t="n"/>
      <c r="B41" s="13" t="n"/>
      <c r="C41" s="16" t="n"/>
      <c r="D41" s="13" t="n"/>
      <c r="E41" s="15">
        <f>IF(OR(B41="",C41="",D41=""),"",COUNTIF('Duration Standards'!$N$2:$N$151,B41&amp;"|"&amp;C41&amp;"|"&amp;D41))</f>
        <v/>
      </c>
      <c r="F41" s="15">
        <f>IF(E41&lt;&gt;1,"",IFERROR(IF(INDEX('Duration Standards'!$F$2:$F$151,MATCH(B41&amp;"|"&amp;C41&amp;"|"&amp;D41,'Duration Standards'!$N$2:$N$151,0))="","",INDEX('Duration Standards'!$F$2:$F$151,MATCH(B41&amp;"|"&amp;C41&amp;"|"&amp;D41,'Duration Standards'!$N$2:$N$151,0))),""))</f>
        <v/>
      </c>
      <c r="G41" s="15">
        <f>IF(E41&lt;&gt;1,"",IFERROR(IF(INDEX('Duration Standards'!$G$2:$G$151,MATCH(B41&amp;"|"&amp;C41&amp;"|"&amp;D41,'Duration Standards'!$N$2:$N$151,0))="",Setup!$B$3,INDEX('Duration Standards'!$G$2:$G$151,MATCH(B41&amp;"|"&amp;C41&amp;"|"&amp;D41,'Duration Standards'!$N$2:$N$151,0))),""))</f>
        <v/>
      </c>
      <c r="H41" s="15">
        <f>IFERROR(IF(OR(F41="",G41="",NOT(ISNUMBER(F41)),NOT(ISNUMBER(G41)),NOT(ISNUMBER(Setup!$B$4)),Setup!$B$4&lt;=0),"",ROUNDUP((F41+G41)/Setup!$B$4,0)*Setup!$B$4),"")</f>
        <v/>
      </c>
      <c r="I41" s="16" t="n"/>
      <c r="J41" s="15">
        <f>IF(OR(H41="",I41=""),"",I41-H41)</f>
        <v/>
      </c>
      <c r="K41" s="19">
        <f>IF(E41&lt;&gt;1,"",IFERROR(IF(INDEX('Duration Standards'!$K$2:$K$151,MATCH(B41&amp;"|"&amp;C41&amp;"|"&amp;D41,'Duration Standards'!$N$2:$N$151,0))&lt;&gt;"OK",INDEX('Duration Standards'!$K$2:$K$151,MATCH(B41&amp;"|"&amp;C41&amp;"|"&amp;D41,'Duration Standards'!$N$2:$N$151,0)),IF(INDEX('Duration Standards'!$L$2:$L$151,MATCH(B41&amp;"|"&amp;C41&amp;"|"&amp;D41,'Duration Standards'!$N$2:$N$151,0))&lt;&gt;"OK",INDEX('Duration Standards'!$L$2:$L$151,MATCH(B41&amp;"|"&amp;C41&amp;"|"&amp;D41,'Duration Standards'!$N$2:$N$151,0)),IF(INDEX('Duration Standards'!$M$2:$M$151,MATCH(B41&amp;"|"&amp;C41&amp;"|"&amp;D41,'Duration Standards'!$N$2:$N$151,0))="Current","OK",INDEX('Duration Standards'!$M$2:$M$151,MATCH(B41&amp;"|"&amp;C41&amp;"|"&amp;D41,'Duration Standards'!$N$2:$N$151,0))))),"Check standard"))</f>
        <v/>
      </c>
      <c r="L41" s="19">
        <f>IF(OR(B41="",C41="",D41=""),"Enter service, size, and condition",IF(E41=0,"No active standard",IF(E41&gt;1,"Multiple active standards",IF(H41="","Check setup or standard",IF(K41&lt;&gt;"OK","Check standard",IF(I41="","Ready",IF(I41=H41,"Matches standard","Review difference")))))))</f>
        <v/>
      </c>
    </row>
    <row r="42" ht="30" customHeight="1">
      <c r="A42" s="13" t="n"/>
      <c r="B42" s="13" t="n"/>
      <c r="C42" s="16" t="n"/>
      <c r="D42" s="13" t="n"/>
      <c r="E42" s="15">
        <f>IF(OR(B42="",C42="",D42=""),"",COUNTIF('Duration Standards'!$N$2:$N$151,B42&amp;"|"&amp;C42&amp;"|"&amp;D42))</f>
        <v/>
      </c>
      <c r="F42" s="15">
        <f>IF(E42&lt;&gt;1,"",IFERROR(IF(INDEX('Duration Standards'!$F$2:$F$151,MATCH(B42&amp;"|"&amp;C42&amp;"|"&amp;D42,'Duration Standards'!$N$2:$N$151,0))="","",INDEX('Duration Standards'!$F$2:$F$151,MATCH(B42&amp;"|"&amp;C42&amp;"|"&amp;D42,'Duration Standards'!$N$2:$N$151,0))),""))</f>
        <v/>
      </c>
      <c r="G42" s="15">
        <f>IF(E42&lt;&gt;1,"",IFERROR(IF(INDEX('Duration Standards'!$G$2:$G$151,MATCH(B42&amp;"|"&amp;C42&amp;"|"&amp;D42,'Duration Standards'!$N$2:$N$151,0))="",Setup!$B$3,INDEX('Duration Standards'!$G$2:$G$151,MATCH(B42&amp;"|"&amp;C42&amp;"|"&amp;D42,'Duration Standards'!$N$2:$N$151,0))),""))</f>
        <v/>
      </c>
      <c r="H42" s="15">
        <f>IFERROR(IF(OR(F42="",G42="",NOT(ISNUMBER(F42)),NOT(ISNUMBER(G42)),NOT(ISNUMBER(Setup!$B$4)),Setup!$B$4&lt;=0),"",ROUNDUP((F42+G42)/Setup!$B$4,0)*Setup!$B$4),"")</f>
        <v/>
      </c>
      <c r="I42" s="16" t="n"/>
      <c r="J42" s="15">
        <f>IF(OR(H42="",I42=""),"",I42-H42)</f>
        <v/>
      </c>
      <c r="K42" s="19">
        <f>IF(E42&lt;&gt;1,"",IFERROR(IF(INDEX('Duration Standards'!$K$2:$K$151,MATCH(B42&amp;"|"&amp;C42&amp;"|"&amp;D42,'Duration Standards'!$N$2:$N$151,0))&lt;&gt;"OK",INDEX('Duration Standards'!$K$2:$K$151,MATCH(B42&amp;"|"&amp;C42&amp;"|"&amp;D42,'Duration Standards'!$N$2:$N$151,0)),IF(INDEX('Duration Standards'!$L$2:$L$151,MATCH(B42&amp;"|"&amp;C42&amp;"|"&amp;D42,'Duration Standards'!$N$2:$N$151,0))&lt;&gt;"OK",INDEX('Duration Standards'!$L$2:$L$151,MATCH(B42&amp;"|"&amp;C42&amp;"|"&amp;D42,'Duration Standards'!$N$2:$N$151,0)),IF(INDEX('Duration Standards'!$M$2:$M$151,MATCH(B42&amp;"|"&amp;C42&amp;"|"&amp;D42,'Duration Standards'!$N$2:$N$151,0))="Current","OK",INDEX('Duration Standards'!$M$2:$M$151,MATCH(B42&amp;"|"&amp;C42&amp;"|"&amp;D42,'Duration Standards'!$N$2:$N$151,0))))),"Check standard"))</f>
        <v/>
      </c>
      <c r="L42" s="19">
        <f>IF(OR(B42="",C42="",D42=""),"Enter service, size, and condition",IF(E42=0,"No active standard",IF(E42&gt;1,"Multiple active standards",IF(H42="","Check setup or standard",IF(K42&lt;&gt;"OK","Check standard",IF(I42="","Ready",IF(I42=H42,"Matches standard","Review difference")))))))</f>
        <v/>
      </c>
    </row>
    <row r="43" ht="30" customHeight="1">
      <c r="A43" s="13" t="n"/>
      <c r="B43" s="13" t="n"/>
      <c r="C43" s="16" t="n"/>
      <c r="D43" s="13" t="n"/>
      <c r="E43" s="15">
        <f>IF(OR(B43="",C43="",D43=""),"",COUNTIF('Duration Standards'!$N$2:$N$151,B43&amp;"|"&amp;C43&amp;"|"&amp;D43))</f>
        <v/>
      </c>
      <c r="F43" s="15">
        <f>IF(E43&lt;&gt;1,"",IFERROR(IF(INDEX('Duration Standards'!$F$2:$F$151,MATCH(B43&amp;"|"&amp;C43&amp;"|"&amp;D43,'Duration Standards'!$N$2:$N$151,0))="","",INDEX('Duration Standards'!$F$2:$F$151,MATCH(B43&amp;"|"&amp;C43&amp;"|"&amp;D43,'Duration Standards'!$N$2:$N$151,0))),""))</f>
        <v/>
      </c>
      <c r="G43" s="15">
        <f>IF(E43&lt;&gt;1,"",IFERROR(IF(INDEX('Duration Standards'!$G$2:$G$151,MATCH(B43&amp;"|"&amp;C43&amp;"|"&amp;D43,'Duration Standards'!$N$2:$N$151,0))="",Setup!$B$3,INDEX('Duration Standards'!$G$2:$G$151,MATCH(B43&amp;"|"&amp;C43&amp;"|"&amp;D43,'Duration Standards'!$N$2:$N$151,0))),""))</f>
        <v/>
      </c>
      <c r="H43" s="15">
        <f>IFERROR(IF(OR(F43="",G43="",NOT(ISNUMBER(F43)),NOT(ISNUMBER(G43)),NOT(ISNUMBER(Setup!$B$4)),Setup!$B$4&lt;=0),"",ROUNDUP((F43+G43)/Setup!$B$4,0)*Setup!$B$4),"")</f>
        <v/>
      </c>
      <c r="I43" s="16" t="n"/>
      <c r="J43" s="15">
        <f>IF(OR(H43="",I43=""),"",I43-H43)</f>
        <v/>
      </c>
      <c r="K43" s="19">
        <f>IF(E43&lt;&gt;1,"",IFERROR(IF(INDEX('Duration Standards'!$K$2:$K$151,MATCH(B43&amp;"|"&amp;C43&amp;"|"&amp;D43,'Duration Standards'!$N$2:$N$151,0))&lt;&gt;"OK",INDEX('Duration Standards'!$K$2:$K$151,MATCH(B43&amp;"|"&amp;C43&amp;"|"&amp;D43,'Duration Standards'!$N$2:$N$151,0)),IF(INDEX('Duration Standards'!$L$2:$L$151,MATCH(B43&amp;"|"&amp;C43&amp;"|"&amp;D43,'Duration Standards'!$N$2:$N$151,0))&lt;&gt;"OK",INDEX('Duration Standards'!$L$2:$L$151,MATCH(B43&amp;"|"&amp;C43&amp;"|"&amp;D43,'Duration Standards'!$N$2:$N$151,0)),IF(INDEX('Duration Standards'!$M$2:$M$151,MATCH(B43&amp;"|"&amp;C43&amp;"|"&amp;D43,'Duration Standards'!$N$2:$N$151,0))="Current","OK",INDEX('Duration Standards'!$M$2:$M$151,MATCH(B43&amp;"|"&amp;C43&amp;"|"&amp;D43,'Duration Standards'!$N$2:$N$151,0))))),"Check standard"))</f>
        <v/>
      </c>
      <c r="L43" s="19">
        <f>IF(OR(B43="",C43="",D43=""),"Enter service, size, and condition",IF(E43=0,"No active standard",IF(E43&gt;1,"Multiple active standards",IF(H43="","Check setup or standard",IF(K43&lt;&gt;"OK","Check standard",IF(I43="","Ready",IF(I43=H43,"Matches standard","Review difference")))))))</f>
        <v/>
      </c>
    </row>
    <row r="44" ht="30" customHeight="1">
      <c r="A44" s="13" t="n"/>
      <c r="B44" s="13" t="n"/>
      <c r="C44" s="16" t="n"/>
      <c r="D44" s="13" t="n"/>
      <c r="E44" s="15">
        <f>IF(OR(B44="",C44="",D44=""),"",COUNTIF('Duration Standards'!$N$2:$N$151,B44&amp;"|"&amp;C44&amp;"|"&amp;D44))</f>
        <v/>
      </c>
      <c r="F44" s="15">
        <f>IF(E44&lt;&gt;1,"",IFERROR(IF(INDEX('Duration Standards'!$F$2:$F$151,MATCH(B44&amp;"|"&amp;C44&amp;"|"&amp;D44,'Duration Standards'!$N$2:$N$151,0))="","",INDEX('Duration Standards'!$F$2:$F$151,MATCH(B44&amp;"|"&amp;C44&amp;"|"&amp;D44,'Duration Standards'!$N$2:$N$151,0))),""))</f>
        <v/>
      </c>
      <c r="G44" s="15">
        <f>IF(E44&lt;&gt;1,"",IFERROR(IF(INDEX('Duration Standards'!$G$2:$G$151,MATCH(B44&amp;"|"&amp;C44&amp;"|"&amp;D44,'Duration Standards'!$N$2:$N$151,0))="",Setup!$B$3,INDEX('Duration Standards'!$G$2:$G$151,MATCH(B44&amp;"|"&amp;C44&amp;"|"&amp;D44,'Duration Standards'!$N$2:$N$151,0))),""))</f>
        <v/>
      </c>
      <c r="H44" s="15">
        <f>IFERROR(IF(OR(F44="",G44="",NOT(ISNUMBER(F44)),NOT(ISNUMBER(G44)),NOT(ISNUMBER(Setup!$B$4)),Setup!$B$4&lt;=0),"",ROUNDUP((F44+G44)/Setup!$B$4,0)*Setup!$B$4),"")</f>
        <v/>
      </c>
      <c r="I44" s="16" t="n"/>
      <c r="J44" s="15">
        <f>IF(OR(H44="",I44=""),"",I44-H44)</f>
        <v/>
      </c>
      <c r="K44" s="19">
        <f>IF(E44&lt;&gt;1,"",IFERROR(IF(INDEX('Duration Standards'!$K$2:$K$151,MATCH(B44&amp;"|"&amp;C44&amp;"|"&amp;D44,'Duration Standards'!$N$2:$N$151,0))&lt;&gt;"OK",INDEX('Duration Standards'!$K$2:$K$151,MATCH(B44&amp;"|"&amp;C44&amp;"|"&amp;D44,'Duration Standards'!$N$2:$N$151,0)),IF(INDEX('Duration Standards'!$L$2:$L$151,MATCH(B44&amp;"|"&amp;C44&amp;"|"&amp;D44,'Duration Standards'!$N$2:$N$151,0))&lt;&gt;"OK",INDEX('Duration Standards'!$L$2:$L$151,MATCH(B44&amp;"|"&amp;C44&amp;"|"&amp;D44,'Duration Standards'!$N$2:$N$151,0)),IF(INDEX('Duration Standards'!$M$2:$M$151,MATCH(B44&amp;"|"&amp;C44&amp;"|"&amp;D44,'Duration Standards'!$N$2:$N$151,0))="Current","OK",INDEX('Duration Standards'!$M$2:$M$151,MATCH(B44&amp;"|"&amp;C44&amp;"|"&amp;D44,'Duration Standards'!$N$2:$N$151,0))))),"Check standard"))</f>
        <v/>
      </c>
      <c r="L44" s="19">
        <f>IF(OR(B44="",C44="",D44=""),"Enter service, size, and condition",IF(E44=0,"No active standard",IF(E44&gt;1,"Multiple active standards",IF(H44="","Check setup or standard",IF(K44&lt;&gt;"OK","Check standard",IF(I44="","Ready",IF(I44=H44,"Matches standard","Review difference")))))))</f>
        <v/>
      </c>
    </row>
    <row r="45" ht="30" customHeight="1">
      <c r="A45" s="13" t="n"/>
      <c r="B45" s="13" t="n"/>
      <c r="C45" s="16" t="n"/>
      <c r="D45" s="13" t="n"/>
      <c r="E45" s="15">
        <f>IF(OR(B45="",C45="",D45=""),"",COUNTIF('Duration Standards'!$N$2:$N$151,B45&amp;"|"&amp;C45&amp;"|"&amp;D45))</f>
        <v/>
      </c>
      <c r="F45" s="15">
        <f>IF(E45&lt;&gt;1,"",IFERROR(IF(INDEX('Duration Standards'!$F$2:$F$151,MATCH(B45&amp;"|"&amp;C45&amp;"|"&amp;D45,'Duration Standards'!$N$2:$N$151,0))="","",INDEX('Duration Standards'!$F$2:$F$151,MATCH(B45&amp;"|"&amp;C45&amp;"|"&amp;D45,'Duration Standards'!$N$2:$N$151,0))),""))</f>
        <v/>
      </c>
      <c r="G45" s="15">
        <f>IF(E45&lt;&gt;1,"",IFERROR(IF(INDEX('Duration Standards'!$G$2:$G$151,MATCH(B45&amp;"|"&amp;C45&amp;"|"&amp;D45,'Duration Standards'!$N$2:$N$151,0))="",Setup!$B$3,INDEX('Duration Standards'!$G$2:$G$151,MATCH(B45&amp;"|"&amp;C45&amp;"|"&amp;D45,'Duration Standards'!$N$2:$N$151,0))),""))</f>
        <v/>
      </c>
      <c r="H45" s="15">
        <f>IFERROR(IF(OR(F45="",G45="",NOT(ISNUMBER(F45)),NOT(ISNUMBER(G45)),NOT(ISNUMBER(Setup!$B$4)),Setup!$B$4&lt;=0),"",ROUNDUP((F45+G45)/Setup!$B$4,0)*Setup!$B$4),"")</f>
        <v/>
      </c>
      <c r="I45" s="16" t="n"/>
      <c r="J45" s="15">
        <f>IF(OR(H45="",I45=""),"",I45-H45)</f>
        <v/>
      </c>
      <c r="K45" s="19">
        <f>IF(E45&lt;&gt;1,"",IFERROR(IF(INDEX('Duration Standards'!$K$2:$K$151,MATCH(B45&amp;"|"&amp;C45&amp;"|"&amp;D45,'Duration Standards'!$N$2:$N$151,0))&lt;&gt;"OK",INDEX('Duration Standards'!$K$2:$K$151,MATCH(B45&amp;"|"&amp;C45&amp;"|"&amp;D45,'Duration Standards'!$N$2:$N$151,0)),IF(INDEX('Duration Standards'!$L$2:$L$151,MATCH(B45&amp;"|"&amp;C45&amp;"|"&amp;D45,'Duration Standards'!$N$2:$N$151,0))&lt;&gt;"OK",INDEX('Duration Standards'!$L$2:$L$151,MATCH(B45&amp;"|"&amp;C45&amp;"|"&amp;D45,'Duration Standards'!$N$2:$N$151,0)),IF(INDEX('Duration Standards'!$M$2:$M$151,MATCH(B45&amp;"|"&amp;C45&amp;"|"&amp;D45,'Duration Standards'!$N$2:$N$151,0))="Current","OK",INDEX('Duration Standards'!$M$2:$M$151,MATCH(B45&amp;"|"&amp;C45&amp;"|"&amp;D45,'Duration Standards'!$N$2:$N$151,0))))),"Check standard"))</f>
        <v/>
      </c>
      <c r="L45" s="19">
        <f>IF(OR(B45="",C45="",D45=""),"Enter service, size, and condition",IF(E45=0,"No active standard",IF(E45&gt;1,"Multiple active standards",IF(H45="","Check setup or standard",IF(K45&lt;&gt;"OK","Check standard",IF(I45="","Ready",IF(I45=H45,"Matches standard","Review difference")))))))</f>
        <v/>
      </c>
    </row>
    <row r="46" ht="30" customHeight="1">
      <c r="A46" s="13" t="n"/>
      <c r="B46" s="13" t="n"/>
      <c r="C46" s="16" t="n"/>
      <c r="D46" s="13" t="n"/>
      <c r="E46" s="15">
        <f>IF(OR(B46="",C46="",D46=""),"",COUNTIF('Duration Standards'!$N$2:$N$151,B46&amp;"|"&amp;C46&amp;"|"&amp;D46))</f>
        <v/>
      </c>
      <c r="F46" s="15">
        <f>IF(E46&lt;&gt;1,"",IFERROR(IF(INDEX('Duration Standards'!$F$2:$F$151,MATCH(B46&amp;"|"&amp;C46&amp;"|"&amp;D46,'Duration Standards'!$N$2:$N$151,0))="","",INDEX('Duration Standards'!$F$2:$F$151,MATCH(B46&amp;"|"&amp;C46&amp;"|"&amp;D46,'Duration Standards'!$N$2:$N$151,0))),""))</f>
        <v/>
      </c>
      <c r="G46" s="15">
        <f>IF(E46&lt;&gt;1,"",IFERROR(IF(INDEX('Duration Standards'!$G$2:$G$151,MATCH(B46&amp;"|"&amp;C46&amp;"|"&amp;D46,'Duration Standards'!$N$2:$N$151,0))="",Setup!$B$3,INDEX('Duration Standards'!$G$2:$G$151,MATCH(B46&amp;"|"&amp;C46&amp;"|"&amp;D46,'Duration Standards'!$N$2:$N$151,0))),""))</f>
        <v/>
      </c>
      <c r="H46" s="15">
        <f>IFERROR(IF(OR(F46="",G46="",NOT(ISNUMBER(F46)),NOT(ISNUMBER(G46)),NOT(ISNUMBER(Setup!$B$4)),Setup!$B$4&lt;=0),"",ROUNDUP((F46+G46)/Setup!$B$4,0)*Setup!$B$4),"")</f>
        <v/>
      </c>
      <c r="I46" s="16" t="n"/>
      <c r="J46" s="15">
        <f>IF(OR(H46="",I46=""),"",I46-H46)</f>
        <v/>
      </c>
      <c r="K46" s="19">
        <f>IF(E46&lt;&gt;1,"",IFERROR(IF(INDEX('Duration Standards'!$K$2:$K$151,MATCH(B46&amp;"|"&amp;C46&amp;"|"&amp;D46,'Duration Standards'!$N$2:$N$151,0))&lt;&gt;"OK",INDEX('Duration Standards'!$K$2:$K$151,MATCH(B46&amp;"|"&amp;C46&amp;"|"&amp;D46,'Duration Standards'!$N$2:$N$151,0)),IF(INDEX('Duration Standards'!$L$2:$L$151,MATCH(B46&amp;"|"&amp;C46&amp;"|"&amp;D46,'Duration Standards'!$N$2:$N$151,0))&lt;&gt;"OK",INDEX('Duration Standards'!$L$2:$L$151,MATCH(B46&amp;"|"&amp;C46&amp;"|"&amp;D46,'Duration Standards'!$N$2:$N$151,0)),IF(INDEX('Duration Standards'!$M$2:$M$151,MATCH(B46&amp;"|"&amp;C46&amp;"|"&amp;D46,'Duration Standards'!$N$2:$N$151,0))="Current","OK",INDEX('Duration Standards'!$M$2:$M$151,MATCH(B46&amp;"|"&amp;C46&amp;"|"&amp;D46,'Duration Standards'!$N$2:$N$151,0))))),"Check standard"))</f>
        <v/>
      </c>
      <c r="L46" s="19">
        <f>IF(OR(B46="",C46="",D46=""),"Enter service, size, and condition",IF(E46=0,"No active standard",IF(E46&gt;1,"Multiple active standards",IF(H46="","Check setup or standard",IF(K46&lt;&gt;"OK","Check standard",IF(I46="","Ready",IF(I46=H46,"Matches standard","Review difference")))))))</f>
        <v/>
      </c>
    </row>
    <row r="47" ht="30" customHeight="1">
      <c r="A47" s="13" t="n"/>
      <c r="B47" s="13" t="n"/>
      <c r="C47" s="16" t="n"/>
      <c r="D47" s="13" t="n"/>
      <c r="E47" s="15">
        <f>IF(OR(B47="",C47="",D47=""),"",COUNTIF('Duration Standards'!$N$2:$N$151,B47&amp;"|"&amp;C47&amp;"|"&amp;D47))</f>
        <v/>
      </c>
      <c r="F47" s="15">
        <f>IF(E47&lt;&gt;1,"",IFERROR(IF(INDEX('Duration Standards'!$F$2:$F$151,MATCH(B47&amp;"|"&amp;C47&amp;"|"&amp;D47,'Duration Standards'!$N$2:$N$151,0))="","",INDEX('Duration Standards'!$F$2:$F$151,MATCH(B47&amp;"|"&amp;C47&amp;"|"&amp;D47,'Duration Standards'!$N$2:$N$151,0))),""))</f>
        <v/>
      </c>
      <c r="G47" s="15">
        <f>IF(E47&lt;&gt;1,"",IFERROR(IF(INDEX('Duration Standards'!$G$2:$G$151,MATCH(B47&amp;"|"&amp;C47&amp;"|"&amp;D47,'Duration Standards'!$N$2:$N$151,0))="",Setup!$B$3,INDEX('Duration Standards'!$G$2:$G$151,MATCH(B47&amp;"|"&amp;C47&amp;"|"&amp;D47,'Duration Standards'!$N$2:$N$151,0))),""))</f>
        <v/>
      </c>
      <c r="H47" s="15">
        <f>IFERROR(IF(OR(F47="",G47="",NOT(ISNUMBER(F47)),NOT(ISNUMBER(G47)),NOT(ISNUMBER(Setup!$B$4)),Setup!$B$4&lt;=0),"",ROUNDUP((F47+G47)/Setup!$B$4,0)*Setup!$B$4),"")</f>
        <v/>
      </c>
      <c r="I47" s="16" t="n"/>
      <c r="J47" s="15">
        <f>IF(OR(H47="",I47=""),"",I47-H47)</f>
        <v/>
      </c>
      <c r="K47" s="19">
        <f>IF(E47&lt;&gt;1,"",IFERROR(IF(INDEX('Duration Standards'!$K$2:$K$151,MATCH(B47&amp;"|"&amp;C47&amp;"|"&amp;D47,'Duration Standards'!$N$2:$N$151,0))&lt;&gt;"OK",INDEX('Duration Standards'!$K$2:$K$151,MATCH(B47&amp;"|"&amp;C47&amp;"|"&amp;D47,'Duration Standards'!$N$2:$N$151,0)),IF(INDEX('Duration Standards'!$L$2:$L$151,MATCH(B47&amp;"|"&amp;C47&amp;"|"&amp;D47,'Duration Standards'!$N$2:$N$151,0))&lt;&gt;"OK",INDEX('Duration Standards'!$L$2:$L$151,MATCH(B47&amp;"|"&amp;C47&amp;"|"&amp;D47,'Duration Standards'!$N$2:$N$151,0)),IF(INDEX('Duration Standards'!$M$2:$M$151,MATCH(B47&amp;"|"&amp;C47&amp;"|"&amp;D47,'Duration Standards'!$N$2:$N$151,0))="Current","OK",INDEX('Duration Standards'!$M$2:$M$151,MATCH(B47&amp;"|"&amp;C47&amp;"|"&amp;D47,'Duration Standards'!$N$2:$N$151,0))))),"Check standard"))</f>
        <v/>
      </c>
      <c r="L47" s="19">
        <f>IF(OR(B47="",C47="",D47=""),"Enter service, size, and condition",IF(E47=0,"No active standard",IF(E47&gt;1,"Multiple active standards",IF(H47="","Check setup or standard",IF(K47&lt;&gt;"OK","Check standard",IF(I47="","Ready",IF(I47=H47,"Matches standard","Review difference")))))))</f>
        <v/>
      </c>
    </row>
    <row r="48" ht="30" customHeight="1">
      <c r="A48" s="13" t="n"/>
      <c r="B48" s="13" t="n"/>
      <c r="C48" s="16" t="n"/>
      <c r="D48" s="13" t="n"/>
      <c r="E48" s="15">
        <f>IF(OR(B48="",C48="",D48=""),"",COUNTIF('Duration Standards'!$N$2:$N$151,B48&amp;"|"&amp;C48&amp;"|"&amp;D48))</f>
        <v/>
      </c>
      <c r="F48" s="15">
        <f>IF(E48&lt;&gt;1,"",IFERROR(IF(INDEX('Duration Standards'!$F$2:$F$151,MATCH(B48&amp;"|"&amp;C48&amp;"|"&amp;D48,'Duration Standards'!$N$2:$N$151,0))="","",INDEX('Duration Standards'!$F$2:$F$151,MATCH(B48&amp;"|"&amp;C48&amp;"|"&amp;D48,'Duration Standards'!$N$2:$N$151,0))),""))</f>
        <v/>
      </c>
      <c r="G48" s="15">
        <f>IF(E48&lt;&gt;1,"",IFERROR(IF(INDEX('Duration Standards'!$G$2:$G$151,MATCH(B48&amp;"|"&amp;C48&amp;"|"&amp;D48,'Duration Standards'!$N$2:$N$151,0))="",Setup!$B$3,INDEX('Duration Standards'!$G$2:$G$151,MATCH(B48&amp;"|"&amp;C48&amp;"|"&amp;D48,'Duration Standards'!$N$2:$N$151,0))),""))</f>
        <v/>
      </c>
      <c r="H48" s="15">
        <f>IFERROR(IF(OR(F48="",G48="",NOT(ISNUMBER(F48)),NOT(ISNUMBER(G48)),NOT(ISNUMBER(Setup!$B$4)),Setup!$B$4&lt;=0),"",ROUNDUP((F48+G48)/Setup!$B$4,0)*Setup!$B$4),"")</f>
        <v/>
      </c>
      <c r="I48" s="16" t="n"/>
      <c r="J48" s="15">
        <f>IF(OR(H48="",I48=""),"",I48-H48)</f>
        <v/>
      </c>
      <c r="K48" s="19">
        <f>IF(E48&lt;&gt;1,"",IFERROR(IF(INDEX('Duration Standards'!$K$2:$K$151,MATCH(B48&amp;"|"&amp;C48&amp;"|"&amp;D48,'Duration Standards'!$N$2:$N$151,0))&lt;&gt;"OK",INDEX('Duration Standards'!$K$2:$K$151,MATCH(B48&amp;"|"&amp;C48&amp;"|"&amp;D48,'Duration Standards'!$N$2:$N$151,0)),IF(INDEX('Duration Standards'!$L$2:$L$151,MATCH(B48&amp;"|"&amp;C48&amp;"|"&amp;D48,'Duration Standards'!$N$2:$N$151,0))&lt;&gt;"OK",INDEX('Duration Standards'!$L$2:$L$151,MATCH(B48&amp;"|"&amp;C48&amp;"|"&amp;D48,'Duration Standards'!$N$2:$N$151,0)),IF(INDEX('Duration Standards'!$M$2:$M$151,MATCH(B48&amp;"|"&amp;C48&amp;"|"&amp;D48,'Duration Standards'!$N$2:$N$151,0))="Current","OK",INDEX('Duration Standards'!$M$2:$M$151,MATCH(B48&amp;"|"&amp;C48&amp;"|"&amp;D48,'Duration Standards'!$N$2:$N$151,0))))),"Check standard"))</f>
        <v/>
      </c>
      <c r="L48" s="19">
        <f>IF(OR(B48="",C48="",D48=""),"Enter service, size, and condition",IF(E48=0,"No active standard",IF(E48&gt;1,"Multiple active standards",IF(H48="","Check setup or standard",IF(K48&lt;&gt;"OK","Check standard",IF(I48="","Ready",IF(I48=H48,"Matches standard","Review difference")))))))</f>
        <v/>
      </c>
    </row>
    <row r="49" ht="30" customHeight="1">
      <c r="A49" s="13" t="n"/>
      <c r="B49" s="13" t="n"/>
      <c r="C49" s="16" t="n"/>
      <c r="D49" s="13" t="n"/>
      <c r="E49" s="15">
        <f>IF(OR(B49="",C49="",D49=""),"",COUNTIF('Duration Standards'!$N$2:$N$151,B49&amp;"|"&amp;C49&amp;"|"&amp;D49))</f>
        <v/>
      </c>
      <c r="F49" s="15">
        <f>IF(E49&lt;&gt;1,"",IFERROR(IF(INDEX('Duration Standards'!$F$2:$F$151,MATCH(B49&amp;"|"&amp;C49&amp;"|"&amp;D49,'Duration Standards'!$N$2:$N$151,0))="","",INDEX('Duration Standards'!$F$2:$F$151,MATCH(B49&amp;"|"&amp;C49&amp;"|"&amp;D49,'Duration Standards'!$N$2:$N$151,0))),""))</f>
        <v/>
      </c>
      <c r="G49" s="15">
        <f>IF(E49&lt;&gt;1,"",IFERROR(IF(INDEX('Duration Standards'!$G$2:$G$151,MATCH(B49&amp;"|"&amp;C49&amp;"|"&amp;D49,'Duration Standards'!$N$2:$N$151,0))="",Setup!$B$3,INDEX('Duration Standards'!$G$2:$G$151,MATCH(B49&amp;"|"&amp;C49&amp;"|"&amp;D49,'Duration Standards'!$N$2:$N$151,0))),""))</f>
        <v/>
      </c>
      <c r="H49" s="15">
        <f>IFERROR(IF(OR(F49="",G49="",NOT(ISNUMBER(F49)),NOT(ISNUMBER(G49)),NOT(ISNUMBER(Setup!$B$4)),Setup!$B$4&lt;=0),"",ROUNDUP((F49+G49)/Setup!$B$4,0)*Setup!$B$4),"")</f>
        <v/>
      </c>
      <c r="I49" s="16" t="n"/>
      <c r="J49" s="15">
        <f>IF(OR(H49="",I49=""),"",I49-H49)</f>
        <v/>
      </c>
      <c r="K49" s="19">
        <f>IF(E49&lt;&gt;1,"",IFERROR(IF(INDEX('Duration Standards'!$K$2:$K$151,MATCH(B49&amp;"|"&amp;C49&amp;"|"&amp;D49,'Duration Standards'!$N$2:$N$151,0))&lt;&gt;"OK",INDEX('Duration Standards'!$K$2:$K$151,MATCH(B49&amp;"|"&amp;C49&amp;"|"&amp;D49,'Duration Standards'!$N$2:$N$151,0)),IF(INDEX('Duration Standards'!$L$2:$L$151,MATCH(B49&amp;"|"&amp;C49&amp;"|"&amp;D49,'Duration Standards'!$N$2:$N$151,0))&lt;&gt;"OK",INDEX('Duration Standards'!$L$2:$L$151,MATCH(B49&amp;"|"&amp;C49&amp;"|"&amp;D49,'Duration Standards'!$N$2:$N$151,0)),IF(INDEX('Duration Standards'!$M$2:$M$151,MATCH(B49&amp;"|"&amp;C49&amp;"|"&amp;D49,'Duration Standards'!$N$2:$N$151,0))="Current","OK",INDEX('Duration Standards'!$M$2:$M$151,MATCH(B49&amp;"|"&amp;C49&amp;"|"&amp;D49,'Duration Standards'!$N$2:$N$151,0))))),"Check standard"))</f>
        <v/>
      </c>
      <c r="L49" s="19">
        <f>IF(OR(B49="",C49="",D49=""),"Enter service, size, and condition",IF(E49=0,"No active standard",IF(E49&gt;1,"Multiple active standards",IF(H49="","Check setup or standard",IF(K49&lt;&gt;"OK","Check standard",IF(I49="","Ready",IF(I49=H49,"Matches standard","Review difference")))))))</f>
        <v/>
      </c>
    </row>
    <row r="50" ht="30" customHeight="1">
      <c r="A50" s="13" t="n"/>
      <c r="B50" s="13" t="n"/>
      <c r="C50" s="16" t="n"/>
      <c r="D50" s="13" t="n"/>
      <c r="E50" s="15">
        <f>IF(OR(B50="",C50="",D50=""),"",COUNTIF('Duration Standards'!$N$2:$N$151,B50&amp;"|"&amp;C50&amp;"|"&amp;D50))</f>
        <v/>
      </c>
      <c r="F50" s="15">
        <f>IF(E50&lt;&gt;1,"",IFERROR(IF(INDEX('Duration Standards'!$F$2:$F$151,MATCH(B50&amp;"|"&amp;C50&amp;"|"&amp;D50,'Duration Standards'!$N$2:$N$151,0))="","",INDEX('Duration Standards'!$F$2:$F$151,MATCH(B50&amp;"|"&amp;C50&amp;"|"&amp;D50,'Duration Standards'!$N$2:$N$151,0))),""))</f>
        <v/>
      </c>
      <c r="G50" s="15">
        <f>IF(E50&lt;&gt;1,"",IFERROR(IF(INDEX('Duration Standards'!$G$2:$G$151,MATCH(B50&amp;"|"&amp;C50&amp;"|"&amp;D50,'Duration Standards'!$N$2:$N$151,0))="",Setup!$B$3,INDEX('Duration Standards'!$G$2:$G$151,MATCH(B50&amp;"|"&amp;C50&amp;"|"&amp;D50,'Duration Standards'!$N$2:$N$151,0))),""))</f>
        <v/>
      </c>
      <c r="H50" s="15">
        <f>IFERROR(IF(OR(F50="",G50="",NOT(ISNUMBER(F50)),NOT(ISNUMBER(G50)),NOT(ISNUMBER(Setup!$B$4)),Setup!$B$4&lt;=0),"",ROUNDUP((F50+G50)/Setup!$B$4,0)*Setup!$B$4),"")</f>
        <v/>
      </c>
      <c r="I50" s="16" t="n"/>
      <c r="J50" s="15">
        <f>IF(OR(H50="",I50=""),"",I50-H50)</f>
        <v/>
      </c>
      <c r="K50" s="19">
        <f>IF(E50&lt;&gt;1,"",IFERROR(IF(INDEX('Duration Standards'!$K$2:$K$151,MATCH(B50&amp;"|"&amp;C50&amp;"|"&amp;D50,'Duration Standards'!$N$2:$N$151,0))&lt;&gt;"OK",INDEX('Duration Standards'!$K$2:$K$151,MATCH(B50&amp;"|"&amp;C50&amp;"|"&amp;D50,'Duration Standards'!$N$2:$N$151,0)),IF(INDEX('Duration Standards'!$L$2:$L$151,MATCH(B50&amp;"|"&amp;C50&amp;"|"&amp;D50,'Duration Standards'!$N$2:$N$151,0))&lt;&gt;"OK",INDEX('Duration Standards'!$L$2:$L$151,MATCH(B50&amp;"|"&amp;C50&amp;"|"&amp;D50,'Duration Standards'!$N$2:$N$151,0)),IF(INDEX('Duration Standards'!$M$2:$M$151,MATCH(B50&amp;"|"&amp;C50&amp;"|"&amp;D50,'Duration Standards'!$N$2:$N$151,0))="Current","OK",INDEX('Duration Standards'!$M$2:$M$151,MATCH(B50&amp;"|"&amp;C50&amp;"|"&amp;D50,'Duration Standards'!$N$2:$N$151,0))))),"Check standard"))</f>
        <v/>
      </c>
      <c r="L50" s="19">
        <f>IF(OR(B50="",C50="",D50=""),"Enter service, size, and condition",IF(E50=0,"No active standard",IF(E50&gt;1,"Multiple active standards",IF(H50="","Check setup or standard",IF(K50&lt;&gt;"OK","Check standard",IF(I50="","Ready",IF(I50=H50,"Matches standard","Review difference")))))))</f>
        <v/>
      </c>
    </row>
    <row r="51" ht="30" customHeight="1">
      <c r="A51" s="13" t="n"/>
      <c r="B51" s="13" t="n"/>
      <c r="C51" s="16" t="n"/>
      <c r="D51" s="13" t="n"/>
      <c r="E51" s="15">
        <f>IF(OR(B51="",C51="",D51=""),"",COUNTIF('Duration Standards'!$N$2:$N$151,B51&amp;"|"&amp;C51&amp;"|"&amp;D51))</f>
        <v/>
      </c>
      <c r="F51" s="15">
        <f>IF(E51&lt;&gt;1,"",IFERROR(IF(INDEX('Duration Standards'!$F$2:$F$151,MATCH(B51&amp;"|"&amp;C51&amp;"|"&amp;D51,'Duration Standards'!$N$2:$N$151,0))="","",INDEX('Duration Standards'!$F$2:$F$151,MATCH(B51&amp;"|"&amp;C51&amp;"|"&amp;D51,'Duration Standards'!$N$2:$N$151,0))),""))</f>
        <v/>
      </c>
      <c r="G51" s="15">
        <f>IF(E51&lt;&gt;1,"",IFERROR(IF(INDEX('Duration Standards'!$G$2:$G$151,MATCH(B51&amp;"|"&amp;C51&amp;"|"&amp;D51,'Duration Standards'!$N$2:$N$151,0))="",Setup!$B$3,INDEX('Duration Standards'!$G$2:$G$151,MATCH(B51&amp;"|"&amp;C51&amp;"|"&amp;D51,'Duration Standards'!$N$2:$N$151,0))),""))</f>
        <v/>
      </c>
      <c r="H51" s="15">
        <f>IFERROR(IF(OR(F51="",G51="",NOT(ISNUMBER(F51)),NOT(ISNUMBER(G51)),NOT(ISNUMBER(Setup!$B$4)),Setup!$B$4&lt;=0),"",ROUNDUP((F51+G51)/Setup!$B$4,0)*Setup!$B$4),"")</f>
        <v/>
      </c>
      <c r="I51" s="16" t="n"/>
      <c r="J51" s="15">
        <f>IF(OR(H51="",I51=""),"",I51-H51)</f>
        <v/>
      </c>
      <c r="K51" s="19">
        <f>IF(E51&lt;&gt;1,"",IFERROR(IF(INDEX('Duration Standards'!$K$2:$K$151,MATCH(B51&amp;"|"&amp;C51&amp;"|"&amp;D51,'Duration Standards'!$N$2:$N$151,0))&lt;&gt;"OK",INDEX('Duration Standards'!$K$2:$K$151,MATCH(B51&amp;"|"&amp;C51&amp;"|"&amp;D51,'Duration Standards'!$N$2:$N$151,0)),IF(INDEX('Duration Standards'!$L$2:$L$151,MATCH(B51&amp;"|"&amp;C51&amp;"|"&amp;D51,'Duration Standards'!$N$2:$N$151,0))&lt;&gt;"OK",INDEX('Duration Standards'!$L$2:$L$151,MATCH(B51&amp;"|"&amp;C51&amp;"|"&amp;D51,'Duration Standards'!$N$2:$N$151,0)),IF(INDEX('Duration Standards'!$M$2:$M$151,MATCH(B51&amp;"|"&amp;C51&amp;"|"&amp;D51,'Duration Standards'!$N$2:$N$151,0))="Current","OK",INDEX('Duration Standards'!$M$2:$M$151,MATCH(B51&amp;"|"&amp;C51&amp;"|"&amp;D51,'Duration Standards'!$N$2:$N$151,0))))),"Check standard"))</f>
        <v/>
      </c>
      <c r="L51" s="19">
        <f>IF(OR(B51="",C51="",D51=""),"Enter service, size, and condition",IF(E51=0,"No active standard",IF(E51&gt;1,"Multiple active standards",IF(H51="","Check setup or standard",IF(K51&lt;&gt;"OK","Check standard",IF(I51="","Ready",IF(I51=H51,"Matches standard","Review difference")))))))</f>
        <v/>
      </c>
    </row>
    <row r="52" ht="30" customHeight="1">
      <c r="A52" s="13" t="n"/>
      <c r="B52" s="13" t="n"/>
      <c r="C52" s="16" t="n"/>
      <c r="D52" s="13" t="n"/>
      <c r="E52" s="15">
        <f>IF(OR(B52="",C52="",D52=""),"",COUNTIF('Duration Standards'!$N$2:$N$151,B52&amp;"|"&amp;C52&amp;"|"&amp;D52))</f>
        <v/>
      </c>
      <c r="F52" s="15">
        <f>IF(E52&lt;&gt;1,"",IFERROR(IF(INDEX('Duration Standards'!$F$2:$F$151,MATCH(B52&amp;"|"&amp;C52&amp;"|"&amp;D52,'Duration Standards'!$N$2:$N$151,0))="","",INDEX('Duration Standards'!$F$2:$F$151,MATCH(B52&amp;"|"&amp;C52&amp;"|"&amp;D52,'Duration Standards'!$N$2:$N$151,0))),""))</f>
        <v/>
      </c>
      <c r="G52" s="15">
        <f>IF(E52&lt;&gt;1,"",IFERROR(IF(INDEX('Duration Standards'!$G$2:$G$151,MATCH(B52&amp;"|"&amp;C52&amp;"|"&amp;D52,'Duration Standards'!$N$2:$N$151,0))="",Setup!$B$3,INDEX('Duration Standards'!$G$2:$G$151,MATCH(B52&amp;"|"&amp;C52&amp;"|"&amp;D52,'Duration Standards'!$N$2:$N$151,0))),""))</f>
        <v/>
      </c>
      <c r="H52" s="15">
        <f>IFERROR(IF(OR(F52="",G52="",NOT(ISNUMBER(F52)),NOT(ISNUMBER(G52)),NOT(ISNUMBER(Setup!$B$4)),Setup!$B$4&lt;=0),"",ROUNDUP((F52+G52)/Setup!$B$4,0)*Setup!$B$4),"")</f>
        <v/>
      </c>
      <c r="I52" s="16" t="n"/>
      <c r="J52" s="15">
        <f>IF(OR(H52="",I52=""),"",I52-H52)</f>
        <v/>
      </c>
      <c r="K52" s="19">
        <f>IF(E52&lt;&gt;1,"",IFERROR(IF(INDEX('Duration Standards'!$K$2:$K$151,MATCH(B52&amp;"|"&amp;C52&amp;"|"&amp;D52,'Duration Standards'!$N$2:$N$151,0))&lt;&gt;"OK",INDEX('Duration Standards'!$K$2:$K$151,MATCH(B52&amp;"|"&amp;C52&amp;"|"&amp;D52,'Duration Standards'!$N$2:$N$151,0)),IF(INDEX('Duration Standards'!$L$2:$L$151,MATCH(B52&amp;"|"&amp;C52&amp;"|"&amp;D52,'Duration Standards'!$N$2:$N$151,0))&lt;&gt;"OK",INDEX('Duration Standards'!$L$2:$L$151,MATCH(B52&amp;"|"&amp;C52&amp;"|"&amp;D52,'Duration Standards'!$N$2:$N$151,0)),IF(INDEX('Duration Standards'!$M$2:$M$151,MATCH(B52&amp;"|"&amp;C52&amp;"|"&amp;D52,'Duration Standards'!$N$2:$N$151,0))="Current","OK",INDEX('Duration Standards'!$M$2:$M$151,MATCH(B52&amp;"|"&amp;C52&amp;"|"&amp;D52,'Duration Standards'!$N$2:$N$151,0))))),"Check standard"))</f>
        <v/>
      </c>
      <c r="L52" s="19">
        <f>IF(OR(B52="",C52="",D52=""),"Enter service, size, and condition",IF(E52=0,"No active standard",IF(E52&gt;1,"Multiple active standards",IF(H52="","Check setup or standard",IF(K52&lt;&gt;"OK","Check standard",IF(I52="","Ready",IF(I52=H52,"Matches standard","Review difference")))))))</f>
        <v/>
      </c>
    </row>
    <row r="53" ht="30" customHeight="1">
      <c r="A53" s="13" t="n"/>
      <c r="B53" s="13" t="n"/>
      <c r="C53" s="16" t="n"/>
      <c r="D53" s="13" t="n"/>
      <c r="E53" s="15">
        <f>IF(OR(B53="",C53="",D53=""),"",COUNTIF('Duration Standards'!$N$2:$N$151,B53&amp;"|"&amp;C53&amp;"|"&amp;D53))</f>
        <v/>
      </c>
      <c r="F53" s="15">
        <f>IF(E53&lt;&gt;1,"",IFERROR(IF(INDEX('Duration Standards'!$F$2:$F$151,MATCH(B53&amp;"|"&amp;C53&amp;"|"&amp;D53,'Duration Standards'!$N$2:$N$151,0))="","",INDEX('Duration Standards'!$F$2:$F$151,MATCH(B53&amp;"|"&amp;C53&amp;"|"&amp;D53,'Duration Standards'!$N$2:$N$151,0))),""))</f>
        <v/>
      </c>
      <c r="G53" s="15">
        <f>IF(E53&lt;&gt;1,"",IFERROR(IF(INDEX('Duration Standards'!$G$2:$G$151,MATCH(B53&amp;"|"&amp;C53&amp;"|"&amp;D53,'Duration Standards'!$N$2:$N$151,0))="",Setup!$B$3,INDEX('Duration Standards'!$G$2:$G$151,MATCH(B53&amp;"|"&amp;C53&amp;"|"&amp;D53,'Duration Standards'!$N$2:$N$151,0))),""))</f>
        <v/>
      </c>
      <c r="H53" s="15">
        <f>IFERROR(IF(OR(F53="",G53="",NOT(ISNUMBER(F53)),NOT(ISNUMBER(G53)),NOT(ISNUMBER(Setup!$B$4)),Setup!$B$4&lt;=0),"",ROUNDUP((F53+G53)/Setup!$B$4,0)*Setup!$B$4),"")</f>
        <v/>
      </c>
      <c r="I53" s="16" t="n"/>
      <c r="J53" s="15">
        <f>IF(OR(H53="",I53=""),"",I53-H53)</f>
        <v/>
      </c>
      <c r="K53" s="19">
        <f>IF(E53&lt;&gt;1,"",IFERROR(IF(INDEX('Duration Standards'!$K$2:$K$151,MATCH(B53&amp;"|"&amp;C53&amp;"|"&amp;D53,'Duration Standards'!$N$2:$N$151,0))&lt;&gt;"OK",INDEX('Duration Standards'!$K$2:$K$151,MATCH(B53&amp;"|"&amp;C53&amp;"|"&amp;D53,'Duration Standards'!$N$2:$N$151,0)),IF(INDEX('Duration Standards'!$L$2:$L$151,MATCH(B53&amp;"|"&amp;C53&amp;"|"&amp;D53,'Duration Standards'!$N$2:$N$151,0))&lt;&gt;"OK",INDEX('Duration Standards'!$L$2:$L$151,MATCH(B53&amp;"|"&amp;C53&amp;"|"&amp;D53,'Duration Standards'!$N$2:$N$151,0)),IF(INDEX('Duration Standards'!$M$2:$M$151,MATCH(B53&amp;"|"&amp;C53&amp;"|"&amp;D53,'Duration Standards'!$N$2:$N$151,0))="Current","OK",INDEX('Duration Standards'!$M$2:$M$151,MATCH(B53&amp;"|"&amp;C53&amp;"|"&amp;D53,'Duration Standards'!$N$2:$N$151,0))))),"Check standard"))</f>
        <v/>
      </c>
      <c r="L53" s="19">
        <f>IF(OR(B53="",C53="",D53=""),"Enter service, size, and condition",IF(E53=0,"No active standard",IF(E53&gt;1,"Multiple active standards",IF(H53="","Check setup or standard",IF(K53&lt;&gt;"OK","Check standard",IF(I53="","Ready",IF(I53=H53,"Matches standard","Review difference")))))))</f>
        <v/>
      </c>
    </row>
    <row r="54" ht="30" customHeight="1">
      <c r="A54" s="13" t="n"/>
      <c r="B54" s="13" t="n"/>
      <c r="C54" s="16" t="n"/>
      <c r="D54" s="13" t="n"/>
      <c r="E54" s="15">
        <f>IF(OR(B54="",C54="",D54=""),"",COUNTIF('Duration Standards'!$N$2:$N$151,B54&amp;"|"&amp;C54&amp;"|"&amp;D54))</f>
        <v/>
      </c>
      <c r="F54" s="15">
        <f>IF(E54&lt;&gt;1,"",IFERROR(IF(INDEX('Duration Standards'!$F$2:$F$151,MATCH(B54&amp;"|"&amp;C54&amp;"|"&amp;D54,'Duration Standards'!$N$2:$N$151,0))="","",INDEX('Duration Standards'!$F$2:$F$151,MATCH(B54&amp;"|"&amp;C54&amp;"|"&amp;D54,'Duration Standards'!$N$2:$N$151,0))),""))</f>
        <v/>
      </c>
      <c r="G54" s="15">
        <f>IF(E54&lt;&gt;1,"",IFERROR(IF(INDEX('Duration Standards'!$G$2:$G$151,MATCH(B54&amp;"|"&amp;C54&amp;"|"&amp;D54,'Duration Standards'!$N$2:$N$151,0))="",Setup!$B$3,INDEX('Duration Standards'!$G$2:$G$151,MATCH(B54&amp;"|"&amp;C54&amp;"|"&amp;D54,'Duration Standards'!$N$2:$N$151,0))),""))</f>
        <v/>
      </c>
      <c r="H54" s="15">
        <f>IFERROR(IF(OR(F54="",G54="",NOT(ISNUMBER(F54)),NOT(ISNUMBER(G54)),NOT(ISNUMBER(Setup!$B$4)),Setup!$B$4&lt;=0),"",ROUNDUP((F54+G54)/Setup!$B$4,0)*Setup!$B$4),"")</f>
        <v/>
      </c>
      <c r="I54" s="16" t="n"/>
      <c r="J54" s="15">
        <f>IF(OR(H54="",I54=""),"",I54-H54)</f>
        <v/>
      </c>
      <c r="K54" s="19">
        <f>IF(E54&lt;&gt;1,"",IFERROR(IF(INDEX('Duration Standards'!$K$2:$K$151,MATCH(B54&amp;"|"&amp;C54&amp;"|"&amp;D54,'Duration Standards'!$N$2:$N$151,0))&lt;&gt;"OK",INDEX('Duration Standards'!$K$2:$K$151,MATCH(B54&amp;"|"&amp;C54&amp;"|"&amp;D54,'Duration Standards'!$N$2:$N$151,0)),IF(INDEX('Duration Standards'!$L$2:$L$151,MATCH(B54&amp;"|"&amp;C54&amp;"|"&amp;D54,'Duration Standards'!$N$2:$N$151,0))&lt;&gt;"OK",INDEX('Duration Standards'!$L$2:$L$151,MATCH(B54&amp;"|"&amp;C54&amp;"|"&amp;D54,'Duration Standards'!$N$2:$N$151,0)),IF(INDEX('Duration Standards'!$M$2:$M$151,MATCH(B54&amp;"|"&amp;C54&amp;"|"&amp;D54,'Duration Standards'!$N$2:$N$151,0))="Current","OK",INDEX('Duration Standards'!$M$2:$M$151,MATCH(B54&amp;"|"&amp;C54&amp;"|"&amp;D54,'Duration Standards'!$N$2:$N$151,0))))),"Check standard"))</f>
        <v/>
      </c>
      <c r="L54" s="19">
        <f>IF(OR(B54="",C54="",D54=""),"Enter service, size, and condition",IF(E54=0,"No active standard",IF(E54&gt;1,"Multiple active standards",IF(H54="","Check setup or standard",IF(K54&lt;&gt;"OK","Check standard",IF(I54="","Ready",IF(I54=H54,"Matches standard","Review difference")))))))</f>
        <v/>
      </c>
    </row>
    <row r="55" ht="30" customHeight="1">
      <c r="A55" s="13" t="n"/>
      <c r="B55" s="13" t="n"/>
      <c r="C55" s="16" t="n"/>
      <c r="D55" s="13" t="n"/>
      <c r="E55" s="15">
        <f>IF(OR(B55="",C55="",D55=""),"",COUNTIF('Duration Standards'!$N$2:$N$151,B55&amp;"|"&amp;C55&amp;"|"&amp;D55))</f>
        <v/>
      </c>
      <c r="F55" s="15">
        <f>IF(E55&lt;&gt;1,"",IFERROR(IF(INDEX('Duration Standards'!$F$2:$F$151,MATCH(B55&amp;"|"&amp;C55&amp;"|"&amp;D55,'Duration Standards'!$N$2:$N$151,0))="","",INDEX('Duration Standards'!$F$2:$F$151,MATCH(B55&amp;"|"&amp;C55&amp;"|"&amp;D55,'Duration Standards'!$N$2:$N$151,0))),""))</f>
        <v/>
      </c>
      <c r="G55" s="15">
        <f>IF(E55&lt;&gt;1,"",IFERROR(IF(INDEX('Duration Standards'!$G$2:$G$151,MATCH(B55&amp;"|"&amp;C55&amp;"|"&amp;D55,'Duration Standards'!$N$2:$N$151,0))="",Setup!$B$3,INDEX('Duration Standards'!$G$2:$G$151,MATCH(B55&amp;"|"&amp;C55&amp;"|"&amp;D55,'Duration Standards'!$N$2:$N$151,0))),""))</f>
        <v/>
      </c>
      <c r="H55" s="15">
        <f>IFERROR(IF(OR(F55="",G55="",NOT(ISNUMBER(F55)),NOT(ISNUMBER(G55)),NOT(ISNUMBER(Setup!$B$4)),Setup!$B$4&lt;=0),"",ROUNDUP((F55+G55)/Setup!$B$4,0)*Setup!$B$4),"")</f>
        <v/>
      </c>
      <c r="I55" s="16" t="n"/>
      <c r="J55" s="15">
        <f>IF(OR(H55="",I55=""),"",I55-H55)</f>
        <v/>
      </c>
      <c r="K55" s="19">
        <f>IF(E55&lt;&gt;1,"",IFERROR(IF(INDEX('Duration Standards'!$K$2:$K$151,MATCH(B55&amp;"|"&amp;C55&amp;"|"&amp;D55,'Duration Standards'!$N$2:$N$151,0))&lt;&gt;"OK",INDEX('Duration Standards'!$K$2:$K$151,MATCH(B55&amp;"|"&amp;C55&amp;"|"&amp;D55,'Duration Standards'!$N$2:$N$151,0)),IF(INDEX('Duration Standards'!$L$2:$L$151,MATCH(B55&amp;"|"&amp;C55&amp;"|"&amp;D55,'Duration Standards'!$N$2:$N$151,0))&lt;&gt;"OK",INDEX('Duration Standards'!$L$2:$L$151,MATCH(B55&amp;"|"&amp;C55&amp;"|"&amp;D55,'Duration Standards'!$N$2:$N$151,0)),IF(INDEX('Duration Standards'!$M$2:$M$151,MATCH(B55&amp;"|"&amp;C55&amp;"|"&amp;D55,'Duration Standards'!$N$2:$N$151,0))="Current","OK",INDEX('Duration Standards'!$M$2:$M$151,MATCH(B55&amp;"|"&amp;C55&amp;"|"&amp;D55,'Duration Standards'!$N$2:$N$151,0))))),"Check standard"))</f>
        <v/>
      </c>
      <c r="L55" s="19">
        <f>IF(OR(B55="",C55="",D55=""),"Enter service, size, and condition",IF(E55=0,"No active standard",IF(E55&gt;1,"Multiple active standards",IF(H55="","Check setup or standard",IF(K55&lt;&gt;"OK","Check standard",IF(I55="","Ready",IF(I55=H55,"Matches standard","Review difference")))))))</f>
        <v/>
      </c>
    </row>
    <row r="56" ht="30" customHeight="1">
      <c r="A56" s="13" t="n"/>
      <c r="B56" s="13" t="n"/>
      <c r="C56" s="16" t="n"/>
      <c r="D56" s="13" t="n"/>
      <c r="E56" s="15">
        <f>IF(OR(B56="",C56="",D56=""),"",COUNTIF('Duration Standards'!$N$2:$N$151,B56&amp;"|"&amp;C56&amp;"|"&amp;D56))</f>
        <v/>
      </c>
      <c r="F56" s="15">
        <f>IF(E56&lt;&gt;1,"",IFERROR(IF(INDEX('Duration Standards'!$F$2:$F$151,MATCH(B56&amp;"|"&amp;C56&amp;"|"&amp;D56,'Duration Standards'!$N$2:$N$151,0))="","",INDEX('Duration Standards'!$F$2:$F$151,MATCH(B56&amp;"|"&amp;C56&amp;"|"&amp;D56,'Duration Standards'!$N$2:$N$151,0))),""))</f>
        <v/>
      </c>
      <c r="G56" s="15">
        <f>IF(E56&lt;&gt;1,"",IFERROR(IF(INDEX('Duration Standards'!$G$2:$G$151,MATCH(B56&amp;"|"&amp;C56&amp;"|"&amp;D56,'Duration Standards'!$N$2:$N$151,0))="",Setup!$B$3,INDEX('Duration Standards'!$G$2:$G$151,MATCH(B56&amp;"|"&amp;C56&amp;"|"&amp;D56,'Duration Standards'!$N$2:$N$151,0))),""))</f>
        <v/>
      </c>
      <c r="H56" s="15">
        <f>IFERROR(IF(OR(F56="",G56="",NOT(ISNUMBER(F56)),NOT(ISNUMBER(G56)),NOT(ISNUMBER(Setup!$B$4)),Setup!$B$4&lt;=0),"",ROUNDUP((F56+G56)/Setup!$B$4,0)*Setup!$B$4),"")</f>
        <v/>
      </c>
      <c r="I56" s="16" t="n"/>
      <c r="J56" s="15">
        <f>IF(OR(H56="",I56=""),"",I56-H56)</f>
        <v/>
      </c>
      <c r="K56" s="19">
        <f>IF(E56&lt;&gt;1,"",IFERROR(IF(INDEX('Duration Standards'!$K$2:$K$151,MATCH(B56&amp;"|"&amp;C56&amp;"|"&amp;D56,'Duration Standards'!$N$2:$N$151,0))&lt;&gt;"OK",INDEX('Duration Standards'!$K$2:$K$151,MATCH(B56&amp;"|"&amp;C56&amp;"|"&amp;D56,'Duration Standards'!$N$2:$N$151,0)),IF(INDEX('Duration Standards'!$L$2:$L$151,MATCH(B56&amp;"|"&amp;C56&amp;"|"&amp;D56,'Duration Standards'!$N$2:$N$151,0))&lt;&gt;"OK",INDEX('Duration Standards'!$L$2:$L$151,MATCH(B56&amp;"|"&amp;C56&amp;"|"&amp;D56,'Duration Standards'!$N$2:$N$151,0)),IF(INDEX('Duration Standards'!$M$2:$M$151,MATCH(B56&amp;"|"&amp;C56&amp;"|"&amp;D56,'Duration Standards'!$N$2:$N$151,0))="Current","OK",INDEX('Duration Standards'!$M$2:$M$151,MATCH(B56&amp;"|"&amp;C56&amp;"|"&amp;D56,'Duration Standards'!$N$2:$N$151,0))))),"Check standard"))</f>
        <v/>
      </c>
      <c r="L56" s="19">
        <f>IF(OR(B56="",C56="",D56=""),"Enter service, size, and condition",IF(E56=0,"No active standard",IF(E56&gt;1,"Multiple active standards",IF(H56="","Check setup or standard",IF(K56&lt;&gt;"OK","Check standard",IF(I56="","Ready",IF(I56=H56,"Matches standard","Review difference")))))))</f>
        <v/>
      </c>
    </row>
    <row r="57" ht="30" customHeight="1">
      <c r="A57" s="13" t="n"/>
      <c r="B57" s="13" t="n"/>
      <c r="C57" s="16" t="n"/>
      <c r="D57" s="13" t="n"/>
      <c r="E57" s="15">
        <f>IF(OR(B57="",C57="",D57=""),"",COUNTIF('Duration Standards'!$N$2:$N$151,B57&amp;"|"&amp;C57&amp;"|"&amp;D57))</f>
        <v/>
      </c>
      <c r="F57" s="15">
        <f>IF(E57&lt;&gt;1,"",IFERROR(IF(INDEX('Duration Standards'!$F$2:$F$151,MATCH(B57&amp;"|"&amp;C57&amp;"|"&amp;D57,'Duration Standards'!$N$2:$N$151,0))="","",INDEX('Duration Standards'!$F$2:$F$151,MATCH(B57&amp;"|"&amp;C57&amp;"|"&amp;D57,'Duration Standards'!$N$2:$N$151,0))),""))</f>
        <v/>
      </c>
      <c r="G57" s="15">
        <f>IF(E57&lt;&gt;1,"",IFERROR(IF(INDEX('Duration Standards'!$G$2:$G$151,MATCH(B57&amp;"|"&amp;C57&amp;"|"&amp;D57,'Duration Standards'!$N$2:$N$151,0))="",Setup!$B$3,INDEX('Duration Standards'!$G$2:$G$151,MATCH(B57&amp;"|"&amp;C57&amp;"|"&amp;D57,'Duration Standards'!$N$2:$N$151,0))),""))</f>
        <v/>
      </c>
      <c r="H57" s="15">
        <f>IFERROR(IF(OR(F57="",G57="",NOT(ISNUMBER(F57)),NOT(ISNUMBER(G57)),NOT(ISNUMBER(Setup!$B$4)),Setup!$B$4&lt;=0),"",ROUNDUP((F57+G57)/Setup!$B$4,0)*Setup!$B$4),"")</f>
        <v/>
      </c>
      <c r="I57" s="16" t="n"/>
      <c r="J57" s="15">
        <f>IF(OR(H57="",I57=""),"",I57-H57)</f>
        <v/>
      </c>
      <c r="K57" s="19">
        <f>IF(E57&lt;&gt;1,"",IFERROR(IF(INDEX('Duration Standards'!$K$2:$K$151,MATCH(B57&amp;"|"&amp;C57&amp;"|"&amp;D57,'Duration Standards'!$N$2:$N$151,0))&lt;&gt;"OK",INDEX('Duration Standards'!$K$2:$K$151,MATCH(B57&amp;"|"&amp;C57&amp;"|"&amp;D57,'Duration Standards'!$N$2:$N$151,0)),IF(INDEX('Duration Standards'!$L$2:$L$151,MATCH(B57&amp;"|"&amp;C57&amp;"|"&amp;D57,'Duration Standards'!$N$2:$N$151,0))&lt;&gt;"OK",INDEX('Duration Standards'!$L$2:$L$151,MATCH(B57&amp;"|"&amp;C57&amp;"|"&amp;D57,'Duration Standards'!$N$2:$N$151,0)),IF(INDEX('Duration Standards'!$M$2:$M$151,MATCH(B57&amp;"|"&amp;C57&amp;"|"&amp;D57,'Duration Standards'!$N$2:$N$151,0))="Current","OK",INDEX('Duration Standards'!$M$2:$M$151,MATCH(B57&amp;"|"&amp;C57&amp;"|"&amp;D57,'Duration Standards'!$N$2:$N$151,0))))),"Check standard"))</f>
        <v/>
      </c>
      <c r="L57" s="19">
        <f>IF(OR(B57="",C57="",D57=""),"Enter service, size, and condition",IF(E57=0,"No active standard",IF(E57&gt;1,"Multiple active standards",IF(H57="","Check setup or standard",IF(K57&lt;&gt;"OK","Check standard",IF(I57="","Ready",IF(I57=H57,"Matches standard","Review difference")))))))</f>
        <v/>
      </c>
    </row>
    <row r="58" ht="30" customHeight="1">
      <c r="A58" s="13" t="n"/>
      <c r="B58" s="13" t="n"/>
      <c r="C58" s="16" t="n"/>
      <c r="D58" s="13" t="n"/>
      <c r="E58" s="15">
        <f>IF(OR(B58="",C58="",D58=""),"",COUNTIF('Duration Standards'!$N$2:$N$151,B58&amp;"|"&amp;C58&amp;"|"&amp;D58))</f>
        <v/>
      </c>
      <c r="F58" s="15">
        <f>IF(E58&lt;&gt;1,"",IFERROR(IF(INDEX('Duration Standards'!$F$2:$F$151,MATCH(B58&amp;"|"&amp;C58&amp;"|"&amp;D58,'Duration Standards'!$N$2:$N$151,0))="","",INDEX('Duration Standards'!$F$2:$F$151,MATCH(B58&amp;"|"&amp;C58&amp;"|"&amp;D58,'Duration Standards'!$N$2:$N$151,0))),""))</f>
        <v/>
      </c>
      <c r="G58" s="15">
        <f>IF(E58&lt;&gt;1,"",IFERROR(IF(INDEX('Duration Standards'!$G$2:$G$151,MATCH(B58&amp;"|"&amp;C58&amp;"|"&amp;D58,'Duration Standards'!$N$2:$N$151,0))="",Setup!$B$3,INDEX('Duration Standards'!$G$2:$G$151,MATCH(B58&amp;"|"&amp;C58&amp;"|"&amp;D58,'Duration Standards'!$N$2:$N$151,0))),""))</f>
        <v/>
      </c>
      <c r="H58" s="15">
        <f>IFERROR(IF(OR(F58="",G58="",NOT(ISNUMBER(F58)),NOT(ISNUMBER(G58)),NOT(ISNUMBER(Setup!$B$4)),Setup!$B$4&lt;=0),"",ROUNDUP((F58+G58)/Setup!$B$4,0)*Setup!$B$4),"")</f>
        <v/>
      </c>
      <c r="I58" s="16" t="n"/>
      <c r="J58" s="15">
        <f>IF(OR(H58="",I58=""),"",I58-H58)</f>
        <v/>
      </c>
      <c r="K58" s="19">
        <f>IF(E58&lt;&gt;1,"",IFERROR(IF(INDEX('Duration Standards'!$K$2:$K$151,MATCH(B58&amp;"|"&amp;C58&amp;"|"&amp;D58,'Duration Standards'!$N$2:$N$151,0))&lt;&gt;"OK",INDEX('Duration Standards'!$K$2:$K$151,MATCH(B58&amp;"|"&amp;C58&amp;"|"&amp;D58,'Duration Standards'!$N$2:$N$151,0)),IF(INDEX('Duration Standards'!$L$2:$L$151,MATCH(B58&amp;"|"&amp;C58&amp;"|"&amp;D58,'Duration Standards'!$N$2:$N$151,0))&lt;&gt;"OK",INDEX('Duration Standards'!$L$2:$L$151,MATCH(B58&amp;"|"&amp;C58&amp;"|"&amp;D58,'Duration Standards'!$N$2:$N$151,0)),IF(INDEX('Duration Standards'!$M$2:$M$151,MATCH(B58&amp;"|"&amp;C58&amp;"|"&amp;D58,'Duration Standards'!$N$2:$N$151,0))="Current","OK",INDEX('Duration Standards'!$M$2:$M$151,MATCH(B58&amp;"|"&amp;C58&amp;"|"&amp;D58,'Duration Standards'!$N$2:$N$151,0))))),"Check standard"))</f>
        <v/>
      </c>
      <c r="L58" s="19">
        <f>IF(OR(B58="",C58="",D58=""),"Enter service, size, and condition",IF(E58=0,"No active standard",IF(E58&gt;1,"Multiple active standards",IF(H58="","Check setup or standard",IF(K58&lt;&gt;"OK","Check standard",IF(I58="","Ready",IF(I58=H58,"Matches standard","Review difference")))))))</f>
        <v/>
      </c>
    </row>
    <row r="59" ht="30" customHeight="1">
      <c r="A59" s="13" t="n"/>
      <c r="B59" s="13" t="n"/>
      <c r="C59" s="16" t="n"/>
      <c r="D59" s="13" t="n"/>
      <c r="E59" s="15">
        <f>IF(OR(B59="",C59="",D59=""),"",COUNTIF('Duration Standards'!$N$2:$N$151,B59&amp;"|"&amp;C59&amp;"|"&amp;D59))</f>
        <v/>
      </c>
      <c r="F59" s="15">
        <f>IF(E59&lt;&gt;1,"",IFERROR(IF(INDEX('Duration Standards'!$F$2:$F$151,MATCH(B59&amp;"|"&amp;C59&amp;"|"&amp;D59,'Duration Standards'!$N$2:$N$151,0))="","",INDEX('Duration Standards'!$F$2:$F$151,MATCH(B59&amp;"|"&amp;C59&amp;"|"&amp;D59,'Duration Standards'!$N$2:$N$151,0))),""))</f>
        <v/>
      </c>
      <c r="G59" s="15">
        <f>IF(E59&lt;&gt;1,"",IFERROR(IF(INDEX('Duration Standards'!$G$2:$G$151,MATCH(B59&amp;"|"&amp;C59&amp;"|"&amp;D59,'Duration Standards'!$N$2:$N$151,0))="",Setup!$B$3,INDEX('Duration Standards'!$G$2:$G$151,MATCH(B59&amp;"|"&amp;C59&amp;"|"&amp;D59,'Duration Standards'!$N$2:$N$151,0))),""))</f>
        <v/>
      </c>
      <c r="H59" s="15">
        <f>IFERROR(IF(OR(F59="",G59="",NOT(ISNUMBER(F59)),NOT(ISNUMBER(G59)),NOT(ISNUMBER(Setup!$B$4)),Setup!$B$4&lt;=0),"",ROUNDUP((F59+G59)/Setup!$B$4,0)*Setup!$B$4),"")</f>
        <v/>
      </c>
      <c r="I59" s="16" t="n"/>
      <c r="J59" s="15">
        <f>IF(OR(H59="",I59=""),"",I59-H59)</f>
        <v/>
      </c>
      <c r="K59" s="19">
        <f>IF(E59&lt;&gt;1,"",IFERROR(IF(INDEX('Duration Standards'!$K$2:$K$151,MATCH(B59&amp;"|"&amp;C59&amp;"|"&amp;D59,'Duration Standards'!$N$2:$N$151,0))&lt;&gt;"OK",INDEX('Duration Standards'!$K$2:$K$151,MATCH(B59&amp;"|"&amp;C59&amp;"|"&amp;D59,'Duration Standards'!$N$2:$N$151,0)),IF(INDEX('Duration Standards'!$L$2:$L$151,MATCH(B59&amp;"|"&amp;C59&amp;"|"&amp;D59,'Duration Standards'!$N$2:$N$151,0))&lt;&gt;"OK",INDEX('Duration Standards'!$L$2:$L$151,MATCH(B59&amp;"|"&amp;C59&amp;"|"&amp;D59,'Duration Standards'!$N$2:$N$151,0)),IF(INDEX('Duration Standards'!$M$2:$M$151,MATCH(B59&amp;"|"&amp;C59&amp;"|"&amp;D59,'Duration Standards'!$N$2:$N$151,0))="Current","OK",INDEX('Duration Standards'!$M$2:$M$151,MATCH(B59&amp;"|"&amp;C59&amp;"|"&amp;D59,'Duration Standards'!$N$2:$N$151,0))))),"Check standard"))</f>
        <v/>
      </c>
      <c r="L59" s="19">
        <f>IF(OR(B59="",C59="",D59=""),"Enter service, size, and condition",IF(E59=0,"No active standard",IF(E59&gt;1,"Multiple active standards",IF(H59="","Check setup or standard",IF(K59&lt;&gt;"OK","Check standard",IF(I59="","Ready",IF(I59=H59,"Matches standard","Review difference")))))))</f>
        <v/>
      </c>
    </row>
    <row r="60" ht="30" customHeight="1">
      <c r="A60" s="13" t="n"/>
      <c r="B60" s="13" t="n"/>
      <c r="C60" s="16" t="n"/>
      <c r="D60" s="13" t="n"/>
      <c r="E60" s="15">
        <f>IF(OR(B60="",C60="",D60=""),"",COUNTIF('Duration Standards'!$N$2:$N$151,B60&amp;"|"&amp;C60&amp;"|"&amp;D60))</f>
        <v/>
      </c>
      <c r="F60" s="15">
        <f>IF(E60&lt;&gt;1,"",IFERROR(IF(INDEX('Duration Standards'!$F$2:$F$151,MATCH(B60&amp;"|"&amp;C60&amp;"|"&amp;D60,'Duration Standards'!$N$2:$N$151,0))="","",INDEX('Duration Standards'!$F$2:$F$151,MATCH(B60&amp;"|"&amp;C60&amp;"|"&amp;D60,'Duration Standards'!$N$2:$N$151,0))),""))</f>
        <v/>
      </c>
      <c r="G60" s="15">
        <f>IF(E60&lt;&gt;1,"",IFERROR(IF(INDEX('Duration Standards'!$G$2:$G$151,MATCH(B60&amp;"|"&amp;C60&amp;"|"&amp;D60,'Duration Standards'!$N$2:$N$151,0))="",Setup!$B$3,INDEX('Duration Standards'!$G$2:$G$151,MATCH(B60&amp;"|"&amp;C60&amp;"|"&amp;D60,'Duration Standards'!$N$2:$N$151,0))),""))</f>
        <v/>
      </c>
      <c r="H60" s="15">
        <f>IFERROR(IF(OR(F60="",G60="",NOT(ISNUMBER(F60)),NOT(ISNUMBER(G60)),NOT(ISNUMBER(Setup!$B$4)),Setup!$B$4&lt;=0),"",ROUNDUP((F60+G60)/Setup!$B$4,0)*Setup!$B$4),"")</f>
        <v/>
      </c>
      <c r="I60" s="16" t="n"/>
      <c r="J60" s="15">
        <f>IF(OR(H60="",I60=""),"",I60-H60)</f>
        <v/>
      </c>
      <c r="K60" s="19">
        <f>IF(E60&lt;&gt;1,"",IFERROR(IF(INDEX('Duration Standards'!$K$2:$K$151,MATCH(B60&amp;"|"&amp;C60&amp;"|"&amp;D60,'Duration Standards'!$N$2:$N$151,0))&lt;&gt;"OK",INDEX('Duration Standards'!$K$2:$K$151,MATCH(B60&amp;"|"&amp;C60&amp;"|"&amp;D60,'Duration Standards'!$N$2:$N$151,0)),IF(INDEX('Duration Standards'!$L$2:$L$151,MATCH(B60&amp;"|"&amp;C60&amp;"|"&amp;D60,'Duration Standards'!$N$2:$N$151,0))&lt;&gt;"OK",INDEX('Duration Standards'!$L$2:$L$151,MATCH(B60&amp;"|"&amp;C60&amp;"|"&amp;D60,'Duration Standards'!$N$2:$N$151,0)),IF(INDEX('Duration Standards'!$M$2:$M$151,MATCH(B60&amp;"|"&amp;C60&amp;"|"&amp;D60,'Duration Standards'!$N$2:$N$151,0))="Current","OK",INDEX('Duration Standards'!$M$2:$M$151,MATCH(B60&amp;"|"&amp;C60&amp;"|"&amp;D60,'Duration Standards'!$N$2:$N$151,0))))),"Check standard"))</f>
        <v/>
      </c>
      <c r="L60" s="19">
        <f>IF(OR(B60="",C60="",D60=""),"Enter service, size, and condition",IF(E60=0,"No active standard",IF(E60&gt;1,"Multiple active standards",IF(H60="","Check setup or standard",IF(K60&lt;&gt;"OK","Check standard",IF(I60="","Ready",IF(I60=H60,"Matches standard","Review difference")))))))</f>
        <v/>
      </c>
    </row>
    <row r="61" ht="30" customHeight="1">
      <c r="A61" s="13" t="n"/>
      <c r="B61" s="13" t="n"/>
      <c r="C61" s="16" t="n"/>
      <c r="D61" s="13" t="n"/>
      <c r="E61" s="15">
        <f>IF(OR(B61="",C61="",D61=""),"",COUNTIF('Duration Standards'!$N$2:$N$151,B61&amp;"|"&amp;C61&amp;"|"&amp;D61))</f>
        <v/>
      </c>
      <c r="F61" s="15">
        <f>IF(E61&lt;&gt;1,"",IFERROR(IF(INDEX('Duration Standards'!$F$2:$F$151,MATCH(B61&amp;"|"&amp;C61&amp;"|"&amp;D61,'Duration Standards'!$N$2:$N$151,0))="","",INDEX('Duration Standards'!$F$2:$F$151,MATCH(B61&amp;"|"&amp;C61&amp;"|"&amp;D61,'Duration Standards'!$N$2:$N$151,0))),""))</f>
        <v/>
      </c>
      <c r="G61" s="15">
        <f>IF(E61&lt;&gt;1,"",IFERROR(IF(INDEX('Duration Standards'!$G$2:$G$151,MATCH(B61&amp;"|"&amp;C61&amp;"|"&amp;D61,'Duration Standards'!$N$2:$N$151,0))="",Setup!$B$3,INDEX('Duration Standards'!$G$2:$G$151,MATCH(B61&amp;"|"&amp;C61&amp;"|"&amp;D61,'Duration Standards'!$N$2:$N$151,0))),""))</f>
        <v/>
      </c>
      <c r="H61" s="15">
        <f>IFERROR(IF(OR(F61="",G61="",NOT(ISNUMBER(F61)),NOT(ISNUMBER(G61)),NOT(ISNUMBER(Setup!$B$4)),Setup!$B$4&lt;=0),"",ROUNDUP((F61+G61)/Setup!$B$4,0)*Setup!$B$4),"")</f>
        <v/>
      </c>
      <c r="I61" s="16" t="n"/>
      <c r="J61" s="15">
        <f>IF(OR(H61="",I61=""),"",I61-H61)</f>
        <v/>
      </c>
      <c r="K61" s="19">
        <f>IF(E61&lt;&gt;1,"",IFERROR(IF(INDEX('Duration Standards'!$K$2:$K$151,MATCH(B61&amp;"|"&amp;C61&amp;"|"&amp;D61,'Duration Standards'!$N$2:$N$151,0))&lt;&gt;"OK",INDEX('Duration Standards'!$K$2:$K$151,MATCH(B61&amp;"|"&amp;C61&amp;"|"&amp;D61,'Duration Standards'!$N$2:$N$151,0)),IF(INDEX('Duration Standards'!$L$2:$L$151,MATCH(B61&amp;"|"&amp;C61&amp;"|"&amp;D61,'Duration Standards'!$N$2:$N$151,0))&lt;&gt;"OK",INDEX('Duration Standards'!$L$2:$L$151,MATCH(B61&amp;"|"&amp;C61&amp;"|"&amp;D61,'Duration Standards'!$N$2:$N$151,0)),IF(INDEX('Duration Standards'!$M$2:$M$151,MATCH(B61&amp;"|"&amp;C61&amp;"|"&amp;D61,'Duration Standards'!$N$2:$N$151,0))="Current","OK",INDEX('Duration Standards'!$M$2:$M$151,MATCH(B61&amp;"|"&amp;C61&amp;"|"&amp;D61,'Duration Standards'!$N$2:$N$151,0))))),"Check standard"))</f>
        <v/>
      </c>
      <c r="L61" s="19">
        <f>IF(OR(B61="",C61="",D61=""),"Enter service, size, and condition",IF(E61=0,"No active standard",IF(E61&gt;1,"Multiple active standards",IF(H61="","Check setup or standard",IF(K61&lt;&gt;"OK","Check standard",IF(I61="","Ready",IF(I61=H61,"Matches standard","Review difference")))))))</f>
        <v/>
      </c>
    </row>
    <row r="62" ht="30" customHeight="1">
      <c r="A62" s="13" t="n"/>
      <c r="B62" s="13" t="n"/>
      <c r="C62" s="16" t="n"/>
      <c r="D62" s="13" t="n"/>
      <c r="E62" s="15">
        <f>IF(OR(B62="",C62="",D62=""),"",COUNTIF('Duration Standards'!$N$2:$N$151,B62&amp;"|"&amp;C62&amp;"|"&amp;D62))</f>
        <v/>
      </c>
      <c r="F62" s="15">
        <f>IF(E62&lt;&gt;1,"",IFERROR(IF(INDEX('Duration Standards'!$F$2:$F$151,MATCH(B62&amp;"|"&amp;C62&amp;"|"&amp;D62,'Duration Standards'!$N$2:$N$151,0))="","",INDEX('Duration Standards'!$F$2:$F$151,MATCH(B62&amp;"|"&amp;C62&amp;"|"&amp;D62,'Duration Standards'!$N$2:$N$151,0))),""))</f>
        <v/>
      </c>
      <c r="G62" s="15">
        <f>IF(E62&lt;&gt;1,"",IFERROR(IF(INDEX('Duration Standards'!$G$2:$G$151,MATCH(B62&amp;"|"&amp;C62&amp;"|"&amp;D62,'Duration Standards'!$N$2:$N$151,0))="",Setup!$B$3,INDEX('Duration Standards'!$G$2:$G$151,MATCH(B62&amp;"|"&amp;C62&amp;"|"&amp;D62,'Duration Standards'!$N$2:$N$151,0))),""))</f>
        <v/>
      </c>
      <c r="H62" s="15">
        <f>IFERROR(IF(OR(F62="",G62="",NOT(ISNUMBER(F62)),NOT(ISNUMBER(G62)),NOT(ISNUMBER(Setup!$B$4)),Setup!$B$4&lt;=0),"",ROUNDUP((F62+G62)/Setup!$B$4,0)*Setup!$B$4),"")</f>
        <v/>
      </c>
      <c r="I62" s="16" t="n"/>
      <c r="J62" s="15">
        <f>IF(OR(H62="",I62=""),"",I62-H62)</f>
        <v/>
      </c>
      <c r="K62" s="19">
        <f>IF(E62&lt;&gt;1,"",IFERROR(IF(INDEX('Duration Standards'!$K$2:$K$151,MATCH(B62&amp;"|"&amp;C62&amp;"|"&amp;D62,'Duration Standards'!$N$2:$N$151,0))&lt;&gt;"OK",INDEX('Duration Standards'!$K$2:$K$151,MATCH(B62&amp;"|"&amp;C62&amp;"|"&amp;D62,'Duration Standards'!$N$2:$N$151,0)),IF(INDEX('Duration Standards'!$L$2:$L$151,MATCH(B62&amp;"|"&amp;C62&amp;"|"&amp;D62,'Duration Standards'!$N$2:$N$151,0))&lt;&gt;"OK",INDEX('Duration Standards'!$L$2:$L$151,MATCH(B62&amp;"|"&amp;C62&amp;"|"&amp;D62,'Duration Standards'!$N$2:$N$151,0)),IF(INDEX('Duration Standards'!$M$2:$M$151,MATCH(B62&amp;"|"&amp;C62&amp;"|"&amp;D62,'Duration Standards'!$N$2:$N$151,0))="Current","OK",INDEX('Duration Standards'!$M$2:$M$151,MATCH(B62&amp;"|"&amp;C62&amp;"|"&amp;D62,'Duration Standards'!$N$2:$N$151,0))))),"Check standard"))</f>
        <v/>
      </c>
      <c r="L62" s="19">
        <f>IF(OR(B62="",C62="",D62=""),"Enter service, size, and condition",IF(E62=0,"No active standard",IF(E62&gt;1,"Multiple active standards",IF(H62="","Check setup or standard",IF(K62&lt;&gt;"OK","Check standard",IF(I62="","Ready",IF(I62=H62,"Matches standard","Review difference")))))))</f>
        <v/>
      </c>
    </row>
    <row r="63" ht="30" customHeight="1">
      <c r="A63" s="13" t="n"/>
      <c r="B63" s="13" t="n"/>
      <c r="C63" s="16" t="n"/>
      <c r="D63" s="13" t="n"/>
      <c r="E63" s="15">
        <f>IF(OR(B63="",C63="",D63=""),"",COUNTIF('Duration Standards'!$N$2:$N$151,B63&amp;"|"&amp;C63&amp;"|"&amp;D63))</f>
        <v/>
      </c>
      <c r="F63" s="15">
        <f>IF(E63&lt;&gt;1,"",IFERROR(IF(INDEX('Duration Standards'!$F$2:$F$151,MATCH(B63&amp;"|"&amp;C63&amp;"|"&amp;D63,'Duration Standards'!$N$2:$N$151,0))="","",INDEX('Duration Standards'!$F$2:$F$151,MATCH(B63&amp;"|"&amp;C63&amp;"|"&amp;D63,'Duration Standards'!$N$2:$N$151,0))),""))</f>
        <v/>
      </c>
      <c r="G63" s="15">
        <f>IF(E63&lt;&gt;1,"",IFERROR(IF(INDEX('Duration Standards'!$G$2:$G$151,MATCH(B63&amp;"|"&amp;C63&amp;"|"&amp;D63,'Duration Standards'!$N$2:$N$151,0))="",Setup!$B$3,INDEX('Duration Standards'!$G$2:$G$151,MATCH(B63&amp;"|"&amp;C63&amp;"|"&amp;D63,'Duration Standards'!$N$2:$N$151,0))),""))</f>
        <v/>
      </c>
      <c r="H63" s="15">
        <f>IFERROR(IF(OR(F63="",G63="",NOT(ISNUMBER(F63)),NOT(ISNUMBER(G63)),NOT(ISNUMBER(Setup!$B$4)),Setup!$B$4&lt;=0),"",ROUNDUP((F63+G63)/Setup!$B$4,0)*Setup!$B$4),"")</f>
        <v/>
      </c>
      <c r="I63" s="16" t="n"/>
      <c r="J63" s="15">
        <f>IF(OR(H63="",I63=""),"",I63-H63)</f>
        <v/>
      </c>
      <c r="K63" s="19">
        <f>IF(E63&lt;&gt;1,"",IFERROR(IF(INDEX('Duration Standards'!$K$2:$K$151,MATCH(B63&amp;"|"&amp;C63&amp;"|"&amp;D63,'Duration Standards'!$N$2:$N$151,0))&lt;&gt;"OK",INDEX('Duration Standards'!$K$2:$K$151,MATCH(B63&amp;"|"&amp;C63&amp;"|"&amp;D63,'Duration Standards'!$N$2:$N$151,0)),IF(INDEX('Duration Standards'!$L$2:$L$151,MATCH(B63&amp;"|"&amp;C63&amp;"|"&amp;D63,'Duration Standards'!$N$2:$N$151,0))&lt;&gt;"OK",INDEX('Duration Standards'!$L$2:$L$151,MATCH(B63&amp;"|"&amp;C63&amp;"|"&amp;D63,'Duration Standards'!$N$2:$N$151,0)),IF(INDEX('Duration Standards'!$M$2:$M$151,MATCH(B63&amp;"|"&amp;C63&amp;"|"&amp;D63,'Duration Standards'!$N$2:$N$151,0))="Current","OK",INDEX('Duration Standards'!$M$2:$M$151,MATCH(B63&amp;"|"&amp;C63&amp;"|"&amp;D63,'Duration Standards'!$N$2:$N$151,0))))),"Check standard"))</f>
        <v/>
      </c>
      <c r="L63" s="19">
        <f>IF(OR(B63="",C63="",D63=""),"Enter service, size, and condition",IF(E63=0,"No active standard",IF(E63&gt;1,"Multiple active standards",IF(H63="","Check setup or standard",IF(K63&lt;&gt;"OK","Check standard",IF(I63="","Ready",IF(I63=H63,"Matches standard","Review difference")))))))</f>
        <v/>
      </c>
    </row>
    <row r="64" ht="30" customHeight="1">
      <c r="A64" s="13" t="n"/>
      <c r="B64" s="13" t="n"/>
      <c r="C64" s="16" t="n"/>
      <c r="D64" s="13" t="n"/>
      <c r="E64" s="15">
        <f>IF(OR(B64="",C64="",D64=""),"",COUNTIF('Duration Standards'!$N$2:$N$151,B64&amp;"|"&amp;C64&amp;"|"&amp;D64))</f>
        <v/>
      </c>
      <c r="F64" s="15">
        <f>IF(E64&lt;&gt;1,"",IFERROR(IF(INDEX('Duration Standards'!$F$2:$F$151,MATCH(B64&amp;"|"&amp;C64&amp;"|"&amp;D64,'Duration Standards'!$N$2:$N$151,0))="","",INDEX('Duration Standards'!$F$2:$F$151,MATCH(B64&amp;"|"&amp;C64&amp;"|"&amp;D64,'Duration Standards'!$N$2:$N$151,0))),""))</f>
        <v/>
      </c>
      <c r="G64" s="15">
        <f>IF(E64&lt;&gt;1,"",IFERROR(IF(INDEX('Duration Standards'!$G$2:$G$151,MATCH(B64&amp;"|"&amp;C64&amp;"|"&amp;D64,'Duration Standards'!$N$2:$N$151,0))="",Setup!$B$3,INDEX('Duration Standards'!$G$2:$G$151,MATCH(B64&amp;"|"&amp;C64&amp;"|"&amp;D64,'Duration Standards'!$N$2:$N$151,0))),""))</f>
        <v/>
      </c>
      <c r="H64" s="15">
        <f>IFERROR(IF(OR(F64="",G64="",NOT(ISNUMBER(F64)),NOT(ISNUMBER(G64)),NOT(ISNUMBER(Setup!$B$4)),Setup!$B$4&lt;=0),"",ROUNDUP((F64+G64)/Setup!$B$4,0)*Setup!$B$4),"")</f>
        <v/>
      </c>
      <c r="I64" s="16" t="n"/>
      <c r="J64" s="15">
        <f>IF(OR(H64="",I64=""),"",I64-H64)</f>
        <v/>
      </c>
      <c r="K64" s="19">
        <f>IF(E64&lt;&gt;1,"",IFERROR(IF(INDEX('Duration Standards'!$K$2:$K$151,MATCH(B64&amp;"|"&amp;C64&amp;"|"&amp;D64,'Duration Standards'!$N$2:$N$151,0))&lt;&gt;"OK",INDEX('Duration Standards'!$K$2:$K$151,MATCH(B64&amp;"|"&amp;C64&amp;"|"&amp;D64,'Duration Standards'!$N$2:$N$151,0)),IF(INDEX('Duration Standards'!$L$2:$L$151,MATCH(B64&amp;"|"&amp;C64&amp;"|"&amp;D64,'Duration Standards'!$N$2:$N$151,0))&lt;&gt;"OK",INDEX('Duration Standards'!$L$2:$L$151,MATCH(B64&amp;"|"&amp;C64&amp;"|"&amp;D64,'Duration Standards'!$N$2:$N$151,0)),IF(INDEX('Duration Standards'!$M$2:$M$151,MATCH(B64&amp;"|"&amp;C64&amp;"|"&amp;D64,'Duration Standards'!$N$2:$N$151,0))="Current","OK",INDEX('Duration Standards'!$M$2:$M$151,MATCH(B64&amp;"|"&amp;C64&amp;"|"&amp;D64,'Duration Standards'!$N$2:$N$151,0))))),"Check standard"))</f>
        <v/>
      </c>
      <c r="L64" s="19">
        <f>IF(OR(B64="",C64="",D64=""),"Enter service, size, and condition",IF(E64=0,"No active standard",IF(E64&gt;1,"Multiple active standards",IF(H64="","Check setup or standard",IF(K64&lt;&gt;"OK","Check standard",IF(I64="","Ready",IF(I64=H64,"Matches standard","Review difference")))))))</f>
        <v/>
      </c>
    </row>
    <row r="65" ht="30" customHeight="1">
      <c r="A65" s="13" t="n"/>
      <c r="B65" s="13" t="n"/>
      <c r="C65" s="16" t="n"/>
      <c r="D65" s="13" t="n"/>
      <c r="E65" s="15">
        <f>IF(OR(B65="",C65="",D65=""),"",COUNTIF('Duration Standards'!$N$2:$N$151,B65&amp;"|"&amp;C65&amp;"|"&amp;D65))</f>
        <v/>
      </c>
      <c r="F65" s="15">
        <f>IF(E65&lt;&gt;1,"",IFERROR(IF(INDEX('Duration Standards'!$F$2:$F$151,MATCH(B65&amp;"|"&amp;C65&amp;"|"&amp;D65,'Duration Standards'!$N$2:$N$151,0))="","",INDEX('Duration Standards'!$F$2:$F$151,MATCH(B65&amp;"|"&amp;C65&amp;"|"&amp;D65,'Duration Standards'!$N$2:$N$151,0))),""))</f>
        <v/>
      </c>
      <c r="G65" s="15">
        <f>IF(E65&lt;&gt;1,"",IFERROR(IF(INDEX('Duration Standards'!$G$2:$G$151,MATCH(B65&amp;"|"&amp;C65&amp;"|"&amp;D65,'Duration Standards'!$N$2:$N$151,0))="",Setup!$B$3,INDEX('Duration Standards'!$G$2:$G$151,MATCH(B65&amp;"|"&amp;C65&amp;"|"&amp;D65,'Duration Standards'!$N$2:$N$151,0))),""))</f>
        <v/>
      </c>
      <c r="H65" s="15">
        <f>IFERROR(IF(OR(F65="",G65="",NOT(ISNUMBER(F65)),NOT(ISNUMBER(G65)),NOT(ISNUMBER(Setup!$B$4)),Setup!$B$4&lt;=0),"",ROUNDUP((F65+G65)/Setup!$B$4,0)*Setup!$B$4),"")</f>
        <v/>
      </c>
      <c r="I65" s="16" t="n"/>
      <c r="J65" s="15">
        <f>IF(OR(H65="",I65=""),"",I65-H65)</f>
        <v/>
      </c>
      <c r="K65" s="19">
        <f>IF(E65&lt;&gt;1,"",IFERROR(IF(INDEX('Duration Standards'!$K$2:$K$151,MATCH(B65&amp;"|"&amp;C65&amp;"|"&amp;D65,'Duration Standards'!$N$2:$N$151,0))&lt;&gt;"OK",INDEX('Duration Standards'!$K$2:$K$151,MATCH(B65&amp;"|"&amp;C65&amp;"|"&amp;D65,'Duration Standards'!$N$2:$N$151,0)),IF(INDEX('Duration Standards'!$L$2:$L$151,MATCH(B65&amp;"|"&amp;C65&amp;"|"&amp;D65,'Duration Standards'!$N$2:$N$151,0))&lt;&gt;"OK",INDEX('Duration Standards'!$L$2:$L$151,MATCH(B65&amp;"|"&amp;C65&amp;"|"&amp;D65,'Duration Standards'!$N$2:$N$151,0)),IF(INDEX('Duration Standards'!$M$2:$M$151,MATCH(B65&amp;"|"&amp;C65&amp;"|"&amp;D65,'Duration Standards'!$N$2:$N$151,0))="Current","OK",INDEX('Duration Standards'!$M$2:$M$151,MATCH(B65&amp;"|"&amp;C65&amp;"|"&amp;D65,'Duration Standards'!$N$2:$N$151,0))))),"Check standard"))</f>
        <v/>
      </c>
      <c r="L65" s="19">
        <f>IF(OR(B65="",C65="",D65=""),"Enter service, size, and condition",IF(E65=0,"No active standard",IF(E65&gt;1,"Multiple active standards",IF(H65="","Check setup or standard",IF(K65&lt;&gt;"OK","Check standard",IF(I65="","Ready",IF(I65=H65,"Matches standard","Review difference")))))))</f>
        <v/>
      </c>
    </row>
    <row r="66" ht="30" customHeight="1">
      <c r="A66" s="13" t="n"/>
      <c r="B66" s="13" t="n"/>
      <c r="C66" s="16" t="n"/>
      <c r="D66" s="13" t="n"/>
      <c r="E66" s="15">
        <f>IF(OR(B66="",C66="",D66=""),"",COUNTIF('Duration Standards'!$N$2:$N$151,B66&amp;"|"&amp;C66&amp;"|"&amp;D66))</f>
        <v/>
      </c>
      <c r="F66" s="15">
        <f>IF(E66&lt;&gt;1,"",IFERROR(IF(INDEX('Duration Standards'!$F$2:$F$151,MATCH(B66&amp;"|"&amp;C66&amp;"|"&amp;D66,'Duration Standards'!$N$2:$N$151,0))="","",INDEX('Duration Standards'!$F$2:$F$151,MATCH(B66&amp;"|"&amp;C66&amp;"|"&amp;D66,'Duration Standards'!$N$2:$N$151,0))),""))</f>
        <v/>
      </c>
      <c r="G66" s="15">
        <f>IF(E66&lt;&gt;1,"",IFERROR(IF(INDEX('Duration Standards'!$G$2:$G$151,MATCH(B66&amp;"|"&amp;C66&amp;"|"&amp;D66,'Duration Standards'!$N$2:$N$151,0))="",Setup!$B$3,INDEX('Duration Standards'!$G$2:$G$151,MATCH(B66&amp;"|"&amp;C66&amp;"|"&amp;D66,'Duration Standards'!$N$2:$N$151,0))),""))</f>
        <v/>
      </c>
      <c r="H66" s="15">
        <f>IFERROR(IF(OR(F66="",G66="",NOT(ISNUMBER(F66)),NOT(ISNUMBER(G66)),NOT(ISNUMBER(Setup!$B$4)),Setup!$B$4&lt;=0),"",ROUNDUP((F66+G66)/Setup!$B$4,0)*Setup!$B$4),"")</f>
        <v/>
      </c>
      <c r="I66" s="16" t="n"/>
      <c r="J66" s="15">
        <f>IF(OR(H66="",I66=""),"",I66-H66)</f>
        <v/>
      </c>
      <c r="K66" s="19">
        <f>IF(E66&lt;&gt;1,"",IFERROR(IF(INDEX('Duration Standards'!$K$2:$K$151,MATCH(B66&amp;"|"&amp;C66&amp;"|"&amp;D66,'Duration Standards'!$N$2:$N$151,0))&lt;&gt;"OK",INDEX('Duration Standards'!$K$2:$K$151,MATCH(B66&amp;"|"&amp;C66&amp;"|"&amp;D66,'Duration Standards'!$N$2:$N$151,0)),IF(INDEX('Duration Standards'!$L$2:$L$151,MATCH(B66&amp;"|"&amp;C66&amp;"|"&amp;D66,'Duration Standards'!$N$2:$N$151,0))&lt;&gt;"OK",INDEX('Duration Standards'!$L$2:$L$151,MATCH(B66&amp;"|"&amp;C66&amp;"|"&amp;D66,'Duration Standards'!$N$2:$N$151,0)),IF(INDEX('Duration Standards'!$M$2:$M$151,MATCH(B66&amp;"|"&amp;C66&amp;"|"&amp;D66,'Duration Standards'!$N$2:$N$151,0))="Current","OK",INDEX('Duration Standards'!$M$2:$M$151,MATCH(B66&amp;"|"&amp;C66&amp;"|"&amp;D66,'Duration Standards'!$N$2:$N$151,0))))),"Check standard"))</f>
        <v/>
      </c>
      <c r="L66" s="19">
        <f>IF(OR(B66="",C66="",D66=""),"Enter service, size, and condition",IF(E66=0,"No active standard",IF(E66&gt;1,"Multiple active standards",IF(H66="","Check setup or standard",IF(K66&lt;&gt;"OK","Check standard",IF(I66="","Ready",IF(I66=H66,"Matches standard","Review difference")))))))</f>
        <v/>
      </c>
    </row>
    <row r="67" ht="30" customHeight="1">
      <c r="A67" s="13" t="n"/>
      <c r="B67" s="13" t="n"/>
      <c r="C67" s="16" t="n"/>
      <c r="D67" s="13" t="n"/>
      <c r="E67" s="15">
        <f>IF(OR(B67="",C67="",D67=""),"",COUNTIF('Duration Standards'!$N$2:$N$151,B67&amp;"|"&amp;C67&amp;"|"&amp;D67))</f>
        <v/>
      </c>
      <c r="F67" s="15">
        <f>IF(E67&lt;&gt;1,"",IFERROR(IF(INDEX('Duration Standards'!$F$2:$F$151,MATCH(B67&amp;"|"&amp;C67&amp;"|"&amp;D67,'Duration Standards'!$N$2:$N$151,0))="","",INDEX('Duration Standards'!$F$2:$F$151,MATCH(B67&amp;"|"&amp;C67&amp;"|"&amp;D67,'Duration Standards'!$N$2:$N$151,0))),""))</f>
        <v/>
      </c>
      <c r="G67" s="15">
        <f>IF(E67&lt;&gt;1,"",IFERROR(IF(INDEX('Duration Standards'!$G$2:$G$151,MATCH(B67&amp;"|"&amp;C67&amp;"|"&amp;D67,'Duration Standards'!$N$2:$N$151,0))="",Setup!$B$3,INDEX('Duration Standards'!$G$2:$G$151,MATCH(B67&amp;"|"&amp;C67&amp;"|"&amp;D67,'Duration Standards'!$N$2:$N$151,0))),""))</f>
        <v/>
      </c>
      <c r="H67" s="15">
        <f>IFERROR(IF(OR(F67="",G67="",NOT(ISNUMBER(F67)),NOT(ISNUMBER(G67)),NOT(ISNUMBER(Setup!$B$4)),Setup!$B$4&lt;=0),"",ROUNDUP((F67+G67)/Setup!$B$4,0)*Setup!$B$4),"")</f>
        <v/>
      </c>
      <c r="I67" s="16" t="n"/>
      <c r="J67" s="15">
        <f>IF(OR(H67="",I67=""),"",I67-H67)</f>
        <v/>
      </c>
      <c r="K67" s="19">
        <f>IF(E67&lt;&gt;1,"",IFERROR(IF(INDEX('Duration Standards'!$K$2:$K$151,MATCH(B67&amp;"|"&amp;C67&amp;"|"&amp;D67,'Duration Standards'!$N$2:$N$151,0))&lt;&gt;"OK",INDEX('Duration Standards'!$K$2:$K$151,MATCH(B67&amp;"|"&amp;C67&amp;"|"&amp;D67,'Duration Standards'!$N$2:$N$151,0)),IF(INDEX('Duration Standards'!$L$2:$L$151,MATCH(B67&amp;"|"&amp;C67&amp;"|"&amp;D67,'Duration Standards'!$N$2:$N$151,0))&lt;&gt;"OK",INDEX('Duration Standards'!$L$2:$L$151,MATCH(B67&amp;"|"&amp;C67&amp;"|"&amp;D67,'Duration Standards'!$N$2:$N$151,0)),IF(INDEX('Duration Standards'!$M$2:$M$151,MATCH(B67&amp;"|"&amp;C67&amp;"|"&amp;D67,'Duration Standards'!$N$2:$N$151,0))="Current","OK",INDEX('Duration Standards'!$M$2:$M$151,MATCH(B67&amp;"|"&amp;C67&amp;"|"&amp;D67,'Duration Standards'!$N$2:$N$151,0))))),"Check standard"))</f>
        <v/>
      </c>
      <c r="L67" s="19">
        <f>IF(OR(B67="",C67="",D67=""),"Enter service, size, and condition",IF(E67=0,"No active standard",IF(E67&gt;1,"Multiple active standards",IF(H67="","Check setup or standard",IF(K67&lt;&gt;"OK","Check standard",IF(I67="","Ready",IF(I67=H67,"Matches standard","Review difference")))))))</f>
        <v/>
      </c>
    </row>
    <row r="68" ht="30" customHeight="1">
      <c r="A68" s="13" t="n"/>
      <c r="B68" s="13" t="n"/>
      <c r="C68" s="16" t="n"/>
      <c r="D68" s="13" t="n"/>
      <c r="E68" s="15">
        <f>IF(OR(B68="",C68="",D68=""),"",COUNTIF('Duration Standards'!$N$2:$N$151,B68&amp;"|"&amp;C68&amp;"|"&amp;D68))</f>
        <v/>
      </c>
      <c r="F68" s="15">
        <f>IF(E68&lt;&gt;1,"",IFERROR(IF(INDEX('Duration Standards'!$F$2:$F$151,MATCH(B68&amp;"|"&amp;C68&amp;"|"&amp;D68,'Duration Standards'!$N$2:$N$151,0))="","",INDEX('Duration Standards'!$F$2:$F$151,MATCH(B68&amp;"|"&amp;C68&amp;"|"&amp;D68,'Duration Standards'!$N$2:$N$151,0))),""))</f>
        <v/>
      </c>
      <c r="G68" s="15">
        <f>IF(E68&lt;&gt;1,"",IFERROR(IF(INDEX('Duration Standards'!$G$2:$G$151,MATCH(B68&amp;"|"&amp;C68&amp;"|"&amp;D68,'Duration Standards'!$N$2:$N$151,0))="",Setup!$B$3,INDEX('Duration Standards'!$G$2:$G$151,MATCH(B68&amp;"|"&amp;C68&amp;"|"&amp;D68,'Duration Standards'!$N$2:$N$151,0))),""))</f>
        <v/>
      </c>
      <c r="H68" s="15">
        <f>IFERROR(IF(OR(F68="",G68="",NOT(ISNUMBER(F68)),NOT(ISNUMBER(G68)),NOT(ISNUMBER(Setup!$B$4)),Setup!$B$4&lt;=0),"",ROUNDUP((F68+G68)/Setup!$B$4,0)*Setup!$B$4),"")</f>
        <v/>
      </c>
      <c r="I68" s="16" t="n"/>
      <c r="J68" s="15">
        <f>IF(OR(H68="",I68=""),"",I68-H68)</f>
        <v/>
      </c>
      <c r="K68" s="19">
        <f>IF(E68&lt;&gt;1,"",IFERROR(IF(INDEX('Duration Standards'!$K$2:$K$151,MATCH(B68&amp;"|"&amp;C68&amp;"|"&amp;D68,'Duration Standards'!$N$2:$N$151,0))&lt;&gt;"OK",INDEX('Duration Standards'!$K$2:$K$151,MATCH(B68&amp;"|"&amp;C68&amp;"|"&amp;D68,'Duration Standards'!$N$2:$N$151,0)),IF(INDEX('Duration Standards'!$L$2:$L$151,MATCH(B68&amp;"|"&amp;C68&amp;"|"&amp;D68,'Duration Standards'!$N$2:$N$151,0))&lt;&gt;"OK",INDEX('Duration Standards'!$L$2:$L$151,MATCH(B68&amp;"|"&amp;C68&amp;"|"&amp;D68,'Duration Standards'!$N$2:$N$151,0)),IF(INDEX('Duration Standards'!$M$2:$M$151,MATCH(B68&amp;"|"&amp;C68&amp;"|"&amp;D68,'Duration Standards'!$N$2:$N$151,0))="Current","OK",INDEX('Duration Standards'!$M$2:$M$151,MATCH(B68&amp;"|"&amp;C68&amp;"|"&amp;D68,'Duration Standards'!$N$2:$N$151,0))))),"Check standard"))</f>
        <v/>
      </c>
      <c r="L68" s="19">
        <f>IF(OR(B68="",C68="",D68=""),"Enter service, size, and condition",IF(E68=0,"No active standard",IF(E68&gt;1,"Multiple active standards",IF(H68="","Check setup or standard",IF(K68&lt;&gt;"OK","Check standard",IF(I68="","Ready",IF(I68=H68,"Matches standard","Review difference")))))))</f>
        <v/>
      </c>
    </row>
    <row r="69" ht="30" customHeight="1">
      <c r="A69" s="13" t="n"/>
      <c r="B69" s="13" t="n"/>
      <c r="C69" s="16" t="n"/>
      <c r="D69" s="13" t="n"/>
      <c r="E69" s="15">
        <f>IF(OR(B69="",C69="",D69=""),"",COUNTIF('Duration Standards'!$N$2:$N$151,B69&amp;"|"&amp;C69&amp;"|"&amp;D69))</f>
        <v/>
      </c>
      <c r="F69" s="15">
        <f>IF(E69&lt;&gt;1,"",IFERROR(IF(INDEX('Duration Standards'!$F$2:$F$151,MATCH(B69&amp;"|"&amp;C69&amp;"|"&amp;D69,'Duration Standards'!$N$2:$N$151,0))="","",INDEX('Duration Standards'!$F$2:$F$151,MATCH(B69&amp;"|"&amp;C69&amp;"|"&amp;D69,'Duration Standards'!$N$2:$N$151,0))),""))</f>
        <v/>
      </c>
      <c r="G69" s="15">
        <f>IF(E69&lt;&gt;1,"",IFERROR(IF(INDEX('Duration Standards'!$G$2:$G$151,MATCH(B69&amp;"|"&amp;C69&amp;"|"&amp;D69,'Duration Standards'!$N$2:$N$151,0))="",Setup!$B$3,INDEX('Duration Standards'!$G$2:$G$151,MATCH(B69&amp;"|"&amp;C69&amp;"|"&amp;D69,'Duration Standards'!$N$2:$N$151,0))),""))</f>
        <v/>
      </c>
      <c r="H69" s="15">
        <f>IFERROR(IF(OR(F69="",G69="",NOT(ISNUMBER(F69)),NOT(ISNUMBER(G69)),NOT(ISNUMBER(Setup!$B$4)),Setup!$B$4&lt;=0),"",ROUNDUP((F69+G69)/Setup!$B$4,0)*Setup!$B$4),"")</f>
        <v/>
      </c>
      <c r="I69" s="16" t="n"/>
      <c r="J69" s="15">
        <f>IF(OR(H69="",I69=""),"",I69-H69)</f>
        <v/>
      </c>
      <c r="K69" s="19">
        <f>IF(E69&lt;&gt;1,"",IFERROR(IF(INDEX('Duration Standards'!$K$2:$K$151,MATCH(B69&amp;"|"&amp;C69&amp;"|"&amp;D69,'Duration Standards'!$N$2:$N$151,0))&lt;&gt;"OK",INDEX('Duration Standards'!$K$2:$K$151,MATCH(B69&amp;"|"&amp;C69&amp;"|"&amp;D69,'Duration Standards'!$N$2:$N$151,0)),IF(INDEX('Duration Standards'!$L$2:$L$151,MATCH(B69&amp;"|"&amp;C69&amp;"|"&amp;D69,'Duration Standards'!$N$2:$N$151,0))&lt;&gt;"OK",INDEX('Duration Standards'!$L$2:$L$151,MATCH(B69&amp;"|"&amp;C69&amp;"|"&amp;D69,'Duration Standards'!$N$2:$N$151,0)),IF(INDEX('Duration Standards'!$M$2:$M$151,MATCH(B69&amp;"|"&amp;C69&amp;"|"&amp;D69,'Duration Standards'!$N$2:$N$151,0))="Current","OK",INDEX('Duration Standards'!$M$2:$M$151,MATCH(B69&amp;"|"&amp;C69&amp;"|"&amp;D69,'Duration Standards'!$N$2:$N$151,0))))),"Check standard"))</f>
        <v/>
      </c>
      <c r="L69" s="19">
        <f>IF(OR(B69="",C69="",D69=""),"Enter service, size, and condition",IF(E69=0,"No active standard",IF(E69&gt;1,"Multiple active standards",IF(H69="","Check setup or standard",IF(K69&lt;&gt;"OK","Check standard",IF(I69="","Ready",IF(I69=H69,"Matches standard","Review difference")))))))</f>
        <v/>
      </c>
    </row>
    <row r="70" ht="30" customHeight="1">
      <c r="A70" s="13" t="n"/>
      <c r="B70" s="13" t="n"/>
      <c r="C70" s="16" t="n"/>
      <c r="D70" s="13" t="n"/>
      <c r="E70" s="15">
        <f>IF(OR(B70="",C70="",D70=""),"",COUNTIF('Duration Standards'!$N$2:$N$151,B70&amp;"|"&amp;C70&amp;"|"&amp;D70))</f>
        <v/>
      </c>
      <c r="F70" s="15">
        <f>IF(E70&lt;&gt;1,"",IFERROR(IF(INDEX('Duration Standards'!$F$2:$F$151,MATCH(B70&amp;"|"&amp;C70&amp;"|"&amp;D70,'Duration Standards'!$N$2:$N$151,0))="","",INDEX('Duration Standards'!$F$2:$F$151,MATCH(B70&amp;"|"&amp;C70&amp;"|"&amp;D70,'Duration Standards'!$N$2:$N$151,0))),""))</f>
        <v/>
      </c>
      <c r="G70" s="15">
        <f>IF(E70&lt;&gt;1,"",IFERROR(IF(INDEX('Duration Standards'!$G$2:$G$151,MATCH(B70&amp;"|"&amp;C70&amp;"|"&amp;D70,'Duration Standards'!$N$2:$N$151,0))="",Setup!$B$3,INDEX('Duration Standards'!$G$2:$G$151,MATCH(B70&amp;"|"&amp;C70&amp;"|"&amp;D70,'Duration Standards'!$N$2:$N$151,0))),""))</f>
        <v/>
      </c>
      <c r="H70" s="15">
        <f>IFERROR(IF(OR(F70="",G70="",NOT(ISNUMBER(F70)),NOT(ISNUMBER(G70)),NOT(ISNUMBER(Setup!$B$4)),Setup!$B$4&lt;=0),"",ROUNDUP((F70+G70)/Setup!$B$4,0)*Setup!$B$4),"")</f>
        <v/>
      </c>
      <c r="I70" s="16" t="n"/>
      <c r="J70" s="15">
        <f>IF(OR(H70="",I70=""),"",I70-H70)</f>
        <v/>
      </c>
      <c r="K70" s="19">
        <f>IF(E70&lt;&gt;1,"",IFERROR(IF(INDEX('Duration Standards'!$K$2:$K$151,MATCH(B70&amp;"|"&amp;C70&amp;"|"&amp;D70,'Duration Standards'!$N$2:$N$151,0))&lt;&gt;"OK",INDEX('Duration Standards'!$K$2:$K$151,MATCH(B70&amp;"|"&amp;C70&amp;"|"&amp;D70,'Duration Standards'!$N$2:$N$151,0)),IF(INDEX('Duration Standards'!$L$2:$L$151,MATCH(B70&amp;"|"&amp;C70&amp;"|"&amp;D70,'Duration Standards'!$N$2:$N$151,0))&lt;&gt;"OK",INDEX('Duration Standards'!$L$2:$L$151,MATCH(B70&amp;"|"&amp;C70&amp;"|"&amp;D70,'Duration Standards'!$N$2:$N$151,0)),IF(INDEX('Duration Standards'!$M$2:$M$151,MATCH(B70&amp;"|"&amp;C70&amp;"|"&amp;D70,'Duration Standards'!$N$2:$N$151,0))="Current","OK",INDEX('Duration Standards'!$M$2:$M$151,MATCH(B70&amp;"|"&amp;C70&amp;"|"&amp;D70,'Duration Standards'!$N$2:$N$151,0))))),"Check standard"))</f>
        <v/>
      </c>
      <c r="L70" s="19">
        <f>IF(OR(B70="",C70="",D70=""),"Enter service, size, and condition",IF(E70=0,"No active standard",IF(E70&gt;1,"Multiple active standards",IF(H70="","Check setup or standard",IF(K70&lt;&gt;"OK","Check standard",IF(I70="","Ready",IF(I70=H70,"Matches standard","Review difference")))))))</f>
        <v/>
      </c>
    </row>
    <row r="71" ht="30" customHeight="1">
      <c r="A71" s="13" t="n"/>
      <c r="B71" s="13" t="n"/>
      <c r="C71" s="16" t="n"/>
      <c r="D71" s="13" t="n"/>
      <c r="E71" s="15">
        <f>IF(OR(B71="",C71="",D71=""),"",COUNTIF('Duration Standards'!$N$2:$N$151,B71&amp;"|"&amp;C71&amp;"|"&amp;D71))</f>
        <v/>
      </c>
      <c r="F71" s="15">
        <f>IF(E71&lt;&gt;1,"",IFERROR(IF(INDEX('Duration Standards'!$F$2:$F$151,MATCH(B71&amp;"|"&amp;C71&amp;"|"&amp;D71,'Duration Standards'!$N$2:$N$151,0))="","",INDEX('Duration Standards'!$F$2:$F$151,MATCH(B71&amp;"|"&amp;C71&amp;"|"&amp;D71,'Duration Standards'!$N$2:$N$151,0))),""))</f>
        <v/>
      </c>
      <c r="G71" s="15">
        <f>IF(E71&lt;&gt;1,"",IFERROR(IF(INDEX('Duration Standards'!$G$2:$G$151,MATCH(B71&amp;"|"&amp;C71&amp;"|"&amp;D71,'Duration Standards'!$N$2:$N$151,0))="",Setup!$B$3,INDEX('Duration Standards'!$G$2:$G$151,MATCH(B71&amp;"|"&amp;C71&amp;"|"&amp;D71,'Duration Standards'!$N$2:$N$151,0))),""))</f>
        <v/>
      </c>
      <c r="H71" s="15">
        <f>IFERROR(IF(OR(F71="",G71="",NOT(ISNUMBER(F71)),NOT(ISNUMBER(G71)),NOT(ISNUMBER(Setup!$B$4)),Setup!$B$4&lt;=0),"",ROUNDUP((F71+G71)/Setup!$B$4,0)*Setup!$B$4),"")</f>
        <v/>
      </c>
      <c r="I71" s="16" t="n"/>
      <c r="J71" s="15">
        <f>IF(OR(H71="",I71=""),"",I71-H71)</f>
        <v/>
      </c>
      <c r="K71" s="19">
        <f>IF(E71&lt;&gt;1,"",IFERROR(IF(INDEX('Duration Standards'!$K$2:$K$151,MATCH(B71&amp;"|"&amp;C71&amp;"|"&amp;D71,'Duration Standards'!$N$2:$N$151,0))&lt;&gt;"OK",INDEX('Duration Standards'!$K$2:$K$151,MATCH(B71&amp;"|"&amp;C71&amp;"|"&amp;D71,'Duration Standards'!$N$2:$N$151,0)),IF(INDEX('Duration Standards'!$L$2:$L$151,MATCH(B71&amp;"|"&amp;C71&amp;"|"&amp;D71,'Duration Standards'!$N$2:$N$151,0))&lt;&gt;"OK",INDEX('Duration Standards'!$L$2:$L$151,MATCH(B71&amp;"|"&amp;C71&amp;"|"&amp;D71,'Duration Standards'!$N$2:$N$151,0)),IF(INDEX('Duration Standards'!$M$2:$M$151,MATCH(B71&amp;"|"&amp;C71&amp;"|"&amp;D71,'Duration Standards'!$N$2:$N$151,0))="Current","OK",INDEX('Duration Standards'!$M$2:$M$151,MATCH(B71&amp;"|"&amp;C71&amp;"|"&amp;D71,'Duration Standards'!$N$2:$N$151,0))))),"Check standard"))</f>
        <v/>
      </c>
      <c r="L71" s="19">
        <f>IF(OR(B71="",C71="",D71=""),"Enter service, size, and condition",IF(E71=0,"No active standard",IF(E71&gt;1,"Multiple active standards",IF(H71="","Check setup or standard",IF(K71&lt;&gt;"OK","Check standard",IF(I71="","Ready",IF(I71=H71,"Matches standard","Review difference")))))))</f>
        <v/>
      </c>
    </row>
    <row r="72" ht="30" customHeight="1">
      <c r="A72" s="13" t="n"/>
      <c r="B72" s="13" t="n"/>
      <c r="C72" s="16" t="n"/>
      <c r="D72" s="13" t="n"/>
      <c r="E72" s="15">
        <f>IF(OR(B72="",C72="",D72=""),"",COUNTIF('Duration Standards'!$N$2:$N$151,B72&amp;"|"&amp;C72&amp;"|"&amp;D72))</f>
        <v/>
      </c>
      <c r="F72" s="15">
        <f>IF(E72&lt;&gt;1,"",IFERROR(IF(INDEX('Duration Standards'!$F$2:$F$151,MATCH(B72&amp;"|"&amp;C72&amp;"|"&amp;D72,'Duration Standards'!$N$2:$N$151,0))="","",INDEX('Duration Standards'!$F$2:$F$151,MATCH(B72&amp;"|"&amp;C72&amp;"|"&amp;D72,'Duration Standards'!$N$2:$N$151,0))),""))</f>
        <v/>
      </c>
      <c r="G72" s="15">
        <f>IF(E72&lt;&gt;1,"",IFERROR(IF(INDEX('Duration Standards'!$G$2:$G$151,MATCH(B72&amp;"|"&amp;C72&amp;"|"&amp;D72,'Duration Standards'!$N$2:$N$151,0))="",Setup!$B$3,INDEX('Duration Standards'!$G$2:$G$151,MATCH(B72&amp;"|"&amp;C72&amp;"|"&amp;D72,'Duration Standards'!$N$2:$N$151,0))),""))</f>
        <v/>
      </c>
      <c r="H72" s="15">
        <f>IFERROR(IF(OR(F72="",G72="",NOT(ISNUMBER(F72)),NOT(ISNUMBER(G72)),NOT(ISNUMBER(Setup!$B$4)),Setup!$B$4&lt;=0),"",ROUNDUP((F72+G72)/Setup!$B$4,0)*Setup!$B$4),"")</f>
        <v/>
      </c>
      <c r="I72" s="16" t="n"/>
      <c r="J72" s="15">
        <f>IF(OR(H72="",I72=""),"",I72-H72)</f>
        <v/>
      </c>
      <c r="K72" s="19">
        <f>IF(E72&lt;&gt;1,"",IFERROR(IF(INDEX('Duration Standards'!$K$2:$K$151,MATCH(B72&amp;"|"&amp;C72&amp;"|"&amp;D72,'Duration Standards'!$N$2:$N$151,0))&lt;&gt;"OK",INDEX('Duration Standards'!$K$2:$K$151,MATCH(B72&amp;"|"&amp;C72&amp;"|"&amp;D72,'Duration Standards'!$N$2:$N$151,0)),IF(INDEX('Duration Standards'!$L$2:$L$151,MATCH(B72&amp;"|"&amp;C72&amp;"|"&amp;D72,'Duration Standards'!$N$2:$N$151,0))&lt;&gt;"OK",INDEX('Duration Standards'!$L$2:$L$151,MATCH(B72&amp;"|"&amp;C72&amp;"|"&amp;D72,'Duration Standards'!$N$2:$N$151,0)),IF(INDEX('Duration Standards'!$M$2:$M$151,MATCH(B72&amp;"|"&amp;C72&amp;"|"&amp;D72,'Duration Standards'!$N$2:$N$151,0))="Current","OK",INDEX('Duration Standards'!$M$2:$M$151,MATCH(B72&amp;"|"&amp;C72&amp;"|"&amp;D72,'Duration Standards'!$N$2:$N$151,0))))),"Check standard"))</f>
        <v/>
      </c>
      <c r="L72" s="19">
        <f>IF(OR(B72="",C72="",D72=""),"Enter service, size, and condition",IF(E72=0,"No active standard",IF(E72&gt;1,"Multiple active standards",IF(H72="","Check setup or standard",IF(K72&lt;&gt;"OK","Check standard",IF(I72="","Ready",IF(I72=H72,"Matches standard","Review difference")))))))</f>
        <v/>
      </c>
    </row>
    <row r="73" ht="30" customHeight="1">
      <c r="A73" s="13" t="n"/>
      <c r="B73" s="13" t="n"/>
      <c r="C73" s="16" t="n"/>
      <c r="D73" s="13" t="n"/>
      <c r="E73" s="15">
        <f>IF(OR(B73="",C73="",D73=""),"",COUNTIF('Duration Standards'!$N$2:$N$151,B73&amp;"|"&amp;C73&amp;"|"&amp;D73))</f>
        <v/>
      </c>
      <c r="F73" s="15">
        <f>IF(E73&lt;&gt;1,"",IFERROR(IF(INDEX('Duration Standards'!$F$2:$F$151,MATCH(B73&amp;"|"&amp;C73&amp;"|"&amp;D73,'Duration Standards'!$N$2:$N$151,0))="","",INDEX('Duration Standards'!$F$2:$F$151,MATCH(B73&amp;"|"&amp;C73&amp;"|"&amp;D73,'Duration Standards'!$N$2:$N$151,0))),""))</f>
        <v/>
      </c>
      <c r="G73" s="15">
        <f>IF(E73&lt;&gt;1,"",IFERROR(IF(INDEX('Duration Standards'!$G$2:$G$151,MATCH(B73&amp;"|"&amp;C73&amp;"|"&amp;D73,'Duration Standards'!$N$2:$N$151,0))="",Setup!$B$3,INDEX('Duration Standards'!$G$2:$G$151,MATCH(B73&amp;"|"&amp;C73&amp;"|"&amp;D73,'Duration Standards'!$N$2:$N$151,0))),""))</f>
        <v/>
      </c>
      <c r="H73" s="15">
        <f>IFERROR(IF(OR(F73="",G73="",NOT(ISNUMBER(F73)),NOT(ISNUMBER(G73)),NOT(ISNUMBER(Setup!$B$4)),Setup!$B$4&lt;=0),"",ROUNDUP((F73+G73)/Setup!$B$4,0)*Setup!$B$4),"")</f>
        <v/>
      </c>
      <c r="I73" s="16" t="n"/>
      <c r="J73" s="15">
        <f>IF(OR(H73="",I73=""),"",I73-H73)</f>
        <v/>
      </c>
      <c r="K73" s="19">
        <f>IF(E73&lt;&gt;1,"",IFERROR(IF(INDEX('Duration Standards'!$K$2:$K$151,MATCH(B73&amp;"|"&amp;C73&amp;"|"&amp;D73,'Duration Standards'!$N$2:$N$151,0))&lt;&gt;"OK",INDEX('Duration Standards'!$K$2:$K$151,MATCH(B73&amp;"|"&amp;C73&amp;"|"&amp;D73,'Duration Standards'!$N$2:$N$151,0)),IF(INDEX('Duration Standards'!$L$2:$L$151,MATCH(B73&amp;"|"&amp;C73&amp;"|"&amp;D73,'Duration Standards'!$N$2:$N$151,0))&lt;&gt;"OK",INDEX('Duration Standards'!$L$2:$L$151,MATCH(B73&amp;"|"&amp;C73&amp;"|"&amp;D73,'Duration Standards'!$N$2:$N$151,0)),IF(INDEX('Duration Standards'!$M$2:$M$151,MATCH(B73&amp;"|"&amp;C73&amp;"|"&amp;D73,'Duration Standards'!$N$2:$N$151,0))="Current","OK",INDEX('Duration Standards'!$M$2:$M$151,MATCH(B73&amp;"|"&amp;C73&amp;"|"&amp;D73,'Duration Standards'!$N$2:$N$151,0))))),"Check standard"))</f>
        <v/>
      </c>
      <c r="L73" s="19">
        <f>IF(OR(B73="",C73="",D73=""),"Enter service, size, and condition",IF(E73=0,"No active standard",IF(E73&gt;1,"Multiple active standards",IF(H73="","Check setup or standard",IF(K73&lt;&gt;"OK","Check standard",IF(I73="","Ready",IF(I73=H73,"Matches standard","Review difference")))))))</f>
        <v/>
      </c>
    </row>
    <row r="74" ht="30" customHeight="1">
      <c r="A74" s="13" t="n"/>
      <c r="B74" s="13" t="n"/>
      <c r="C74" s="16" t="n"/>
      <c r="D74" s="13" t="n"/>
      <c r="E74" s="15">
        <f>IF(OR(B74="",C74="",D74=""),"",COUNTIF('Duration Standards'!$N$2:$N$151,B74&amp;"|"&amp;C74&amp;"|"&amp;D74))</f>
        <v/>
      </c>
      <c r="F74" s="15">
        <f>IF(E74&lt;&gt;1,"",IFERROR(IF(INDEX('Duration Standards'!$F$2:$F$151,MATCH(B74&amp;"|"&amp;C74&amp;"|"&amp;D74,'Duration Standards'!$N$2:$N$151,0))="","",INDEX('Duration Standards'!$F$2:$F$151,MATCH(B74&amp;"|"&amp;C74&amp;"|"&amp;D74,'Duration Standards'!$N$2:$N$151,0))),""))</f>
        <v/>
      </c>
      <c r="G74" s="15">
        <f>IF(E74&lt;&gt;1,"",IFERROR(IF(INDEX('Duration Standards'!$G$2:$G$151,MATCH(B74&amp;"|"&amp;C74&amp;"|"&amp;D74,'Duration Standards'!$N$2:$N$151,0))="",Setup!$B$3,INDEX('Duration Standards'!$G$2:$G$151,MATCH(B74&amp;"|"&amp;C74&amp;"|"&amp;D74,'Duration Standards'!$N$2:$N$151,0))),""))</f>
        <v/>
      </c>
      <c r="H74" s="15">
        <f>IFERROR(IF(OR(F74="",G74="",NOT(ISNUMBER(F74)),NOT(ISNUMBER(G74)),NOT(ISNUMBER(Setup!$B$4)),Setup!$B$4&lt;=0),"",ROUNDUP((F74+G74)/Setup!$B$4,0)*Setup!$B$4),"")</f>
        <v/>
      </c>
      <c r="I74" s="16" t="n"/>
      <c r="J74" s="15">
        <f>IF(OR(H74="",I74=""),"",I74-H74)</f>
        <v/>
      </c>
      <c r="K74" s="19">
        <f>IF(E74&lt;&gt;1,"",IFERROR(IF(INDEX('Duration Standards'!$K$2:$K$151,MATCH(B74&amp;"|"&amp;C74&amp;"|"&amp;D74,'Duration Standards'!$N$2:$N$151,0))&lt;&gt;"OK",INDEX('Duration Standards'!$K$2:$K$151,MATCH(B74&amp;"|"&amp;C74&amp;"|"&amp;D74,'Duration Standards'!$N$2:$N$151,0)),IF(INDEX('Duration Standards'!$L$2:$L$151,MATCH(B74&amp;"|"&amp;C74&amp;"|"&amp;D74,'Duration Standards'!$N$2:$N$151,0))&lt;&gt;"OK",INDEX('Duration Standards'!$L$2:$L$151,MATCH(B74&amp;"|"&amp;C74&amp;"|"&amp;D74,'Duration Standards'!$N$2:$N$151,0)),IF(INDEX('Duration Standards'!$M$2:$M$151,MATCH(B74&amp;"|"&amp;C74&amp;"|"&amp;D74,'Duration Standards'!$N$2:$N$151,0))="Current","OK",INDEX('Duration Standards'!$M$2:$M$151,MATCH(B74&amp;"|"&amp;C74&amp;"|"&amp;D74,'Duration Standards'!$N$2:$N$151,0))))),"Check standard"))</f>
        <v/>
      </c>
      <c r="L74" s="19">
        <f>IF(OR(B74="",C74="",D74=""),"Enter service, size, and condition",IF(E74=0,"No active standard",IF(E74&gt;1,"Multiple active standards",IF(H74="","Check setup or standard",IF(K74&lt;&gt;"OK","Check standard",IF(I74="","Ready",IF(I74=H74,"Matches standard","Review difference")))))))</f>
        <v/>
      </c>
    </row>
    <row r="75" ht="30" customHeight="1">
      <c r="A75" s="13" t="n"/>
      <c r="B75" s="13" t="n"/>
      <c r="C75" s="16" t="n"/>
      <c r="D75" s="13" t="n"/>
      <c r="E75" s="15">
        <f>IF(OR(B75="",C75="",D75=""),"",COUNTIF('Duration Standards'!$N$2:$N$151,B75&amp;"|"&amp;C75&amp;"|"&amp;D75))</f>
        <v/>
      </c>
      <c r="F75" s="15">
        <f>IF(E75&lt;&gt;1,"",IFERROR(IF(INDEX('Duration Standards'!$F$2:$F$151,MATCH(B75&amp;"|"&amp;C75&amp;"|"&amp;D75,'Duration Standards'!$N$2:$N$151,0))="","",INDEX('Duration Standards'!$F$2:$F$151,MATCH(B75&amp;"|"&amp;C75&amp;"|"&amp;D75,'Duration Standards'!$N$2:$N$151,0))),""))</f>
        <v/>
      </c>
      <c r="G75" s="15">
        <f>IF(E75&lt;&gt;1,"",IFERROR(IF(INDEX('Duration Standards'!$G$2:$G$151,MATCH(B75&amp;"|"&amp;C75&amp;"|"&amp;D75,'Duration Standards'!$N$2:$N$151,0))="",Setup!$B$3,INDEX('Duration Standards'!$G$2:$G$151,MATCH(B75&amp;"|"&amp;C75&amp;"|"&amp;D75,'Duration Standards'!$N$2:$N$151,0))),""))</f>
        <v/>
      </c>
      <c r="H75" s="15">
        <f>IFERROR(IF(OR(F75="",G75="",NOT(ISNUMBER(F75)),NOT(ISNUMBER(G75)),NOT(ISNUMBER(Setup!$B$4)),Setup!$B$4&lt;=0),"",ROUNDUP((F75+G75)/Setup!$B$4,0)*Setup!$B$4),"")</f>
        <v/>
      </c>
      <c r="I75" s="16" t="n"/>
      <c r="J75" s="15">
        <f>IF(OR(H75="",I75=""),"",I75-H75)</f>
        <v/>
      </c>
      <c r="K75" s="19">
        <f>IF(E75&lt;&gt;1,"",IFERROR(IF(INDEX('Duration Standards'!$K$2:$K$151,MATCH(B75&amp;"|"&amp;C75&amp;"|"&amp;D75,'Duration Standards'!$N$2:$N$151,0))&lt;&gt;"OK",INDEX('Duration Standards'!$K$2:$K$151,MATCH(B75&amp;"|"&amp;C75&amp;"|"&amp;D75,'Duration Standards'!$N$2:$N$151,0)),IF(INDEX('Duration Standards'!$L$2:$L$151,MATCH(B75&amp;"|"&amp;C75&amp;"|"&amp;D75,'Duration Standards'!$N$2:$N$151,0))&lt;&gt;"OK",INDEX('Duration Standards'!$L$2:$L$151,MATCH(B75&amp;"|"&amp;C75&amp;"|"&amp;D75,'Duration Standards'!$N$2:$N$151,0)),IF(INDEX('Duration Standards'!$M$2:$M$151,MATCH(B75&amp;"|"&amp;C75&amp;"|"&amp;D75,'Duration Standards'!$N$2:$N$151,0))="Current","OK",INDEX('Duration Standards'!$M$2:$M$151,MATCH(B75&amp;"|"&amp;C75&amp;"|"&amp;D75,'Duration Standards'!$N$2:$N$151,0))))),"Check standard"))</f>
        <v/>
      </c>
      <c r="L75" s="19">
        <f>IF(OR(B75="",C75="",D75=""),"Enter service, size, and condition",IF(E75=0,"No active standard",IF(E75&gt;1,"Multiple active standards",IF(H75="","Check setup or standard",IF(K75&lt;&gt;"OK","Check standard",IF(I75="","Ready",IF(I75=H75,"Matches standard","Review difference")))))))</f>
        <v/>
      </c>
    </row>
    <row r="76" ht="30" customHeight="1">
      <c r="A76" s="13" t="n"/>
      <c r="B76" s="13" t="n"/>
      <c r="C76" s="16" t="n"/>
      <c r="D76" s="13" t="n"/>
      <c r="E76" s="15">
        <f>IF(OR(B76="",C76="",D76=""),"",COUNTIF('Duration Standards'!$N$2:$N$151,B76&amp;"|"&amp;C76&amp;"|"&amp;D76))</f>
        <v/>
      </c>
      <c r="F76" s="15">
        <f>IF(E76&lt;&gt;1,"",IFERROR(IF(INDEX('Duration Standards'!$F$2:$F$151,MATCH(B76&amp;"|"&amp;C76&amp;"|"&amp;D76,'Duration Standards'!$N$2:$N$151,0))="","",INDEX('Duration Standards'!$F$2:$F$151,MATCH(B76&amp;"|"&amp;C76&amp;"|"&amp;D76,'Duration Standards'!$N$2:$N$151,0))),""))</f>
        <v/>
      </c>
      <c r="G76" s="15">
        <f>IF(E76&lt;&gt;1,"",IFERROR(IF(INDEX('Duration Standards'!$G$2:$G$151,MATCH(B76&amp;"|"&amp;C76&amp;"|"&amp;D76,'Duration Standards'!$N$2:$N$151,0))="",Setup!$B$3,INDEX('Duration Standards'!$G$2:$G$151,MATCH(B76&amp;"|"&amp;C76&amp;"|"&amp;D76,'Duration Standards'!$N$2:$N$151,0))),""))</f>
        <v/>
      </c>
      <c r="H76" s="15">
        <f>IFERROR(IF(OR(F76="",G76="",NOT(ISNUMBER(F76)),NOT(ISNUMBER(G76)),NOT(ISNUMBER(Setup!$B$4)),Setup!$B$4&lt;=0),"",ROUNDUP((F76+G76)/Setup!$B$4,0)*Setup!$B$4),"")</f>
        <v/>
      </c>
      <c r="I76" s="16" t="n"/>
      <c r="J76" s="15">
        <f>IF(OR(H76="",I76=""),"",I76-H76)</f>
        <v/>
      </c>
      <c r="K76" s="19">
        <f>IF(E76&lt;&gt;1,"",IFERROR(IF(INDEX('Duration Standards'!$K$2:$K$151,MATCH(B76&amp;"|"&amp;C76&amp;"|"&amp;D76,'Duration Standards'!$N$2:$N$151,0))&lt;&gt;"OK",INDEX('Duration Standards'!$K$2:$K$151,MATCH(B76&amp;"|"&amp;C76&amp;"|"&amp;D76,'Duration Standards'!$N$2:$N$151,0)),IF(INDEX('Duration Standards'!$L$2:$L$151,MATCH(B76&amp;"|"&amp;C76&amp;"|"&amp;D76,'Duration Standards'!$N$2:$N$151,0))&lt;&gt;"OK",INDEX('Duration Standards'!$L$2:$L$151,MATCH(B76&amp;"|"&amp;C76&amp;"|"&amp;D76,'Duration Standards'!$N$2:$N$151,0)),IF(INDEX('Duration Standards'!$M$2:$M$151,MATCH(B76&amp;"|"&amp;C76&amp;"|"&amp;D76,'Duration Standards'!$N$2:$N$151,0))="Current","OK",INDEX('Duration Standards'!$M$2:$M$151,MATCH(B76&amp;"|"&amp;C76&amp;"|"&amp;D76,'Duration Standards'!$N$2:$N$151,0))))),"Check standard"))</f>
        <v/>
      </c>
      <c r="L76" s="19">
        <f>IF(OR(B76="",C76="",D76=""),"Enter service, size, and condition",IF(E76=0,"No active standard",IF(E76&gt;1,"Multiple active standards",IF(H76="","Check setup or standard",IF(K76&lt;&gt;"OK","Check standard",IF(I76="","Ready",IF(I76=H76,"Matches standard","Review difference")))))))</f>
        <v/>
      </c>
    </row>
    <row r="77" ht="30" customHeight="1">
      <c r="A77" s="13" t="n"/>
      <c r="B77" s="13" t="n"/>
      <c r="C77" s="16" t="n"/>
      <c r="D77" s="13" t="n"/>
      <c r="E77" s="15">
        <f>IF(OR(B77="",C77="",D77=""),"",COUNTIF('Duration Standards'!$N$2:$N$151,B77&amp;"|"&amp;C77&amp;"|"&amp;D77))</f>
        <v/>
      </c>
      <c r="F77" s="15">
        <f>IF(E77&lt;&gt;1,"",IFERROR(IF(INDEX('Duration Standards'!$F$2:$F$151,MATCH(B77&amp;"|"&amp;C77&amp;"|"&amp;D77,'Duration Standards'!$N$2:$N$151,0))="","",INDEX('Duration Standards'!$F$2:$F$151,MATCH(B77&amp;"|"&amp;C77&amp;"|"&amp;D77,'Duration Standards'!$N$2:$N$151,0))),""))</f>
        <v/>
      </c>
      <c r="G77" s="15">
        <f>IF(E77&lt;&gt;1,"",IFERROR(IF(INDEX('Duration Standards'!$G$2:$G$151,MATCH(B77&amp;"|"&amp;C77&amp;"|"&amp;D77,'Duration Standards'!$N$2:$N$151,0))="",Setup!$B$3,INDEX('Duration Standards'!$G$2:$G$151,MATCH(B77&amp;"|"&amp;C77&amp;"|"&amp;D77,'Duration Standards'!$N$2:$N$151,0))),""))</f>
        <v/>
      </c>
      <c r="H77" s="15">
        <f>IFERROR(IF(OR(F77="",G77="",NOT(ISNUMBER(F77)),NOT(ISNUMBER(G77)),NOT(ISNUMBER(Setup!$B$4)),Setup!$B$4&lt;=0),"",ROUNDUP((F77+G77)/Setup!$B$4,0)*Setup!$B$4),"")</f>
        <v/>
      </c>
      <c r="I77" s="16" t="n"/>
      <c r="J77" s="15">
        <f>IF(OR(H77="",I77=""),"",I77-H77)</f>
        <v/>
      </c>
      <c r="K77" s="19">
        <f>IF(E77&lt;&gt;1,"",IFERROR(IF(INDEX('Duration Standards'!$K$2:$K$151,MATCH(B77&amp;"|"&amp;C77&amp;"|"&amp;D77,'Duration Standards'!$N$2:$N$151,0))&lt;&gt;"OK",INDEX('Duration Standards'!$K$2:$K$151,MATCH(B77&amp;"|"&amp;C77&amp;"|"&amp;D77,'Duration Standards'!$N$2:$N$151,0)),IF(INDEX('Duration Standards'!$L$2:$L$151,MATCH(B77&amp;"|"&amp;C77&amp;"|"&amp;D77,'Duration Standards'!$N$2:$N$151,0))&lt;&gt;"OK",INDEX('Duration Standards'!$L$2:$L$151,MATCH(B77&amp;"|"&amp;C77&amp;"|"&amp;D77,'Duration Standards'!$N$2:$N$151,0)),IF(INDEX('Duration Standards'!$M$2:$M$151,MATCH(B77&amp;"|"&amp;C77&amp;"|"&amp;D77,'Duration Standards'!$N$2:$N$151,0))="Current","OK",INDEX('Duration Standards'!$M$2:$M$151,MATCH(B77&amp;"|"&amp;C77&amp;"|"&amp;D77,'Duration Standards'!$N$2:$N$151,0))))),"Check standard"))</f>
        <v/>
      </c>
      <c r="L77" s="19">
        <f>IF(OR(B77="",C77="",D77=""),"Enter service, size, and condition",IF(E77=0,"No active standard",IF(E77&gt;1,"Multiple active standards",IF(H77="","Check setup or standard",IF(K77&lt;&gt;"OK","Check standard",IF(I77="","Ready",IF(I77=H77,"Matches standard","Review difference")))))))</f>
        <v/>
      </c>
    </row>
    <row r="78" ht="30" customHeight="1">
      <c r="A78" s="13" t="n"/>
      <c r="B78" s="13" t="n"/>
      <c r="C78" s="16" t="n"/>
      <c r="D78" s="13" t="n"/>
      <c r="E78" s="15">
        <f>IF(OR(B78="",C78="",D78=""),"",COUNTIF('Duration Standards'!$N$2:$N$151,B78&amp;"|"&amp;C78&amp;"|"&amp;D78))</f>
        <v/>
      </c>
      <c r="F78" s="15">
        <f>IF(E78&lt;&gt;1,"",IFERROR(IF(INDEX('Duration Standards'!$F$2:$F$151,MATCH(B78&amp;"|"&amp;C78&amp;"|"&amp;D78,'Duration Standards'!$N$2:$N$151,0))="","",INDEX('Duration Standards'!$F$2:$F$151,MATCH(B78&amp;"|"&amp;C78&amp;"|"&amp;D78,'Duration Standards'!$N$2:$N$151,0))),""))</f>
        <v/>
      </c>
      <c r="G78" s="15">
        <f>IF(E78&lt;&gt;1,"",IFERROR(IF(INDEX('Duration Standards'!$G$2:$G$151,MATCH(B78&amp;"|"&amp;C78&amp;"|"&amp;D78,'Duration Standards'!$N$2:$N$151,0))="",Setup!$B$3,INDEX('Duration Standards'!$G$2:$G$151,MATCH(B78&amp;"|"&amp;C78&amp;"|"&amp;D78,'Duration Standards'!$N$2:$N$151,0))),""))</f>
        <v/>
      </c>
      <c r="H78" s="15">
        <f>IFERROR(IF(OR(F78="",G78="",NOT(ISNUMBER(F78)),NOT(ISNUMBER(G78)),NOT(ISNUMBER(Setup!$B$4)),Setup!$B$4&lt;=0),"",ROUNDUP((F78+G78)/Setup!$B$4,0)*Setup!$B$4),"")</f>
        <v/>
      </c>
      <c r="I78" s="16" t="n"/>
      <c r="J78" s="15">
        <f>IF(OR(H78="",I78=""),"",I78-H78)</f>
        <v/>
      </c>
      <c r="K78" s="19">
        <f>IF(E78&lt;&gt;1,"",IFERROR(IF(INDEX('Duration Standards'!$K$2:$K$151,MATCH(B78&amp;"|"&amp;C78&amp;"|"&amp;D78,'Duration Standards'!$N$2:$N$151,0))&lt;&gt;"OK",INDEX('Duration Standards'!$K$2:$K$151,MATCH(B78&amp;"|"&amp;C78&amp;"|"&amp;D78,'Duration Standards'!$N$2:$N$151,0)),IF(INDEX('Duration Standards'!$L$2:$L$151,MATCH(B78&amp;"|"&amp;C78&amp;"|"&amp;D78,'Duration Standards'!$N$2:$N$151,0))&lt;&gt;"OK",INDEX('Duration Standards'!$L$2:$L$151,MATCH(B78&amp;"|"&amp;C78&amp;"|"&amp;D78,'Duration Standards'!$N$2:$N$151,0)),IF(INDEX('Duration Standards'!$M$2:$M$151,MATCH(B78&amp;"|"&amp;C78&amp;"|"&amp;D78,'Duration Standards'!$N$2:$N$151,0))="Current","OK",INDEX('Duration Standards'!$M$2:$M$151,MATCH(B78&amp;"|"&amp;C78&amp;"|"&amp;D78,'Duration Standards'!$N$2:$N$151,0))))),"Check standard"))</f>
        <v/>
      </c>
      <c r="L78" s="19">
        <f>IF(OR(B78="",C78="",D78=""),"Enter service, size, and condition",IF(E78=0,"No active standard",IF(E78&gt;1,"Multiple active standards",IF(H78="","Check setup or standard",IF(K78&lt;&gt;"OK","Check standard",IF(I78="","Ready",IF(I78=H78,"Matches standard","Review difference")))))))</f>
        <v/>
      </c>
    </row>
    <row r="79" ht="30" customHeight="1">
      <c r="A79" s="13" t="n"/>
      <c r="B79" s="13" t="n"/>
      <c r="C79" s="16" t="n"/>
      <c r="D79" s="13" t="n"/>
      <c r="E79" s="15">
        <f>IF(OR(B79="",C79="",D79=""),"",COUNTIF('Duration Standards'!$N$2:$N$151,B79&amp;"|"&amp;C79&amp;"|"&amp;D79))</f>
        <v/>
      </c>
      <c r="F79" s="15">
        <f>IF(E79&lt;&gt;1,"",IFERROR(IF(INDEX('Duration Standards'!$F$2:$F$151,MATCH(B79&amp;"|"&amp;C79&amp;"|"&amp;D79,'Duration Standards'!$N$2:$N$151,0))="","",INDEX('Duration Standards'!$F$2:$F$151,MATCH(B79&amp;"|"&amp;C79&amp;"|"&amp;D79,'Duration Standards'!$N$2:$N$151,0))),""))</f>
        <v/>
      </c>
      <c r="G79" s="15">
        <f>IF(E79&lt;&gt;1,"",IFERROR(IF(INDEX('Duration Standards'!$G$2:$G$151,MATCH(B79&amp;"|"&amp;C79&amp;"|"&amp;D79,'Duration Standards'!$N$2:$N$151,0))="",Setup!$B$3,INDEX('Duration Standards'!$G$2:$G$151,MATCH(B79&amp;"|"&amp;C79&amp;"|"&amp;D79,'Duration Standards'!$N$2:$N$151,0))),""))</f>
        <v/>
      </c>
      <c r="H79" s="15">
        <f>IFERROR(IF(OR(F79="",G79="",NOT(ISNUMBER(F79)),NOT(ISNUMBER(G79)),NOT(ISNUMBER(Setup!$B$4)),Setup!$B$4&lt;=0),"",ROUNDUP((F79+G79)/Setup!$B$4,0)*Setup!$B$4),"")</f>
        <v/>
      </c>
      <c r="I79" s="16" t="n"/>
      <c r="J79" s="15">
        <f>IF(OR(H79="",I79=""),"",I79-H79)</f>
        <v/>
      </c>
      <c r="K79" s="19">
        <f>IF(E79&lt;&gt;1,"",IFERROR(IF(INDEX('Duration Standards'!$K$2:$K$151,MATCH(B79&amp;"|"&amp;C79&amp;"|"&amp;D79,'Duration Standards'!$N$2:$N$151,0))&lt;&gt;"OK",INDEX('Duration Standards'!$K$2:$K$151,MATCH(B79&amp;"|"&amp;C79&amp;"|"&amp;D79,'Duration Standards'!$N$2:$N$151,0)),IF(INDEX('Duration Standards'!$L$2:$L$151,MATCH(B79&amp;"|"&amp;C79&amp;"|"&amp;D79,'Duration Standards'!$N$2:$N$151,0))&lt;&gt;"OK",INDEX('Duration Standards'!$L$2:$L$151,MATCH(B79&amp;"|"&amp;C79&amp;"|"&amp;D79,'Duration Standards'!$N$2:$N$151,0)),IF(INDEX('Duration Standards'!$M$2:$M$151,MATCH(B79&amp;"|"&amp;C79&amp;"|"&amp;D79,'Duration Standards'!$N$2:$N$151,0))="Current","OK",INDEX('Duration Standards'!$M$2:$M$151,MATCH(B79&amp;"|"&amp;C79&amp;"|"&amp;D79,'Duration Standards'!$N$2:$N$151,0))))),"Check standard"))</f>
        <v/>
      </c>
      <c r="L79" s="19">
        <f>IF(OR(B79="",C79="",D79=""),"Enter service, size, and condition",IF(E79=0,"No active standard",IF(E79&gt;1,"Multiple active standards",IF(H79="","Check setup or standard",IF(K79&lt;&gt;"OK","Check standard",IF(I79="","Ready",IF(I79=H79,"Matches standard","Review difference")))))))</f>
        <v/>
      </c>
    </row>
    <row r="80" ht="30" customHeight="1">
      <c r="A80" s="13" t="n"/>
      <c r="B80" s="13" t="n"/>
      <c r="C80" s="16" t="n"/>
      <c r="D80" s="13" t="n"/>
      <c r="E80" s="15">
        <f>IF(OR(B80="",C80="",D80=""),"",COUNTIF('Duration Standards'!$N$2:$N$151,B80&amp;"|"&amp;C80&amp;"|"&amp;D80))</f>
        <v/>
      </c>
      <c r="F80" s="15">
        <f>IF(E80&lt;&gt;1,"",IFERROR(IF(INDEX('Duration Standards'!$F$2:$F$151,MATCH(B80&amp;"|"&amp;C80&amp;"|"&amp;D80,'Duration Standards'!$N$2:$N$151,0))="","",INDEX('Duration Standards'!$F$2:$F$151,MATCH(B80&amp;"|"&amp;C80&amp;"|"&amp;D80,'Duration Standards'!$N$2:$N$151,0))),""))</f>
        <v/>
      </c>
      <c r="G80" s="15">
        <f>IF(E80&lt;&gt;1,"",IFERROR(IF(INDEX('Duration Standards'!$G$2:$G$151,MATCH(B80&amp;"|"&amp;C80&amp;"|"&amp;D80,'Duration Standards'!$N$2:$N$151,0))="",Setup!$B$3,INDEX('Duration Standards'!$G$2:$G$151,MATCH(B80&amp;"|"&amp;C80&amp;"|"&amp;D80,'Duration Standards'!$N$2:$N$151,0))),""))</f>
        <v/>
      </c>
      <c r="H80" s="15">
        <f>IFERROR(IF(OR(F80="",G80="",NOT(ISNUMBER(F80)),NOT(ISNUMBER(G80)),NOT(ISNUMBER(Setup!$B$4)),Setup!$B$4&lt;=0),"",ROUNDUP((F80+G80)/Setup!$B$4,0)*Setup!$B$4),"")</f>
        <v/>
      </c>
      <c r="I80" s="16" t="n"/>
      <c r="J80" s="15">
        <f>IF(OR(H80="",I80=""),"",I80-H80)</f>
        <v/>
      </c>
      <c r="K80" s="19">
        <f>IF(E80&lt;&gt;1,"",IFERROR(IF(INDEX('Duration Standards'!$K$2:$K$151,MATCH(B80&amp;"|"&amp;C80&amp;"|"&amp;D80,'Duration Standards'!$N$2:$N$151,0))&lt;&gt;"OK",INDEX('Duration Standards'!$K$2:$K$151,MATCH(B80&amp;"|"&amp;C80&amp;"|"&amp;D80,'Duration Standards'!$N$2:$N$151,0)),IF(INDEX('Duration Standards'!$L$2:$L$151,MATCH(B80&amp;"|"&amp;C80&amp;"|"&amp;D80,'Duration Standards'!$N$2:$N$151,0))&lt;&gt;"OK",INDEX('Duration Standards'!$L$2:$L$151,MATCH(B80&amp;"|"&amp;C80&amp;"|"&amp;D80,'Duration Standards'!$N$2:$N$151,0)),IF(INDEX('Duration Standards'!$M$2:$M$151,MATCH(B80&amp;"|"&amp;C80&amp;"|"&amp;D80,'Duration Standards'!$N$2:$N$151,0))="Current","OK",INDEX('Duration Standards'!$M$2:$M$151,MATCH(B80&amp;"|"&amp;C80&amp;"|"&amp;D80,'Duration Standards'!$N$2:$N$151,0))))),"Check standard"))</f>
        <v/>
      </c>
      <c r="L80" s="19">
        <f>IF(OR(B80="",C80="",D80=""),"Enter service, size, and condition",IF(E80=0,"No active standard",IF(E80&gt;1,"Multiple active standards",IF(H80="","Check setup or standard",IF(K80&lt;&gt;"OK","Check standard",IF(I80="","Ready",IF(I80=H80,"Matches standard","Review difference")))))))</f>
        <v/>
      </c>
    </row>
    <row r="81" ht="30" customHeight="1">
      <c r="A81" s="13" t="n"/>
      <c r="B81" s="13" t="n"/>
      <c r="C81" s="16" t="n"/>
      <c r="D81" s="13" t="n"/>
      <c r="E81" s="15">
        <f>IF(OR(B81="",C81="",D81=""),"",COUNTIF('Duration Standards'!$N$2:$N$151,B81&amp;"|"&amp;C81&amp;"|"&amp;D81))</f>
        <v/>
      </c>
      <c r="F81" s="15">
        <f>IF(E81&lt;&gt;1,"",IFERROR(IF(INDEX('Duration Standards'!$F$2:$F$151,MATCH(B81&amp;"|"&amp;C81&amp;"|"&amp;D81,'Duration Standards'!$N$2:$N$151,0))="","",INDEX('Duration Standards'!$F$2:$F$151,MATCH(B81&amp;"|"&amp;C81&amp;"|"&amp;D81,'Duration Standards'!$N$2:$N$151,0))),""))</f>
        <v/>
      </c>
      <c r="G81" s="15">
        <f>IF(E81&lt;&gt;1,"",IFERROR(IF(INDEX('Duration Standards'!$G$2:$G$151,MATCH(B81&amp;"|"&amp;C81&amp;"|"&amp;D81,'Duration Standards'!$N$2:$N$151,0))="",Setup!$B$3,INDEX('Duration Standards'!$G$2:$G$151,MATCH(B81&amp;"|"&amp;C81&amp;"|"&amp;D81,'Duration Standards'!$N$2:$N$151,0))),""))</f>
        <v/>
      </c>
      <c r="H81" s="15">
        <f>IFERROR(IF(OR(F81="",G81="",NOT(ISNUMBER(F81)),NOT(ISNUMBER(G81)),NOT(ISNUMBER(Setup!$B$4)),Setup!$B$4&lt;=0),"",ROUNDUP((F81+G81)/Setup!$B$4,0)*Setup!$B$4),"")</f>
        <v/>
      </c>
      <c r="I81" s="16" t="n"/>
      <c r="J81" s="15">
        <f>IF(OR(H81="",I81=""),"",I81-H81)</f>
        <v/>
      </c>
      <c r="K81" s="19">
        <f>IF(E81&lt;&gt;1,"",IFERROR(IF(INDEX('Duration Standards'!$K$2:$K$151,MATCH(B81&amp;"|"&amp;C81&amp;"|"&amp;D81,'Duration Standards'!$N$2:$N$151,0))&lt;&gt;"OK",INDEX('Duration Standards'!$K$2:$K$151,MATCH(B81&amp;"|"&amp;C81&amp;"|"&amp;D81,'Duration Standards'!$N$2:$N$151,0)),IF(INDEX('Duration Standards'!$L$2:$L$151,MATCH(B81&amp;"|"&amp;C81&amp;"|"&amp;D81,'Duration Standards'!$N$2:$N$151,0))&lt;&gt;"OK",INDEX('Duration Standards'!$L$2:$L$151,MATCH(B81&amp;"|"&amp;C81&amp;"|"&amp;D81,'Duration Standards'!$N$2:$N$151,0)),IF(INDEX('Duration Standards'!$M$2:$M$151,MATCH(B81&amp;"|"&amp;C81&amp;"|"&amp;D81,'Duration Standards'!$N$2:$N$151,0))="Current","OK",INDEX('Duration Standards'!$M$2:$M$151,MATCH(B81&amp;"|"&amp;C81&amp;"|"&amp;D81,'Duration Standards'!$N$2:$N$151,0))))),"Check standard"))</f>
        <v/>
      </c>
      <c r="L81" s="19">
        <f>IF(OR(B81="",C81="",D81=""),"Enter service, size, and condition",IF(E81=0,"No active standard",IF(E81&gt;1,"Multiple active standards",IF(H81="","Check setup or standard",IF(K81&lt;&gt;"OK","Check standard",IF(I81="","Ready",IF(I81=H81,"Matches standard","Review difference")))))))</f>
        <v/>
      </c>
    </row>
    <row r="82" ht="30" customHeight="1">
      <c r="A82" s="13" t="n"/>
      <c r="B82" s="13" t="n"/>
      <c r="C82" s="16" t="n"/>
      <c r="D82" s="13" t="n"/>
      <c r="E82" s="15">
        <f>IF(OR(B82="",C82="",D82=""),"",COUNTIF('Duration Standards'!$N$2:$N$151,B82&amp;"|"&amp;C82&amp;"|"&amp;D82))</f>
        <v/>
      </c>
      <c r="F82" s="15">
        <f>IF(E82&lt;&gt;1,"",IFERROR(IF(INDEX('Duration Standards'!$F$2:$F$151,MATCH(B82&amp;"|"&amp;C82&amp;"|"&amp;D82,'Duration Standards'!$N$2:$N$151,0))="","",INDEX('Duration Standards'!$F$2:$F$151,MATCH(B82&amp;"|"&amp;C82&amp;"|"&amp;D82,'Duration Standards'!$N$2:$N$151,0))),""))</f>
        <v/>
      </c>
      <c r="G82" s="15">
        <f>IF(E82&lt;&gt;1,"",IFERROR(IF(INDEX('Duration Standards'!$G$2:$G$151,MATCH(B82&amp;"|"&amp;C82&amp;"|"&amp;D82,'Duration Standards'!$N$2:$N$151,0))="",Setup!$B$3,INDEX('Duration Standards'!$G$2:$G$151,MATCH(B82&amp;"|"&amp;C82&amp;"|"&amp;D82,'Duration Standards'!$N$2:$N$151,0))),""))</f>
        <v/>
      </c>
      <c r="H82" s="15">
        <f>IFERROR(IF(OR(F82="",G82="",NOT(ISNUMBER(F82)),NOT(ISNUMBER(G82)),NOT(ISNUMBER(Setup!$B$4)),Setup!$B$4&lt;=0),"",ROUNDUP((F82+G82)/Setup!$B$4,0)*Setup!$B$4),"")</f>
        <v/>
      </c>
      <c r="I82" s="16" t="n"/>
      <c r="J82" s="15">
        <f>IF(OR(H82="",I82=""),"",I82-H82)</f>
        <v/>
      </c>
      <c r="K82" s="19">
        <f>IF(E82&lt;&gt;1,"",IFERROR(IF(INDEX('Duration Standards'!$K$2:$K$151,MATCH(B82&amp;"|"&amp;C82&amp;"|"&amp;D82,'Duration Standards'!$N$2:$N$151,0))&lt;&gt;"OK",INDEX('Duration Standards'!$K$2:$K$151,MATCH(B82&amp;"|"&amp;C82&amp;"|"&amp;D82,'Duration Standards'!$N$2:$N$151,0)),IF(INDEX('Duration Standards'!$L$2:$L$151,MATCH(B82&amp;"|"&amp;C82&amp;"|"&amp;D82,'Duration Standards'!$N$2:$N$151,0))&lt;&gt;"OK",INDEX('Duration Standards'!$L$2:$L$151,MATCH(B82&amp;"|"&amp;C82&amp;"|"&amp;D82,'Duration Standards'!$N$2:$N$151,0)),IF(INDEX('Duration Standards'!$M$2:$M$151,MATCH(B82&amp;"|"&amp;C82&amp;"|"&amp;D82,'Duration Standards'!$N$2:$N$151,0))="Current","OK",INDEX('Duration Standards'!$M$2:$M$151,MATCH(B82&amp;"|"&amp;C82&amp;"|"&amp;D82,'Duration Standards'!$N$2:$N$151,0))))),"Check standard"))</f>
        <v/>
      </c>
      <c r="L82" s="19">
        <f>IF(OR(B82="",C82="",D82=""),"Enter service, size, and condition",IF(E82=0,"No active standard",IF(E82&gt;1,"Multiple active standards",IF(H82="","Check setup or standard",IF(K82&lt;&gt;"OK","Check standard",IF(I82="","Ready",IF(I82=H82,"Matches standard","Review difference")))))))</f>
        <v/>
      </c>
    </row>
    <row r="83" ht="30" customHeight="1">
      <c r="A83" s="13" t="n"/>
      <c r="B83" s="13" t="n"/>
      <c r="C83" s="16" t="n"/>
      <c r="D83" s="13" t="n"/>
      <c r="E83" s="15">
        <f>IF(OR(B83="",C83="",D83=""),"",COUNTIF('Duration Standards'!$N$2:$N$151,B83&amp;"|"&amp;C83&amp;"|"&amp;D83))</f>
        <v/>
      </c>
      <c r="F83" s="15">
        <f>IF(E83&lt;&gt;1,"",IFERROR(IF(INDEX('Duration Standards'!$F$2:$F$151,MATCH(B83&amp;"|"&amp;C83&amp;"|"&amp;D83,'Duration Standards'!$N$2:$N$151,0))="","",INDEX('Duration Standards'!$F$2:$F$151,MATCH(B83&amp;"|"&amp;C83&amp;"|"&amp;D83,'Duration Standards'!$N$2:$N$151,0))),""))</f>
        <v/>
      </c>
      <c r="G83" s="15">
        <f>IF(E83&lt;&gt;1,"",IFERROR(IF(INDEX('Duration Standards'!$G$2:$G$151,MATCH(B83&amp;"|"&amp;C83&amp;"|"&amp;D83,'Duration Standards'!$N$2:$N$151,0))="",Setup!$B$3,INDEX('Duration Standards'!$G$2:$G$151,MATCH(B83&amp;"|"&amp;C83&amp;"|"&amp;D83,'Duration Standards'!$N$2:$N$151,0))),""))</f>
        <v/>
      </c>
      <c r="H83" s="15">
        <f>IFERROR(IF(OR(F83="",G83="",NOT(ISNUMBER(F83)),NOT(ISNUMBER(G83)),NOT(ISNUMBER(Setup!$B$4)),Setup!$B$4&lt;=0),"",ROUNDUP((F83+G83)/Setup!$B$4,0)*Setup!$B$4),"")</f>
        <v/>
      </c>
      <c r="I83" s="16" t="n"/>
      <c r="J83" s="15">
        <f>IF(OR(H83="",I83=""),"",I83-H83)</f>
        <v/>
      </c>
      <c r="K83" s="19">
        <f>IF(E83&lt;&gt;1,"",IFERROR(IF(INDEX('Duration Standards'!$K$2:$K$151,MATCH(B83&amp;"|"&amp;C83&amp;"|"&amp;D83,'Duration Standards'!$N$2:$N$151,0))&lt;&gt;"OK",INDEX('Duration Standards'!$K$2:$K$151,MATCH(B83&amp;"|"&amp;C83&amp;"|"&amp;D83,'Duration Standards'!$N$2:$N$151,0)),IF(INDEX('Duration Standards'!$L$2:$L$151,MATCH(B83&amp;"|"&amp;C83&amp;"|"&amp;D83,'Duration Standards'!$N$2:$N$151,0))&lt;&gt;"OK",INDEX('Duration Standards'!$L$2:$L$151,MATCH(B83&amp;"|"&amp;C83&amp;"|"&amp;D83,'Duration Standards'!$N$2:$N$151,0)),IF(INDEX('Duration Standards'!$M$2:$M$151,MATCH(B83&amp;"|"&amp;C83&amp;"|"&amp;D83,'Duration Standards'!$N$2:$N$151,0))="Current","OK",INDEX('Duration Standards'!$M$2:$M$151,MATCH(B83&amp;"|"&amp;C83&amp;"|"&amp;D83,'Duration Standards'!$N$2:$N$151,0))))),"Check standard"))</f>
        <v/>
      </c>
      <c r="L83" s="19">
        <f>IF(OR(B83="",C83="",D83=""),"Enter service, size, and condition",IF(E83=0,"No active standard",IF(E83&gt;1,"Multiple active standards",IF(H83="","Check setup or standard",IF(K83&lt;&gt;"OK","Check standard",IF(I83="","Ready",IF(I83=H83,"Matches standard","Review difference")))))))</f>
        <v/>
      </c>
    </row>
    <row r="84" ht="30" customHeight="1">
      <c r="A84" s="13" t="n"/>
      <c r="B84" s="13" t="n"/>
      <c r="C84" s="16" t="n"/>
      <c r="D84" s="13" t="n"/>
      <c r="E84" s="15">
        <f>IF(OR(B84="",C84="",D84=""),"",COUNTIF('Duration Standards'!$N$2:$N$151,B84&amp;"|"&amp;C84&amp;"|"&amp;D84))</f>
        <v/>
      </c>
      <c r="F84" s="15">
        <f>IF(E84&lt;&gt;1,"",IFERROR(IF(INDEX('Duration Standards'!$F$2:$F$151,MATCH(B84&amp;"|"&amp;C84&amp;"|"&amp;D84,'Duration Standards'!$N$2:$N$151,0))="","",INDEX('Duration Standards'!$F$2:$F$151,MATCH(B84&amp;"|"&amp;C84&amp;"|"&amp;D84,'Duration Standards'!$N$2:$N$151,0))),""))</f>
        <v/>
      </c>
      <c r="G84" s="15">
        <f>IF(E84&lt;&gt;1,"",IFERROR(IF(INDEX('Duration Standards'!$G$2:$G$151,MATCH(B84&amp;"|"&amp;C84&amp;"|"&amp;D84,'Duration Standards'!$N$2:$N$151,0))="",Setup!$B$3,INDEX('Duration Standards'!$G$2:$G$151,MATCH(B84&amp;"|"&amp;C84&amp;"|"&amp;D84,'Duration Standards'!$N$2:$N$151,0))),""))</f>
        <v/>
      </c>
      <c r="H84" s="15">
        <f>IFERROR(IF(OR(F84="",G84="",NOT(ISNUMBER(F84)),NOT(ISNUMBER(G84)),NOT(ISNUMBER(Setup!$B$4)),Setup!$B$4&lt;=0),"",ROUNDUP((F84+G84)/Setup!$B$4,0)*Setup!$B$4),"")</f>
        <v/>
      </c>
      <c r="I84" s="16" t="n"/>
      <c r="J84" s="15">
        <f>IF(OR(H84="",I84=""),"",I84-H84)</f>
        <v/>
      </c>
      <c r="K84" s="19">
        <f>IF(E84&lt;&gt;1,"",IFERROR(IF(INDEX('Duration Standards'!$K$2:$K$151,MATCH(B84&amp;"|"&amp;C84&amp;"|"&amp;D84,'Duration Standards'!$N$2:$N$151,0))&lt;&gt;"OK",INDEX('Duration Standards'!$K$2:$K$151,MATCH(B84&amp;"|"&amp;C84&amp;"|"&amp;D84,'Duration Standards'!$N$2:$N$151,0)),IF(INDEX('Duration Standards'!$L$2:$L$151,MATCH(B84&amp;"|"&amp;C84&amp;"|"&amp;D84,'Duration Standards'!$N$2:$N$151,0))&lt;&gt;"OK",INDEX('Duration Standards'!$L$2:$L$151,MATCH(B84&amp;"|"&amp;C84&amp;"|"&amp;D84,'Duration Standards'!$N$2:$N$151,0)),IF(INDEX('Duration Standards'!$M$2:$M$151,MATCH(B84&amp;"|"&amp;C84&amp;"|"&amp;D84,'Duration Standards'!$N$2:$N$151,0))="Current","OK",INDEX('Duration Standards'!$M$2:$M$151,MATCH(B84&amp;"|"&amp;C84&amp;"|"&amp;D84,'Duration Standards'!$N$2:$N$151,0))))),"Check standard"))</f>
        <v/>
      </c>
      <c r="L84" s="19">
        <f>IF(OR(B84="",C84="",D84=""),"Enter service, size, and condition",IF(E84=0,"No active standard",IF(E84&gt;1,"Multiple active standards",IF(H84="","Check setup or standard",IF(K84&lt;&gt;"OK","Check standard",IF(I84="","Ready",IF(I84=H84,"Matches standard","Review difference")))))))</f>
        <v/>
      </c>
    </row>
    <row r="85" ht="30" customHeight="1">
      <c r="A85" s="13" t="n"/>
      <c r="B85" s="13" t="n"/>
      <c r="C85" s="16" t="n"/>
      <c r="D85" s="13" t="n"/>
      <c r="E85" s="15">
        <f>IF(OR(B85="",C85="",D85=""),"",COUNTIF('Duration Standards'!$N$2:$N$151,B85&amp;"|"&amp;C85&amp;"|"&amp;D85))</f>
        <v/>
      </c>
      <c r="F85" s="15">
        <f>IF(E85&lt;&gt;1,"",IFERROR(IF(INDEX('Duration Standards'!$F$2:$F$151,MATCH(B85&amp;"|"&amp;C85&amp;"|"&amp;D85,'Duration Standards'!$N$2:$N$151,0))="","",INDEX('Duration Standards'!$F$2:$F$151,MATCH(B85&amp;"|"&amp;C85&amp;"|"&amp;D85,'Duration Standards'!$N$2:$N$151,0))),""))</f>
        <v/>
      </c>
      <c r="G85" s="15">
        <f>IF(E85&lt;&gt;1,"",IFERROR(IF(INDEX('Duration Standards'!$G$2:$G$151,MATCH(B85&amp;"|"&amp;C85&amp;"|"&amp;D85,'Duration Standards'!$N$2:$N$151,0))="",Setup!$B$3,INDEX('Duration Standards'!$G$2:$G$151,MATCH(B85&amp;"|"&amp;C85&amp;"|"&amp;D85,'Duration Standards'!$N$2:$N$151,0))),""))</f>
        <v/>
      </c>
      <c r="H85" s="15">
        <f>IFERROR(IF(OR(F85="",G85="",NOT(ISNUMBER(F85)),NOT(ISNUMBER(G85)),NOT(ISNUMBER(Setup!$B$4)),Setup!$B$4&lt;=0),"",ROUNDUP((F85+G85)/Setup!$B$4,0)*Setup!$B$4),"")</f>
        <v/>
      </c>
      <c r="I85" s="16" t="n"/>
      <c r="J85" s="15">
        <f>IF(OR(H85="",I85=""),"",I85-H85)</f>
        <v/>
      </c>
      <c r="K85" s="19">
        <f>IF(E85&lt;&gt;1,"",IFERROR(IF(INDEX('Duration Standards'!$K$2:$K$151,MATCH(B85&amp;"|"&amp;C85&amp;"|"&amp;D85,'Duration Standards'!$N$2:$N$151,0))&lt;&gt;"OK",INDEX('Duration Standards'!$K$2:$K$151,MATCH(B85&amp;"|"&amp;C85&amp;"|"&amp;D85,'Duration Standards'!$N$2:$N$151,0)),IF(INDEX('Duration Standards'!$L$2:$L$151,MATCH(B85&amp;"|"&amp;C85&amp;"|"&amp;D85,'Duration Standards'!$N$2:$N$151,0))&lt;&gt;"OK",INDEX('Duration Standards'!$L$2:$L$151,MATCH(B85&amp;"|"&amp;C85&amp;"|"&amp;D85,'Duration Standards'!$N$2:$N$151,0)),IF(INDEX('Duration Standards'!$M$2:$M$151,MATCH(B85&amp;"|"&amp;C85&amp;"|"&amp;D85,'Duration Standards'!$N$2:$N$151,0))="Current","OK",INDEX('Duration Standards'!$M$2:$M$151,MATCH(B85&amp;"|"&amp;C85&amp;"|"&amp;D85,'Duration Standards'!$N$2:$N$151,0))))),"Check standard"))</f>
        <v/>
      </c>
      <c r="L85" s="19">
        <f>IF(OR(B85="",C85="",D85=""),"Enter service, size, and condition",IF(E85=0,"No active standard",IF(E85&gt;1,"Multiple active standards",IF(H85="","Check setup or standard",IF(K85&lt;&gt;"OK","Check standard",IF(I85="","Ready",IF(I85=H85,"Matches standard","Review difference")))))))</f>
        <v/>
      </c>
    </row>
    <row r="86" ht="30" customHeight="1">
      <c r="A86" s="13" t="n"/>
      <c r="B86" s="13" t="n"/>
      <c r="C86" s="16" t="n"/>
      <c r="D86" s="13" t="n"/>
      <c r="E86" s="15">
        <f>IF(OR(B86="",C86="",D86=""),"",COUNTIF('Duration Standards'!$N$2:$N$151,B86&amp;"|"&amp;C86&amp;"|"&amp;D86))</f>
        <v/>
      </c>
      <c r="F86" s="15">
        <f>IF(E86&lt;&gt;1,"",IFERROR(IF(INDEX('Duration Standards'!$F$2:$F$151,MATCH(B86&amp;"|"&amp;C86&amp;"|"&amp;D86,'Duration Standards'!$N$2:$N$151,0))="","",INDEX('Duration Standards'!$F$2:$F$151,MATCH(B86&amp;"|"&amp;C86&amp;"|"&amp;D86,'Duration Standards'!$N$2:$N$151,0))),""))</f>
        <v/>
      </c>
      <c r="G86" s="15">
        <f>IF(E86&lt;&gt;1,"",IFERROR(IF(INDEX('Duration Standards'!$G$2:$G$151,MATCH(B86&amp;"|"&amp;C86&amp;"|"&amp;D86,'Duration Standards'!$N$2:$N$151,0))="",Setup!$B$3,INDEX('Duration Standards'!$G$2:$G$151,MATCH(B86&amp;"|"&amp;C86&amp;"|"&amp;D86,'Duration Standards'!$N$2:$N$151,0))),""))</f>
        <v/>
      </c>
      <c r="H86" s="15">
        <f>IFERROR(IF(OR(F86="",G86="",NOT(ISNUMBER(F86)),NOT(ISNUMBER(G86)),NOT(ISNUMBER(Setup!$B$4)),Setup!$B$4&lt;=0),"",ROUNDUP((F86+G86)/Setup!$B$4,0)*Setup!$B$4),"")</f>
        <v/>
      </c>
      <c r="I86" s="16" t="n"/>
      <c r="J86" s="15">
        <f>IF(OR(H86="",I86=""),"",I86-H86)</f>
        <v/>
      </c>
      <c r="K86" s="19">
        <f>IF(E86&lt;&gt;1,"",IFERROR(IF(INDEX('Duration Standards'!$K$2:$K$151,MATCH(B86&amp;"|"&amp;C86&amp;"|"&amp;D86,'Duration Standards'!$N$2:$N$151,0))&lt;&gt;"OK",INDEX('Duration Standards'!$K$2:$K$151,MATCH(B86&amp;"|"&amp;C86&amp;"|"&amp;D86,'Duration Standards'!$N$2:$N$151,0)),IF(INDEX('Duration Standards'!$L$2:$L$151,MATCH(B86&amp;"|"&amp;C86&amp;"|"&amp;D86,'Duration Standards'!$N$2:$N$151,0))&lt;&gt;"OK",INDEX('Duration Standards'!$L$2:$L$151,MATCH(B86&amp;"|"&amp;C86&amp;"|"&amp;D86,'Duration Standards'!$N$2:$N$151,0)),IF(INDEX('Duration Standards'!$M$2:$M$151,MATCH(B86&amp;"|"&amp;C86&amp;"|"&amp;D86,'Duration Standards'!$N$2:$N$151,0))="Current","OK",INDEX('Duration Standards'!$M$2:$M$151,MATCH(B86&amp;"|"&amp;C86&amp;"|"&amp;D86,'Duration Standards'!$N$2:$N$151,0))))),"Check standard"))</f>
        <v/>
      </c>
      <c r="L86" s="19">
        <f>IF(OR(B86="",C86="",D86=""),"Enter service, size, and condition",IF(E86=0,"No active standard",IF(E86&gt;1,"Multiple active standards",IF(H86="","Check setup or standard",IF(K86&lt;&gt;"OK","Check standard",IF(I86="","Ready",IF(I86=H86,"Matches standard","Review difference")))))))</f>
        <v/>
      </c>
    </row>
    <row r="87" ht="30" customHeight="1">
      <c r="A87" s="13" t="n"/>
      <c r="B87" s="13" t="n"/>
      <c r="C87" s="16" t="n"/>
      <c r="D87" s="13" t="n"/>
      <c r="E87" s="15">
        <f>IF(OR(B87="",C87="",D87=""),"",COUNTIF('Duration Standards'!$N$2:$N$151,B87&amp;"|"&amp;C87&amp;"|"&amp;D87))</f>
        <v/>
      </c>
      <c r="F87" s="15">
        <f>IF(E87&lt;&gt;1,"",IFERROR(IF(INDEX('Duration Standards'!$F$2:$F$151,MATCH(B87&amp;"|"&amp;C87&amp;"|"&amp;D87,'Duration Standards'!$N$2:$N$151,0))="","",INDEX('Duration Standards'!$F$2:$F$151,MATCH(B87&amp;"|"&amp;C87&amp;"|"&amp;D87,'Duration Standards'!$N$2:$N$151,0))),""))</f>
        <v/>
      </c>
      <c r="G87" s="15">
        <f>IF(E87&lt;&gt;1,"",IFERROR(IF(INDEX('Duration Standards'!$G$2:$G$151,MATCH(B87&amp;"|"&amp;C87&amp;"|"&amp;D87,'Duration Standards'!$N$2:$N$151,0))="",Setup!$B$3,INDEX('Duration Standards'!$G$2:$G$151,MATCH(B87&amp;"|"&amp;C87&amp;"|"&amp;D87,'Duration Standards'!$N$2:$N$151,0))),""))</f>
        <v/>
      </c>
      <c r="H87" s="15">
        <f>IFERROR(IF(OR(F87="",G87="",NOT(ISNUMBER(F87)),NOT(ISNUMBER(G87)),NOT(ISNUMBER(Setup!$B$4)),Setup!$B$4&lt;=0),"",ROUNDUP((F87+G87)/Setup!$B$4,0)*Setup!$B$4),"")</f>
        <v/>
      </c>
      <c r="I87" s="16" t="n"/>
      <c r="J87" s="15">
        <f>IF(OR(H87="",I87=""),"",I87-H87)</f>
        <v/>
      </c>
      <c r="K87" s="19">
        <f>IF(E87&lt;&gt;1,"",IFERROR(IF(INDEX('Duration Standards'!$K$2:$K$151,MATCH(B87&amp;"|"&amp;C87&amp;"|"&amp;D87,'Duration Standards'!$N$2:$N$151,0))&lt;&gt;"OK",INDEX('Duration Standards'!$K$2:$K$151,MATCH(B87&amp;"|"&amp;C87&amp;"|"&amp;D87,'Duration Standards'!$N$2:$N$151,0)),IF(INDEX('Duration Standards'!$L$2:$L$151,MATCH(B87&amp;"|"&amp;C87&amp;"|"&amp;D87,'Duration Standards'!$N$2:$N$151,0))&lt;&gt;"OK",INDEX('Duration Standards'!$L$2:$L$151,MATCH(B87&amp;"|"&amp;C87&amp;"|"&amp;D87,'Duration Standards'!$N$2:$N$151,0)),IF(INDEX('Duration Standards'!$M$2:$M$151,MATCH(B87&amp;"|"&amp;C87&amp;"|"&amp;D87,'Duration Standards'!$N$2:$N$151,0))="Current","OK",INDEX('Duration Standards'!$M$2:$M$151,MATCH(B87&amp;"|"&amp;C87&amp;"|"&amp;D87,'Duration Standards'!$N$2:$N$151,0))))),"Check standard"))</f>
        <v/>
      </c>
      <c r="L87" s="19">
        <f>IF(OR(B87="",C87="",D87=""),"Enter service, size, and condition",IF(E87=0,"No active standard",IF(E87&gt;1,"Multiple active standards",IF(H87="","Check setup or standard",IF(K87&lt;&gt;"OK","Check standard",IF(I87="","Ready",IF(I87=H87,"Matches standard","Review difference")))))))</f>
        <v/>
      </c>
    </row>
    <row r="88" ht="30" customHeight="1">
      <c r="A88" s="13" t="n"/>
      <c r="B88" s="13" t="n"/>
      <c r="C88" s="16" t="n"/>
      <c r="D88" s="13" t="n"/>
      <c r="E88" s="15">
        <f>IF(OR(B88="",C88="",D88=""),"",COUNTIF('Duration Standards'!$N$2:$N$151,B88&amp;"|"&amp;C88&amp;"|"&amp;D88))</f>
        <v/>
      </c>
      <c r="F88" s="15">
        <f>IF(E88&lt;&gt;1,"",IFERROR(IF(INDEX('Duration Standards'!$F$2:$F$151,MATCH(B88&amp;"|"&amp;C88&amp;"|"&amp;D88,'Duration Standards'!$N$2:$N$151,0))="","",INDEX('Duration Standards'!$F$2:$F$151,MATCH(B88&amp;"|"&amp;C88&amp;"|"&amp;D88,'Duration Standards'!$N$2:$N$151,0))),""))</f>
        <v/>
      </c>
      <c r="G88" s="15">
        <f>IF(E88&lt;&gt;1,"",IFERROR(IF(INDEX('Duration Standards'!$G$2:$G$151,MATCH(B88&amp;"|"&amp;C88&amp;"|"&amp;D88,'Duration Standards'!$N$2:$N$151,0))="",Setup!$B$3,INDEX('Duration Standards'!$G$2:$G$151,MATCH(B88&amp;"|"&amp;C88&amp;"|"&amp;D88,'Duration Standards'!$N$2:$N$151,0))),""))</f>
        <v/>
      </c>
      <c r="H88" s="15">
        <f>IFERROR(IF(OR(F88="",G88="",NOT(ISNUMBER(F88)),NOT(ISNUMBER(G88)),NOT(ISNUMBER(Setup!$B$4)),Setup!$B$4&lt;=0),"",ROUNDUP((F88+G88)/Setup!$B$4,0)*Setup!$B$4),"")</f>
        <v/>
      </c>
      <c r="I88" s="16" t="n"/>
      <c r="J88" s="15">
        <f>IF(OR(H88="",I88=""),"",I88-H88)</f>
        <v/>
      </c>
      <c r="K88" s="19">
        <f>IF(E88&lt;&gt;1,"",IFERROR(IF(INDEX('Duration Standards'!$K$2:$K$151,MATCH(B88&amp;"|"&amp;C88&amp;"|"&amp;D88,'Duration Standards'!$N$2:$N$151,0))&lt;&gt;"OK",INDEX('Duration Standards'!$K$2:$K$151,MATCH(B88&amp;"|"&amp;C88&amp;"|"&amp;D88,'Duration Standards'!$N$2:$N$151,0)),IF(INDEX('Duration Standards'!$L$2:$L$151,MATCH(B88&amp;"|"&amp;C88&amp;"|"&amp;D88,'Duration Standards'!$N$2:$N$151,0))&lt;&gt;"OK",INDEX('Duration Standards'!$L$2:$L$151,MATCH(B88&amp;"|"&amp;C88&amp;"|"&amp;D88,'Duration Standards'!$N$2:$N$151,0)),IF(INDEX('Duration Standards'!$M$2:$M$151,MATCH(B88&amp;"|"&amp;C88&amp;"|"&amp;D88,'Duration Standards'!$N$2:$N$151,0))="Current","OK",INDEX('Duration Standards'!$M$2:$M$151,MATCH(B88&amp;"|"&amp;C88&amp;"|"&amp;D88,'Duration Standards'!$N$2:$N$151,0))))),"Check standard"))</f>
        <v/>
      </c>
      <c r="L88" s="19">
        <f>IF(OR(B88="",C88="",D88=""),"Enter service, size, and condition",IF(E88=0,"No active standard",IF(E88&gt;1,"Multiple active standards",IF(H88="","Check setup or standard",IF(K88&lt;&gt;"OK","Check standard",IF(I88="","Ready",IF(I88=H88,"Matches standard","Review difference")))))))</f>
        <v/>
      </c>
    </row>
    <row r="89" ht="30" customHeight="1">
      <c r="A89" s="13" t="n"/>
      <c r="B89" s="13" t="n"/>
      <c r="C89" s="16" t="n"/>
      <c r="D89" s="13" t="n"/>
      <c r="E89" s="15">
        <f>IF(OR(B89="",C89="",D89=""),"",COUNTIF('Duration Standards'!$N$2:$N$151,B89&amp;"|"&amp;C89&amp;"|"&amp;D89))</f>
        <v/>
      </c>
      <c r="F89" s="15">
        <f>IF(E89&lt;&gt;1,"",IFERROR(IF(INDEX('Duration Standards'!$F$2:$F$151,MATCH(B89&amp;"|"&amp;C89&amp;"|"&amp;D89,'Duration Standards'!$N$2:$N$151,0))="","",INDEX('Duration Standards'!$F$2:$F$151,MATCH(B89&amp;"|"&amp;C89&amp;"|"&amp;D89,'Duration Standards'!$N$2:$N$151,0))),""))</f>
        <v/>
      </c>
      <c r="G89" s="15">
        <f>IF(E89&lt;&gt;1,"",IFERROR(IF(INDEX('Duration Standards'!$G$2:$G$151,MATCH(B89&amp;"|"&amp;C89&amp;"|"&amp;D89,'Duration Standards'!$N$2:$N$151,0))="",Setup!$B$3,INDEX('Duration Standards'!$G$2:$G$151,MATCH(B89&amp;"|"&amp;C89&amp;"|"&amp;D89,'Duration Standards'!$N$2:$N$151,0))),""))</f>
        <v/>
      </c>
      <c r="H89" s="15">
        <f>IFERROR(IF(OR(F89="",G89="",NOT(ISNUMBER(F89)),NOT(ISNUMBER(G89)),NOT(ISNUMBER(Setup!$B$4)),Setup!$B$4&lt;=0),"",ROUNDUP((F89+G89)/Setup!$B$4,0)*Setup!$B$4),"")</f>
        <v/>
      </c>
      <c r="I89" s="16" t="n"/>
      <c r="J89" s="15">
        <f>IF(OR(H89="",I89=""),"",I89-H89)</f>
        <v/>
      </c>
      <c r="K89" s="19">
        <f>IF(E89&lt;&gt;1,"",IFERROR(IF(INDEX('Duration Standards'!$K$2:$K$151,MATCH(B89&amp;"|"&amp;C89&amp;"|"&amp;D89,'Duration Standards'!$N$2:$N$151,0))&lt;&gt;"OK",INDEX('Duration Standards'!$K$2:$K$151,MATCH(B89&amp;"|"&amp;C89&amp;"|"&amp;D89,'Duration Standards'!$N$2:$N$151,0)),IF(INDEX('Duration Standards'!$L$2:$L$151,MATCH(B89&amp;"|"&amp;C89&amp;"|"&amp;D89,'Duration Standards'!$N$2:$N$151,0))&lt;&gt;"OK",INDEX('Duration Standards'!$L$2:$L$151,MATCH(B89&amp;"|"&amp;C89&amp;"|"&amp;D89,'Duration Standards'!$N$2:$N$151,0)),IF(INDEX('Duration Standards'!$M$2:$M$151,MATCH(B89&amp;"|"&amp;C89&amp;"|"&amp;D89,'Duration Standards'!$N$2:$N$151,0))="Current","OK",INDEX('Duration Standards'!$M$2:$M$151,MATCH(B89&amp;"|"&amp;C89&amp;"|"&amp;D89,'Duration Standards'!$N$2:$N$151,0))))),"Check standard"))</f>
        <v/>
      </c>
      <c r="L89" s="19">
        <f>IF(OR(B89="",C89="",D89=""),"Enter service, size, and condition",IF(E89=0,"No active standard",IF(E89&gt;1,"Multiple active standards",IF(H89="","Check setup or standard",IF(K89&lt;&gt;"OK","Check standard",IF(I89="","Ready",IF(I89=H89,"Matches standard","Review difference")))))))</f>
        <v/>
      </c>
    </row>
    <row r="90" ht="30" customHeight="1">
      <c r="A90" s="13" t="n"/>
      <c r="B90" s="13" t="n"/>
      <c r="C90" s="16" t="n"/>
      <c r="D90" s="13" t="n"/>
      <c r="E90" s="15">
        <f>IF(OR(B90="",C90="",D90=""),"",COUNTIF('Duration Standards'!$N$2:$N$151,B90&amp;"|"&amp;C90&amp;"|"&amp;D90))</f>
        <v/>
      </c>
      <c r="F90" s="15">
        <f>IF(E90&lt;&gt;1,"",IFERROR(IF(INDEX('Duration Standards'!$F$2:$F$151,MATCH(B90&amp;"|"&amp;C90&amp;"|"&amp;D90,'Duration Standards'!$N$2:$N$151,0))="","",INDEX('Duration Standards'!$F$2:$F$151,MATCH(B90&amp;"|"&amp;C90&amp;"|"&amp;D90,'Duration Standards'!$N$2:$N$151,0))),""))</f>
        <v/>
      </c>
      <c r="G90" s="15">
        <f>IF(E90&lt;&gt;1,"",IFERROR(IF(INDEX('Duration Standards'!$G$2:$G$151,MATCH(B90&amp;"|"&amp;C90&amp;"|"&amp;D90,'Duration Standards'!$N$2:$N$151,0))="",Setup!$B$3,INDEX('Duration Standards'!$G$2:$G$151,MATCH(B90&amp;"|"&amp;C90&amp;"|"&amp;D90,'Duration Standards'!$N$2:$N$151,0))),""))</f>
        <v/>
      </c>
      <c r="H90" s="15">
        <f>IFERROR(IF(OR(F90="",G90="",NOT(ISNUMBER(F90)),NOT(ISNUMBER(G90)),NOT(ISNUMBER(Setup!$B$4)),Setup!$B$4&lt;=0),"",ROUNDUP((F90+G90)/Setup!$B$4,0)*Setup!$B$4),"")</f>
        <v/>
      </c>
      <c r="I90" s="16" t="n"/>
      <c r="J90" s="15">
        <f>IF(OR(H90="",I90=""),"",I90-H90)</f>
        <v/>
      </c>
      <c r="K90" s="19">
        <f>IF(E90&lt;&gt;1,"",IFERROR(IF(INDEX('Duration Standards'!$K$2:$K$151,MATCH(B90&amp;"|"&amp;C90&amp;"|"&amp;D90,'Duration Standards'!$N$2:$N$151,0))&lt;&gt;"OK",INDEX('Duration Standards'!$K$2:$K$151,MATCH(B90&amp;"|"&amp;C90&amp;"|"&amp;D90,'Duration Standards'!$N$2:$N$151,0)),IF(INDEX('Duration Standards'!$L$2:$L$151,MATCH(B90&amp;"|"&amp;C90&amp;"|"&amp;D90,'Duration Standards'!$N$2:$N$151,0))&lt;&gt;"OK",INDEX('Duration Standards'!$L$2:$L$151,MATCH(B90&amp;"|"&amp;C90&amp;"|"&amp;D90,'Duration Standards'!$N$2:$N$151,0)),IF(INDEX('Duration Standards'!$M$2:$M$151,MATCH(B90&amp;"|"&amp;C90&amp;"|"&amp;D90,'Duration Standards'!$N$2:$N$151,0))="Current","OK",INDEX('Duration Standards'!$M$2:$M$151,MATCH(B90&amp;"|"&amp;C90&amp;"|"&amp;D90,'Duration Standards'!$N$2:$N$151,0))))),"Check standard"))</f>
        <v/>
      </c>
      <c r="L90" s="19">
        <f>IF(OR(B90="",C90="",D90=""),"Enter service, size, and condition",IF(E90=0,"No active standard",IF(E90&gt;1,"Multiple active standards",IF(H90="","Check setup or standard",IF(K90&lt;&gt;"OK","Check standard",IF(I90="","Ready",IF(I90=H90,"Matches standard","Review difference")))))))</f>
        <v/>
      </c>
    </row>
    <row r="91" ht="30" customHeight="1">
      <c r="A91" s="13" t="n"/>
      <c r="B91" s="13" t="n"/>
      <c r="C91" s="16" t="n"/>
      <c r="D91" s="13" t="n"/>
      <c r="E91" s="15">
        <f>IF(OR(B91="",C91="",D91=""),"",COUNTIF('Duration Standards'!$N$2:$N$151,B91&amp;"|"&amp;C91&amp;"|"&amp;D91))</f>
        <v/>
      </c>
      <c r="F91" s="15">
        <f>IF(E91&lt;&gt;1,"",IFERROR(IF(INDEX('Duration Standards'!$F$2:$F$151,MATCH(B91&amp;"|"&amp;C91&amp;"|"&amp;D91,'Duration Standards'!$N$2:$N$151,0))="","",INDEX('Duration Standards'!$F$2:$F$151,MATCH(B91&amp;"|"&amp;C91&amp;"|"&amp;D91,'Duration Standards'!$N$2:$N$151,0))),""))</f>
        <v/>
      </c>
      <c r="G91" s="15">
        <f>IF(E91&lt;&gt;1,"",IFERROR(IF(INDEX('Duration Standards'!$G$2:$G$151,MATCH(B91&amp;"|"&amp;C91&amp;"|"&amp;D91,'Duration Standards'!$N$2:$N$151,0))="",Setup!$B$3,INDEX('Duration Standards'!$G$2:$G$151,MATCH(B91&amp;"|"&amp;C91&amp;"|"&amp;D91,'Duration Standards'!$N$2:$N$151,0))),""))</f>
        <v/>
      </c>
      <c r="H91" s="15">
        <f>IFERROR(IF(OR(F91="",G91="",NOT(ISNUMBER(F91)),NOT(ISNUMBER(G91)),NOT(ISNUMBER(Setup!$B$4)),Setup!$B$4&lt;=0),"",ROUNDUP((F91+G91)/Setup!$B$4,0)*Setup!$B$4),"")</f>
        <v/>
      </c>
      <c r="I91" s="16" t="n"/>
      <c r="J91" s="15">
        <f>IF(OR(H91="",I91=""),"",I91-H91)</f>
        <v/>
      </c>
      <c r="K91" s="19">
        <f>IF(E91&lt;&gt;1,"",IFERROR(IF(INDEX('Duration Standards'!$K$2:$K$151,MATCH(B91&amp;"|"&amp;C91&amp;"|"&amp;D91,'Duration Standards'!$N$2:$N$151,0))&lt;&gt;"OK",INDEX('Duration Standards'!$K$2:$K$151,MATCH(B91&amp;"|"&amp;C91&amp;"|"&amp;D91,'Duration Standards'!$N$2:$N$151,0)),IF(INDEX('Duration Standards'!$L$2:$L$151,MATCH(B91&amp;"|"&amp;C91&amp;"|"&amp;D91,'Duration Standards'!$N$2:$N$151,0))&lt;&gt;"OK",INDEX('Duration Standards'!$L$2:$L$151,MATCH(B91&amp;"|"&amp;C91&amp;"|"&amp;D91,'Duration Standards'!$N$2:$N$151,0)),IF(INDEX('Duration Standards'!$M$2:$M$151,MATCH(B91&amp;"|"&amp;C91&amp;"|"&amp;D91,'Duration Standards'!$N$2:$N$151,0))="Current","OK",INDEX('Duration Standards'!$M$2:$M$151,MATCH(B91&amp;"|"&amp;C91&amp;"|"&amp;D91,'Duration Standards'!$N$2:$N$151,0))))),"Check standard"))</f>
        <v/>
      </c>
      <c r="L91" s="19">
        <f>IF(OR(B91="",C91="",D91=""),"Enter service, size, and condition",IF(E91=0,"No active standard",IF(E91&gt;1,"Multiple active standards",IF(H91="","Check setup or standard",IF(K91&lt;&gt;"OK","Check standard",IF(I91="","Ready",IF(I91=H91,"Matches standard","Review difference")))))))</f>
        <v/>
      </c>
    </row>
    <row r="92" ht="30" customHeight="1">
      <c r="A92" s="13" t="n"/>
      <c r="B92" s="13" t="n"/>
      <c r="C92" s="16" t="n"/>
      <c r="D92" s="13" t="n"/>
      <c r="E92" s="15">
        <f>IF(OR(B92="",C92="",D92=""),"",COUNTIF('Duration Standards'!$N$2:$N$151,B92&amp;"|"&amp;C92&amp;"|"&amp;D92))</f>
        <v/>
      </c>
      <c r="F92" s="15">
        <f>IF(E92&lt;&gt;1,"",IFERROR(IF(INDEX('Duration Standards'!$F$2:$F$151,MATCH(B92&amp;"|"&amp;C92&amp;"|"&amp;D92,'Duration Standards'!$N$2:$N$151,0))="","",INDEX('Duration Standards'!$F$2:$F$151,MATCH(B92&amp;"|"&amp;C92&amp;"|"&amp;D92,'Duration Standards'!$N$2:$N$151,0))),""))</f>
        <v/>
      </c>
      <c r="G92" s="15">
        <f>IF(E92&lt;&gt;1,"",IFERROR(IF(INDEX('Duration Standards'!$G$2:$G$151,MATCH(B92&amp;"|"&amp;C92&amp;"|"&amp;D92,'Duration Standards'!$N$2:$N$151,0))="",Setup!$B$3,INDEX('Duration Standards'!$G$2:$G$151,MATCH(B92&amp;"|"&amp;C92&amp;"|"&amp;D92,'Duration Standards'!$N$2:$N$151,0))),""))</f>
        <v/>
      </c>
      <c r="H92" s="15">
        <f>IFERROR(IF(OR(F92="",G92="",NOT(ISNUMBER(F92)),NOT(ISNUMBER(G92)),NOT(ISNUMBER(Setup!$B$4)),Setup!$B$4&lt;=0),"",ROUNDUP((F92+G92)/Setup!$B$4,0)*Setup!$B$4),"")</f>
        <v/>
      </c>
      <c r="I92" s="16" t="n"/>
      <c r="J92" s="15">
        <f>IF(OR(H92="",I92=""),"",I92-H92)</f>
        <v/>
      </c>
      <c r="K92" s="19">
        <f>IF(E92&lt;&gt;1,"",IFERROR(IF(INDEX('Duration Standards'!$K$2:$K$151,MATCH(B92&amp;"|"&amp;C92&amp;"|"&amp;D92,'Duration Standards'!$N$2:$N$151,0))&lt;&gt;"OK",INDEX('Duration Standards'!$K$2:$K$151,MATCH(B92&amp;"|"&amp;C92&amp;"|"&amp;D92,'Duration Standards'!$N$2:$N$151,0)),IF(INDEX('Duration Standards'!$L$2:$L$151,MATCH(B92&amp;"|"&amp;C92&amp;"|"&amp;D92,'Duration Standards'!$N$2:$N$151,0))&lt;&gt;"OK",INDEX('Duration Standards'!$L$2:$L$151,MATCH(B92&amp;"|"&amp;C92&amp;"|"&amp;D92,'Duration Standards'!$N$2:$N$151,0)),IF(INDEX('Duration Standards'!$M$2:$M$151,MATCH(B92&amp;"|"&amp;C92&amp;"|"&amp;D92,'Duration Standards'!$N$2:$N$151,0))="Current","OK",INDEX('Duration Standards'!$M$2:$M$151,MATCH(B92&amp;"|"&amp;C92&amp;"|"&amp;D92,'Duration Standards'!$N$2:$N$151,0))))),"Check standard"))</f>
        <v/>
      </c>
      <c r="L92" s="19">
        <f>IF(OR(B92="",C92="",D92=""),"Enter service, size, and condition",IF(E92=0,"No active standard",IF(E92&gt;1,"Multiple active standards",IF(H92="","Check setup or standard",IF(K92&lt;&gt;"OK","Check standard",IF(I92="","Ready",IF(I92=H92,"Matches standard","Review difference")))))))</f>
        <v/>
      </c>
    </row>
    <row r="93" ht="30" customHeight="1">
      <c r="A93" s="13" t="n"/>
      <c r="B93" s="13" t="n"/>
      <c r="C93" s="16" t="n"/>
      <c r="D93" s="13" t="n"/>
      <c r="E93" s="15">
        <f>IF(OR(B93="",C93="",D93=""),"",COUNTIF('Duration Standards'!$N$2:$N$151,B93&amp;"|"&amp;C93&amp;"|"&amp;D93))</f>
        <v/>
      </c>
      <c r="F93" s="15">
        <f>IF(E93&lt;&gt;1,"",IFERROR(IF(INDEX('Duration Standards'!$F$2:$F$151,MATCH(B93&amp;"|"&amp;C93&amp;"|"&amp;D93,'Duration Standards'!$N$2:$N$151,0))="","",INDEX('Duration Standards'!$F$2:$F$151,MATCH(B93&amp;"|"&amp;C93&amp;"|"&amp;D93,'Duration Standards'!$N$2:$N$151,0))),""))</f>
        <v/>
      </c>
      <c r="G93" s="15">
        <f>IF(E93&lt;&gt;1,"",IFERROR(IF(INDEX('Duration Standards'!$G$2:$G$151,MATCH(B93&amp;"|"&amp;C93&amp;"|"&amp;D93,'Duration Standards'!$N$2:$N$151,0))="",Setup!$B$3,INDEX('Duration Standards'!$G$2:$G$151,MATCH(B93&amp;"|"&amp;C93&amp;"|"&amp;D93,'Duration Standards'!$N$2:$N$151,0))),""))</f>
        <v/>
      </c>
      <c r="H93" s="15">
        <f>IFERROR(IF(OR(F93="",G93="",NOT(ISNUMBER(F93)),NOT(ISNUMBER(G93)),NOT(ISNUMBER(Setup!$B$4)),Setup!$B$4&lt;=0),"",ROUNDUP((F93+G93)/Setup!$B$4,0)*Setup!$B$4),"")</f>
        <v/>
      </c>
      <c r="I93" s="16" t="n"/>
      <c r="J93" s="15">
        <f>IF(OR(H93="",I93=""),"",I93-H93)</f>
        <v/>
      </c>
      <c r="K93" s="19">
        <f>IF(E93&lt;&gt;1,"",IFERROR(IF(INDEX('Duration Standards'!$K$2:$K$151,MATCH(B93&amp;"|"&amp;C93&amp;"|"&amp;D93,'Duration Standards'!$N$2:$N$151,0))&lt;&gt;"OK",INDEX('Duration Standards'!$K$2:$K$151,MATCH(B93&amp;"|"&amp;C93&amp;"|"&amp;D93,'Duration Standards'!$N$2:$N$151,0)),IF(INDEX('Duration Standards'!$L$2:$L$151,MATCH(B93&amp;"|"&amp;C93&amp;"|"&amp;D93,'Duration Standards'!$N$2:$N$151,0))&lt;&gt;"OK",INDEX('Duration Standards'!$L$2:$L$151,MATCH(B93&amp;"|"&amp;C93&amp;"|"&amp;D93,'Duration Standards'!$N$2:$N$151,0)),IF(INDEX('Duration Standards'!$M$2:$M$151,MATCH(B93&amp;"|"&amp;C93&amp;"|"&amp;D93,'Duration Standards'!$N$2:$N$151,0))="Current","OK",INDEX('Duration Standards'!$M$2:$M$151,MATCH(B93&amp;"|"&amp;C93&amp;"|"&amp;D93,'Duration Standards'!$N$2:$N$151,0))))),"Check standard"))</f>
        <v/>
      </c>
      <c r="L93" s="19">
        <f>IF(OR(B93="",C93="",D93=""),"Enter service, size, and condition",IF(E93=0,"No active standard",IF(E93&gt;1,"Multiple active standards",IF(H93="","Check setup or standard",IF(K93&lt;&gt;"OK","Check standard",IF(I93="","Ready",IF(I93=H93,"Matches standard","Review difference")))))))</f>
        <v/>
      </c>
    </row>
    <row r="94" ht="30" customHeight="1">
      <c r="A94" s="13" t="n"/>
      <c r="B94" s="13" t="n"/>
      <c r="C94" s="16" t="n"/>
      <c r="D94" s="13" t="n"/>
      <c r="E94" s="15">
        <f>IF(OR(B94="",C94="",D94=""),"",COUNTIF('Duration Standards'!$N$2:$N$151,B94&amp;"|"&amp;C94&amp;"|"&amp;D94))</f>
        <v/>
      </c>
      <c r="F94" s="15">
        <f>IF(E94&lt;&gt;1,"",IFERROR(IF(INDEX('Duration Standards'!$F$2:$F$151,MATCH(B94&amp;"|"&amp;C94&amp;"|"&amp;D94,'Duration Standards'!$N$2:$N$151,0))="","",INDEX('Duration Standards'!$F$2:$F$151,MATCH(B94&amp;"|"&amp;C94&amp;"|"&amp;D94,'Duration Standards'!$N$2:$N$151,0))),""))</f>
        <v/>
      </c>
      <c r="G94" s="15">
        <f>IF(E94&lt;&gt;1,"",IFERROR(IF(INDEX('Duration Standards'!$G$2:$G$151,MATCH(B94&amp;"|"&amp;C94&amp;"|"&amp;D94,'Duration Standards'!$N$2:$N$151,0))="",Setup!$B$3,INDEX('Duration Standards'!$G$2:$G$151,MATCH(B94&amp;"|"&amp;C94&amp;"|"&amp;D94,'Duration Standards'!$N$2:$N$151,0))),""))</f>
        <v/>
      </c>
      <c r="H94" s="15">
        <f>IFERROR(IF(OR(F94="",G94="",NOT(ISNUMBER(F94)),NOT(ISNUMBER(G94)),NOT(ISNUMBER(Setup!$B$4)),Setup!$B$4&lt;=0),"",ROUNDUP((F94+G94)/Setup!$B$4,0)*Setup!$B$4),"")</f>
        <v/>
      </c>
      <c r="I94" s="16" t="n"/>
      <c r="J94" s="15">
        <f>IF(OR(H94="",I94=""),"",I94-H94)</f>
        <v/>
      </c>
      <c r="K94" s="19">
        <f>IF(E94&lt;&gt;1,"",IFERROR(IF(INDEX('Duration Standards'!$K$2:$K$151,MATCH(B94&amp;"|"&amp;C94&amp;"|"&amp;D94,'Duration Standards'!$N$2:$N$151,0))&lt;&gt;"OK",INDEX('Duration Standards'!$K$2:$K$151,MATCH(B94&amp;"|"&amp;C94&amp;"|"&amp;D94,'Duration Standards'!$N$2:$N$151,0)),IF(INDEX('Duration Standards'!$L$2:$L$151,MATCH(B94&amp;"|"&amp;C94&amp;"|"&amp;D94,'Duration Standards'!$N$2:$N$151,0))&lt;&gt;"OK",INDEX('Duration Standards'!$L$2:$L$151,MATCH(B94&amp;"|"&amp;C94&amp;"|"&amp;D94,'Duration Standards'!$N$2:$N$151,0)),IF(INDEX('Duration Standards'!$M$2:$M$151,MATCH(B94&amp;"|"&amp;C94&amp;"|"&amp;D94,'Duration Standards'!$N$2:$N$151,0))="Current","OK",INDEX('Duration Standards'!$M$2:$M$151,MATCH(B94&amp;"|"&amp;C94&amp;"|"&amp;D94,'Duration Standards'!$N$2:$N$151,0))))),"Check standard"))</f>
        <v/>
      </c>
      <c r="L94" s="19">
        <f>IF(OR(B94="",C94="",D94=""),"Enter service, size, and condition",IF(E94=0,"No active standard",IF(E94&gt;1,"Multiple active standards",IF(H94="","Check setup or standard",IF(K94&lt;&gt;"OK","Check standard",IF(I94="","Ready",IF(I94=H94,"Matches standard","Review difference")))))))</f>
        <v/>
      </c>
    </row>
    <row r="95" ht="30" customHeight="1">
      <c r="A95" s="13" t="n"/>
      <c r="B95" s="13" t="n"/>
      <c r="C95" s="16" t="n"/>
      <c r="D95" s="13" t="n"/>
      <c r="E95" s="15">
        <f>IF(OR(B95="",C95="",D95=""),"",COUNTIF('Duration Standards'!$N$2:$N$151,B95&amp;"|"&amp;C95&amp;"|"&amp;D95))</f>
        <v/>
      </c>
      <c r="F95" s="15">
        <f>IF(E95&lt;&gt;1,"",IFERROR(IF(INDEX('Duration Standards'!$F$2:$F$151,MATCH(B95&amp;"|"&amp;C95&amp;"|"&amp;D95,'Duration Standards'!$N$2:$N$151,0))="","",INDEX('Duration Standards'!$F$2:$F$151,MATCH(B95&amp;"|"&amp;C95&amp;"|"&amp;D95,'Duration Standards'!$N$2:$N$151,0))),""))</f>
        <v/>
      </c>
      <c r="G95" s="15">
        <f>IF(E95&lt;&gt;1,"",IFERROR(IF(INDEX('Duration Standards'!$G$2:$G$151,MATCH(B95&amp;"|"&amp;C95&amp;"|"&amp;D95,'Duration Standards'!$N$2:$N$151,0))="",Setup!$B$3,INDEX('Duration Standards'!$G$2:$G$151,MATCH(B95&amp;"|"&amp;C95&amp;"|"&amp;D95,'Duration Standards'!$N$2:$N$151,0))),""))</f>
        <v/>
      </c>
      <c r="H95" s="15">
        <f>IFERROR(IF(OR(F95="",G95="",NOT(ISNUMBER(F95)),NOT(ISNUMBER(G95)),NOT(ISNUMBER(Setup!$B$4)),Setup!$B$4&lt;=0),"",ROUNDUP((F95+G95)/Setup!$B$4,0)*Setup!$B$4),"")</f>
        <v/>
      </c>
      <c r="I95" s="16" t="n"/>
      <c r="J95" s="15">
        <f>IF(OR(H95="",I95=""),"",I95-H95)</f>
        <v/>
      </c>
      <c r="K95" s="19">
        <f>IF(E95&lt;&gt;1,"",IFERROR(IF(INDEX('Duration Standards'!$K$2:$K$151,MATCH(B95&amp;"|"&amp;C95&amp;"|"&amp;D95,'Duration Standards'!$N$2:$N$151,0))&lt;&gt;"OK",INDEX('Duration Standards'!$K$2:$K$151,MATCH(B95&amp;"|"&amp;C95&amp;"|"&amp;D95,'Duration Standards'!$N$2:$N$151,0)),IF(INDEX('Duration Standards'!$L$2:$L$151,MATCH(B95&amp;"|"&amp;C95&amp;"|"&amp;D95,'Duration Standards'!$N$2:$N$151,0))&lt;&gt;"OK",INDEX('Duration Standards'!$L$2:$L$151,MATCH(B95&amp;"|"&amp;C95&amp;"|"&amp;D95,'Duration Standards'!$N$2:$N$151,0)),IF(INDEX('Duration Standards'!$M$2:$M$151,MATCH(B95&amp;"|"&amp;C95&amp;"|"&amp;D95,'Duration Standards'!$N$2:$N$151,0))="Current","OK",INDEX('Duration Standards'!$M$2:$M$151,MATCH(B95&amp;"|"&amp;C95&amp;"|"&amp;D95,'Duration Standards'!$N$2:$N$151,0))))),"Check standard"))</f>
        <v/>
      </c>
      <c r="L95" s="19">
        <f>IF(OR(B95="",C95="",D95=""),"Enter service, size, and condition",IF(E95=0,"No active standard",IF(E95&gt;1,"Multiple active standards",IF(H95="","Check setup or standard",IF(K95&lt;&gt;"OK","Check standard",IF(I95="","Ready",IF(I95=H95,"Matches standard","Review difference")))))))</f>
        <v/>
      </c>
    </row>
    <row r="96" ht="30" customHeight="1">
      <c r="A96" s="13" t="n"/>
      <c r="B96" s="13" t="n"/>
      <c r="C96" s="16" t="n"/>
      <c r="D96" s="13" t="n"/>
      <c r="E96" s="15">
        <f>IF(OR(B96="",C96="",D96=""),"",COUNTIF('Duration Standards'!$N$2:$N$151,B96&amp;"|"&amp;C96&amp;"|"&amp;D96))</f>
        <v/>
      </c>
      <c r="F96" s="15">
        <f>IF(E96&lt;&gt;1,"",IFERROR(IF(INDEX('Duration Standards'!$F$2:$F$151,MATCH(B96&amp;"|"&amp;C96&amp;"|"&amp;D96,'Duration Standards'!$N$2:$N$151,0))="","",INDEX('Duration Standards'!$F$2:$F$151,MATCH(B96&amp;"|"&amp;C96&amp;"|"&amp;D96,'Duration Standards'!$N$2:$N$151,0))),""))</f>
        <v/>
      </c>
      <c r="G96" s="15">
        <f>IF(E96&lt;&gt;1,"",IFERROR(IF(INDEX('Duration Standards'!$G$2:$G$151,MATCH(B96&amp;"|"&amp;C96&amp;"|"&amp;D96,'Duration Standards'!$N$2:$N$151,0))="",Setup!$B$3,INDEX('Duration Standards'!$G$2:$G$151,MATCH(B96&amp;"|"&amp;C96&amp;"|"&amp;D96,'Duration Standards'!$N$2:$N$151,0))),""))</f>
        <v/>
      </c>
      <c r="H96" s="15">
        <f>IFERROR(IF(OR(F96="",G96="",NOT(ISNUMBER(F96)),NOT(ISNUMBER(G96)),NOT(ISNUMBER(Setup!$B$4)),Setup!$B$4&lt;=0),"",ROUNDUP((F96+G96)/Setup!$B$4,0)*Setup!$B$4),"")</f>
        <v/>
      </c>
      <c r="I96" s="16" t="n"/>
      <c r="J96" s="15">
        <f>IF(OR(H96="",I96=""),"",I96-H96)</f>
        <v/>
      </c>
      <c r="K96" s="19">
        <f>IF(E96&lt;&gt;1,"",IFERROR(IF(INDEX('Duration Standards'!$K$2:$K$151,MATCH(B96&amp;"|"&amp;C96&amp;"|"&amp;D96,'Duration Standards'!$N$2:$N$151,0))&lt;&gt;"OK",INDEX('Duration Standards'!$K$2:$K$151,MATCH(B96&amp;"|"&amp;C96&amp;"|"&amp;D96,'Duration Standards'!$N$2:$N$151,0)),IF(INDEX('Duration Standards'!$L$2:$L$151,MATCH(B96&amp;"|"&amp;C96&amp;"|"&amp;D96,'Duration Standards'!$N$2:$N$151,0))&lt;&gt;"OK",INDEX('Duration Standards'!$L$2:$L$151,MATCH(B96&amp;"|"&amp;C96&amp;"|"&amp;D96,'Duration Standards'!$N$2:$N$151,0)),IF(INDEX('Duration Standards'!$M$2:$M$151,MATCH(B96&amp;"|"&amp;C96&amp;"|"&amp;D96,'Duration Standards'!$N$2:$N$151,0))="Current","OK",INDEX('Duration Standards'!$M$2:$M$151,MATCH(B96&amp;"|"&amp;C96&amp;"|"&amp;D96,'Duration Standards'!$N$2:$N$151,0))))),"Check standard"))</f>
        <v/>
      </c>
      <c r="L96" s="19">
        <f>IF(OR(B96="",C96="",D96=""),"Enter service, size, and condition",IF(E96=0,"No active standard",IF(E96&gt;1,"Multiple active standards",IF(H96="","Check setup or standard",IF(K96&lt;&gt;"OK","Check standard",IF(I96="","Ready",IF(I96=H96,"Matches standard","Review difference")))))))</f>
        <v/>
      </c>
    </row>
    <row r="97" ht="30" customHeight="1">
      <c r="A97" s="13" t="n"/>
      <c r="B97" s="13" t="n"/>
      <c r="C97" s="16" t="n"/>
      <c r="D97" s="13" t="n"/>
      <c r="E97" s="15">
        <f>IF(OR(B97="",C97="",D97=""),"",COUNTIF('Duration Standards'!$N$2:$N$151,B97&amp;"|"&amp;C97&amp;"|"&amp;D97))</f>
        <v/>
      </c>
      <c r="F97" s="15">
        <f>IF(E97&lt;&gt;1,"",IFERROR(IF(INDEX('Duration Standards'!$F$2:$F$151,MATCH(B97&amp;"|"&amp;C97&amp;"|"&amp;D97,'Duration Standards'!$N$2:$N$151,0))="","",INDEX('Duration Standards'!$F$2:$F$151,MATCH(B97&amp;"|"&amp;C97&amp;"|"&amp;D97,'Duration Standards'!$N$2:$N$151,0))),""))</f>
        <v/>
      </c>
      <c r="G97" s="15">
        <f>IF(E97&lt;&gt;1,"",IFERROR(IF(INDEX('Duration Standards'!$G$2:$G$151,MATCH(B97&amp;"|"&amp;C97&amp;"|"&amp;D97,'Duration Standards'!$N$2:$N$151,0))="",Setup!$B$3,INDEX('Duration Standards'!$G$2:$G$151,MATCH(B97&amp;"|"&amp;C97&amp;"|"&amp;D97,'Duration Standards'!$N$2:$N$151,0))),""))</f>
        <v/>
      </c>
      <c r="H97" s="15">
        <f>IFERROR(IF(OR(F97="",G97="",NOT(ISNUMBER(F97)),NOT(ISNUMBER(G97)),NOT(ISNUMBER(Setup!$B$4)),Setup!$B$4&lt;=0),"",ROUNDUP((F97+G97)/Setup!$B$4,0)*Setup!$B$4),"")</f>
        <v/>
      </c>
      <c r="I97" s="16" t="n"/>
      <c r="J97" s="15">
        <f>IF(OR(H97="",I97=""),"",I97-H97)</f>
        <v/>
      </c>
      <c r="K97" s="19">
        <f>IF(E97&lt;&gt;1,"",IFERROR(IF(INDEX('Duration Standards'!$K$2:$K$151,MATCH(B97&amp;"|"&amp;C97&amp;"|"&amp;D97,'Duration Standards'!$N$2:$N$151,0))&lt;&gt;"OK",INDEX('Duration Standards'!$K$2:$K$151,MATCH(B97&amp;"|"&amp;C97&amp;"|"&amp;D97,'Duration Standards'!$N$2:$N$151,0)),IF(INDEX('Duration Standards'!$L$2:$L$151,MATCH(B97&amp;"|"&amp;C97&amp;"|"&amp;D97,'Duration Standards'!$N$2:$N$151,0))&lt;&gt;"OK",INDEX('Duration Standards'!$L$2:$L$151,MATCH(B97&amp;"|"&amp;C97&amp;"|"&amp;D97,'Duration Standards'!$N$2:$N$151,0)),IF(INDEX('Duration Standards'!$M$2:$M$151,MATCH(B97&amp;"|"&amp;C97&amp;"|"&amp;D97,'Duration Standards'!$N$2:$N$151,0))="Current","OK",INDEX('Duration Standards'!$M$2:$M$151,MATCH(B97&amp;"|"&amp;C97&amp;"|"&amp;D97,'Duration Standards'!$N$2:$N$151,0))))),"Check standard"))</f>
        <v/>
      </c>
      <c r="L97" s="19">
        <f>IF(OR(B97="",C97="",D97=""),"Enter service, size, and condition",IF(E97=0,"No active standard",IF(E97&gt;1,"Multiple active standards",IF(H97="","Check setup or standard",IF(K97&lt;&gt;"OK","Check standard",IF(I97="","Ready",IF(I97=H97,"Matches standard","Review difference")))))))</f>
        <v/>
      </c>
    </row>
    <row r="98" ht="30" customHeight="1">
      <c r="A98" s="13" t="n"/>
      <c r="B98" s="13" t="n"/>
      <c r="C98" s="16" t="n"/>
      <c r="D98" s="13" t="n"/>
      <c r="E98" s="15">
        <f>IF(OR(B98="",C98="",D98=""),"",COUNTIF('Duration Standards'!$N$2:$N$151,B98&amp;"|"&amp;C98&amp;"|"&amp;D98))</f>
        <v/>
      </c>
      <c r="F98" s="15">
        <f>IF(E98&lt;&gt;1,"",IFERROR(IF(INDEX('Duration Standards'!$F$2:$F$151,MATCH(B98&amp;"|"&amp;C98&amp;"|"&amp;D98,'Duration Standards'!$N$2:$N$151,0))="","",INDEX('Duration Standards'!$F$2:$F$151,MATCH(B98&amp;"|"&amp;C98&amp;"|"&amp;D98,'Duration Standards'!$N$2:$N$151,0))),""))</f>
        <v/>
      </c>
      <c r="G98" s="15">
        <f>IF(E98&lt;&gt;1,"",IFERROR(IF(INDEX('Duration Standards'!$G$2:$G$151,MATCH(B98&amp;"|"&amp;C98&amp;"|"&amp;D98,'Duration Standards'!$N$2:$N$151,0))="",Setup!$B$3,INDEX('Duration Standards'!$G$2:$G$151,MATCH(B98&amp;"|"&amp;C98&amp;"|"&amp;D98,'Duration Standards'!$N$2:$N$151,0))),""))</f>
        <v/>
      </c>
      <c r="H98" s="15">
        <f>IFERROR(IF(OR(F98="",G98="",NOT(ISNUMBER(F98)),NOT(ISNUMBER(G98)),NOT(ISNUMBER(Setup!$B$4)),Setup!$B$4&lt;=0),"",ROUNDUP((F98+G98)/Setup!$B$4,0)*Setup!$B$4),"")</f>
        <v/>
      </c>
      <c r="I98" s="16" t="n"/>
      <c r="J98" s="15">
        <f>IF(OR(H98="",I98=""),"",I98-H98)</f>
        <v/>
      </c>
      <c r="K98" s="19">
        <f>IF(E98&lt;&gt;1,"",IFERROR(IF(INDEX('Duration Standards'!$K$2:$K$151,MATCH(B98&amp;"|"&amp;C98&amp;"|"&amp;D98,'Duration Standards'!$N$2:$N$151,0))&lt;&gt;"OK",INDEX('Duration Standards'!$K$2:$K$151,MATCH(B98&amp;"|"&amp;C98&amp;"|"&amp;D98,'Duration Standards'!$N$2:$N$151,0)),IF(INDEX('Duration Standards'!$L$2:$L$151,MATCH(B98&amp;"|"&amp;C98&amp;"|"&amp;D98,'Duration Standards'!$N$2:$N$151,0))&lt;&gt;"OK",INDEX('Duration Standards'!$L$2:$L$151,MATCH(B98&amp;"|"&amp;C98&amp;"|"&amp;D98,'Duration Standards'!$N$2:$N$151,0)),IF(INDEX('Duration Standards'!$M$2:$M$151,MATCH(B98&amp;"|"&amp;C98&amp;"|"&amp;D98,'Duration Standards'!$N$2:$N$151,0))="Current","OK",INDEX('Duration Standards'!$M$2:$M$151,MATCH(B98&amp;"|"&amp;C98&amp;"|"&amp;D98,'Duration Standards'!$N$2:$N$151,0))))),"Check standard"))</f>
        <v/>
      </c>
      <c r="L98" s="19">
        <f>IF(OR(B98="",C98="",D98=""),"Enter service, size, and condition",IF(E98=0,"No active standard",IF(E98&gt;1,"Multiple active standards",IF(H98="","Check setup or standard",IF(K98&lt;&gt;"OK","Check standard",IF(I98="","Ready",IF(I98=H98,"Matches standard","Review difference")))))))</f>
        <v/>
      </c>
    </row>
    <row r="99" ht="30" customHeight="1">
      <c r="A99" s="13" t="n"/>
      <c r="B99" s="13" t="n"/>
      <c r="C99" s="16" t="n"/>
      <c r="D99" s="13" t="n"/>
      <c r="E99" s="15">
        <f>IF(OR(B99="",C99="",D99=""),"",COUNTIF('Duration Standards'!$N$2:$N$151,B99&amp;"|"&amp;C99&amp;"|"&amp;D99))</f>
        <v/>
      </c>
      <c r="F99" s="15">
        <f>IF(E99&lt;&gt;1,"",IFERROR(IF(INDEX('Duration Standards'!$F$2:$F$151,MATCH(B99&amp;"|"&amp;C99&amp;"|"&amp;D99,'Duration Standards'!$N$2:$N$151,0))="","",INDEX('Duration Standards'!$F$2:$F$151,MATCH(B99&amp;"|"&amp;C99&amp;"|"&amp;D99,'Duration Standards'!$N$2:$N$151,0))),""))</f>
        <v/>
      </c>
      <c r="G99" s="15">
        <f>IF(E99&lt;&gt;1,"",IFERROR(IF(INDEX('Duration Standards'!$G$2:$G$151,MATCH(B99&amp;"|"&amp;C99&amp;"|"&amp;D99,'Duration Standards'!$N$2:$N$151,0))="",Setup!$B$3,INDEX('Duration Standards'!$G$2:$G$151,MATCH(B99&amp;"|"&amp;C99&amp;"|"&amp;D99,'Duration Standards'!$N$2:$N$151,0))),""))</f>
        <v/>
      </c>
      <c r="H99" s="15">
        <f>IFERROR(IF(OR(F99="",G99="",NOT(ISNUMBER(F99)),NOT(ISNUMBER(G99)),NOT(ISNUMBER(Setup!$B$4)),Setup!$B$4&lt;=0),"",ROUNDUP((F99+G99)/Setup!$B$4,0)*Setup!$B$4),"")</f>
        <v/>
      </c>
      <c r="I99" s="16" t="n"/>
      <c r="J99" s="15">
        <f>IF(OR(H99="",I99=""),"",I99-H99)</f>
        <v/>
      </c>
      <c r="K99" s="19">
        <f>IF(E99&lt;&gt;1,"",IFERROR(IF(INDEX('Duration Standards'!$K$2:$K$151,MATCH(B99&amp;"|"&amp;C99&amp;"|"&amp;D99,'Duration Standards'!$N$2:$N$151,0))&lt;&gt;"OK",INDEX('Duration Standards'!$K$2:$K$151,MATCH(B99&amp;"|"&amp;C99&amp;"|"&amp;D99,'Duration Standards'!$N$2:$N$151,0)),IF(INDEX('Duration Standards'!$L$2:$L$151,MATCH(B99&amp;"|"&amp;C99&amp;"|"&amp;D99,'Duration Standards'!$N$2:$N$151,0))&lt;&gt;"OK",INDEX('Duration Standards'!$L$2:$L$151,MATCH(B99&amp;"|"&amp;C99&amp;"|"&amp;D99,'Duration Standards'!$N$2:$N$151,0)),IF(INDEX('Duration Standards'!$M$2:$M$151,MATCH(B99&amp;"|"&amp;C99&amp;"|"&amp;D99,'Duration Standards'!$N$2:$N$151,0))="Current","OK",INDEX('Duration Standards'!$M$2:$M$151,MATCH(B99&amp;"|"&amp;C99&amp;"|"&amp;D99,'Duration Standards'!$N$2:$N$151,0))))),"Check standard"))</f>
        <v/>
      </c>
      <c r="L99" s="19">
        <f>IF(OR(B99="",C99="",D99=""),"Enter service, size, and condition",IF(E99=0,"No active standard",IF(E99&gt;1,"Multiple active standards",IF(H99="","Check setup or standard",IF(K99&lt;&gt;"OK","Check standard",IF(I99="","Ready",IF(I99=H99,"Matches standard","Review difference")))))))</f>
        <v/>
      </c>
    </row>
    <row r="100" ht="30" customHeight="1">
      <c r="A100" s="13" t="n"/>
      <c r="B100" s="13" t="n"/>
      <c r="C100" s="16" t="n"/>
      <c r="D100" s="13" t="n"/>
      <c r="E100" s="15">
        <f>IF(OR(B100="",C100="",D100=""),"",COUNTIF('Duration Standards'!$N$2:$N$151,B100&amp;"|"&amp;C100&amp;"|"&amp;D100))</f>
        <v/>
      </c>
      <c r="F100" s="15">
        <f>IF(E100&lt;&gt;1,"",IFERROR(IF(INDEX('Duration Standards'!$F$2:$F$151,MATCH(B100&amp;"|"&amp;C100&amp;"|"&amp;D100,'Duration Standards'!$N$2:$N$151,0))="","",INDEX('Duration Standards'!$F$2:$F$151,MATCH(B100&amp;"|"&amp;C100&amp;"|"&amp;D100,'Duration Standards'!$N$2:$N$151,0))),""))</f>
        <v/>
      </c>
      <c r="G100" s="15">
        <f>IF(E100&lt;&gt;1,"",IFERROR(IF(INDEX('Duration Standards'!$G$2:$G$151,MATCH(B100&amp;"|"&amp;C100&amp;"|"&amp;D100,'Duration Standards'!$N$2:$N$151,0))="",Setup!$B$3,INDEX('Duration Standards'!$G$2:$G$151,MATCH(B100&amp;"|"&amp;C100&amp;"|"&amp;D100,'Duration Standards'!$N$2:$N$151,0))),""))</f>
        <v/>
      </c>
      <c r="H100" s="15">
        <f>IFERROR(IF(OR(F100="",G100="",NOT(ISNUMBER(F100)),NOT(ISNUMBER(G100)),NOT(ISNUMBER(Setup!$B$4)),Setup!$B$4&lt;=0),"",ROUNDUP((F100+G100)/Setup!$B$4,0)*Setup!$B$4),"")</f>
        <v/>
      </c>
      <c r="I100" s="16" t="n"/>
      <c r="J100" s="15">
        <f>IF(OR(H100="",I100=""),"",I100-H100)</f>
        <v/>
      </c>
      <c r="K100" s="19">
        <f>IF(E100&lt;&gt;1,"",IFERROR(IF(INDEX('Duration Standards'!$K$2:$K$151,MATCH(B100&amp;"|"&amp;C100&amp;"|"&amp;D100,'Duration Standards'!$N$2:$N$151,0))&lt;&gt;"OK",INDEX('Duration Standards'!$K$2:$K$151,MATCH(B100&amp;"|"&amp;C100&amp;"|"&amp;D100,'Duration Standards'!$N$2:$N$151,0)),IF(INDEX('Duration Standards'!$L$2:$L$151,MATCH(B100&amp;"|"&amp;C100&amp;"|"&amp;D100,'Duration Standards'!$N$2:$N$151,0))&lt;&gt;"OK",INDEX('Duration Standards'!$L$2:$L$151,MATCH(B100&amp;"|"&amp;C100&amp;"|"&amp;D100,'Duration Standards'!$N$2:$N$151,0)),IF(INDEX('Duration Standards'!$M$2:$M$151,MATCH(B100&amp;"|"&amp;C100&amp;"|"&amp;D100,'Duration Standards'!$N$2:$N$151,0))="Current","OK",INDEX('Duration Standards'!$M$2:$M$151,MATCH(B100&amp;"|"&amp;C100&amp;"|"&amp;D100,'Duration Standards'!$N$2:$N$151,0))))),"Check standard"))</f>
        <v/>
      </c>
      <c r="L100" s="19">
        <f>IF(OR(B100="",C100="",D100=""),"Enter service, size, and condition",IF(E100=0,"No active standard",IF(E100&gt;1,"Multiple active standards",IF(H100="","Check setup or standard",IF(K100&lt;&gt;"OK","Check standard",IF(I100="","Ready",IF(I100=H100,"Matches standard","Review difference")))))))</f>
        <v/>
      </c>
    </row>
    <row r="101" ht="30" customHeight="1">
      <c r="A101" s="13" t="n"/>
      <c r="B101" s="13" t="n"/>
      <c r="C101" s="16" t="n"/>
      <c r="D101" s="13" t="n"/>
      <c r="E101" s="15">
        <f>IF(OR(B101="",C101="",D101=""),"",COUNTIF('Duration Standards'!$N$2:$N$151,B101&amp;"|"&amp;C101&amp;"|"&amp;D101))</f>
        <v/>
      </c>
      <c r="F101" s="15">
        <f>IF(E101&lt;&gt;1,"",IFERROR(IF(INDEX('Duration Standards'!$F$2:$F$151,MATCH(B101&amp;"|"&amp;C101&amp;"|"&amp;D101,'Duration Standards'!$N$2:$N$151,0))="","",INDEX('Duration Standards'!$F$2:$F$151,MATCH(B101&amp;"|"&amp;C101&amp;"|"&amp;D101,'Duration Standards'!$N$2:$N$151,0))),""))</f>
        <v/>
      </c>
      <c r="G101" s="15">
        <f>IF(E101&lt;&gt;1,"",IFERROR(IF(INDEX('Duration Standards'!$G$2:$G$151,MATCH(B101&amp;"|"&amp;C101&amp;"|"&amp;D101,'Duration Standards'!$N$2:$N$151,0))="",Setup!$B$3,INDEX('Duration Standards'!$G$2:$G$151,MATCH(B101&amp;"|"&amp;C101&amp;"|"&amp;D101,'Duration Standards'!$N$2:$N$151,0))),""))</f>
        <v/>
      </c>
      <c r="H101" s="15">
        <f>IFERROR(IF(OR(F101="",G101="",NOT(ISNUMBER(F101)),NOT(ISNUMBER(G101)),NOT(ISNUMBER(Setup!$B$4)),Setup!$B$4&lt;=0),"",ROUNDUP((F101+G101)/Setup!$B$4,0)*Setup!$B$4),"")</f>
        <v/>
      </c>
      <c r="I101" s="16" t="n"/>
      <c r="J101" s="15">
        <f>IF(OR(H101="",I101=""),"",I101-H101)</f>
        <v/>
      </c>
      <c r="K101" s="19">
        <f>IF(E101&lt;&gt;1,"",IFERROR(IF(INDEX('Duration Standards'!$K$2:$K$151,MATCH(B101&amp;"|"&amp;C101&amp;"|"&amp;D101,'Duration Standards'!$N$2:$N$151,0))&lt;&gt;"OK",INDEX('Duration Standards'!$K$2:$K$151,MATCH(B101&amp;"|"&amp;C101&amp;"|"&amp;D101,'Duration Standards'!$N$2:$N$151,0)),IF(INDEX('Duration Standards'!$L$2:$L$151,MATCH(B101&amp;"|"&amp;C101&amp;"|"&amp;D101,'Duration Standards'!$N$2:$N$151,0))&lt;&gt;"OK",INDEX('Duration Standards'!$L$2:$L$151,MATCH(B101&amp;"|"&amp;C101&amp;"|"&amp;D101,'Duration Standards'!$N$2:$N$151,0)),IF(INDEX('Duration Standards'!$M$2:$M$151,MATCH(B101&amp;"|"&amp;C101&amp;"|"&amp;D101,'Duration Standards'!$N$2:$N$151,0))="Current","OK",INDEX('Duration Standards'!$M$2:$M$151,MATCH(B101&amp;"|"&amp;C101&amp;"|"&amp;D101,'Duration Standards'!$N$2:$N$151,0))))),"Check standard"))</f>
        <v/>
      </c>
      <c r="L101" s="19">
        <f>IF(OR(B101="",C101="",D101=""),"Enter service, size, and condition",IF(E101=0,"No active standard",IF(E101&gt;1,"Multiple active standards",IF(H101="","Check setup or standard",IF(K101&lt;&gt;"OK","Check standard",IF(I101="","Ready",IF(I101=H101,"Matches standard","Review difference")))))))</f>
        <v/>
      </c>
    </row>
  </sheetData>
  <autoFilter ref="A1:L101"/>
  <conditionalFormatting sqref="L2:L101">
    <cfRule type="expression" priority="1" dxfId="0">
      <formula>OR($L2="No active standard",$L2="Multiple active standards")</formula>
    </cfRule>
    <cfRule type="expression" priority="2" dxfId="2">
      <formula>OR($L2="Check standard",$L2="Check setup or standard",$L2="Review difference")</formula>
    </cfRule>
    <cfRule type="expression" priority="3" dxfId="1">
      <formula>OR($L2="Ready",$L2="Matches standard")</formula>
    </cfRule>
    <cfRule type="expression" priority="4" dxfId="3">
      <formula>$L2="Enter service, size, and condition"</formula>
    </cfRule>
  </conditionalFormatting>
  <conditionalFormatting sqref="J2:J101">
    <cfRule type="expression" priority="5" dxfId="1">
      <formula>AND($J2&lt;&gt;"",$J2=0)</formula>
    </cfRule>
    <cfRule type="expression" priority="6" dxfId="2">
      <formula>AND($J2&lt;&gt;"",$J2&lt;&gt;0)</formula>
    </cfRule>
  </conditionalFormatting>
  <conditionalFormatting sqref="K2:K101">
    <cfRule type="expression" priority="7" dxfId="1">
      <formula>$K2="OK"</formula>
    </cfRule>
    <cfRule type="expression" priority="8" dxfId="0">
      <formula>AND($K2&lt;&gt;"",$K2&lt;&gt;"OK",$K2&lt;&gt;"Review due",$K2&lt;&gt;"Not yet effective")</formula>
    </cfRule>
    <cfRule type="expression" priority="9" dxfId="2">
      <formula>$K2="Review due"</formula>
    </cfRule>
    <cfRule type="expression" priority="10" dxfId="4">
      <formula>$K2="Not yet effective"</formula>
    </cfRule>
  </conditionalFormatting>
  <dataValidations count="4">
    <dataValidation sqref="B2:B101" showDropDown="0" showInputMessage="0" showErrorMessage="1" allowBlank="0" errorTitle="Invalid service" error="Select a service from the Setup list." type="list" errorStyle="stop">
      <formula1>INDIRECT("'Setup'!$D$2:$D$21")</formula1>
    </dataValidation>
    <dataValidation sqref="C2:C101" showDropDown="0" showInputMessage="0" showErrorMessage="1" allowBlank="0" errorTitle="Invalid pet size" error="Select a pet size from the Setup list." type="list" errorStyle="stop">
      <formula1>INDIRECT("'Setup'!$E$2:$E$6")</formula1>
    </dataValidation>
    <dataValidation sqref="D2:D101" showDropDown="0" showInputMessage="0" showErrorMessage="1" allowBlank="0" errorTitle="Invalid operating condition" error="Select an operating condition from the Setup list." type="list" errorStyle="stop">
      <formula1>INDIRECT("'Setup'!$F$2:$F$11")</formula1>
    </dataValidation>
    <dataValidation sqref="I2:I101" showDropDown="0" showInputMessage="0" showErrorMessage="1" allowBlank="0" errorTitle="Invalid planner minutes" error="Enter a whole number from 1 through 480, or leave blank." type="custom" errorStyle="stop">
      <formula1>OR(I2="",AND(ISNUMBER(I2),I2=INT(I2),I2&gt;=1,I2&lt;=480))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Pet Service Duration Standards</dc:title>
  <dc:subject xmlns:dc="http://purl.org/dc/elements/1.1/">Dog grooming service duration standards maintenance and checking tool</dc:subject>
  <dcterms:created xmlns:dcterms="http://purl.org/dc/terms/" xmlns:xsi="http://www.w3.org/2001/XMLSchema-instance" xsi:type="dcterms:W3CDTF">2026-09-10T01:20:44Z</dcterms:created>
  <dcterms:modified xmlns:dcterms="http://purl.org/dc/terms/" xmlns:xsi="http://www.w3.org/2001/XMLSchema-instance" xsi:type="dcterms:W3CDTF">2026-09-10T01:20:45+00:00Z</dcterms:modified>
</cp:coreProperties>
</file>