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vailability" sheetId="2" state="visible" r:id="rId2"/>
    <sheet xmlns:r="http://schemas.openxmlformats.org/officeDocument/2006/relationships" name="Staff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'Availability'!$A$4:$N$104</definedName>
    <definedName name="_xlnm._FilterDatabase" localSheetId="2" hidden="1">'Staff'!$A$4:$I$104</definedName>
    <definedName name="_xlnm._FilterDatabase" localSheetId="3" hidden="1">'Assumptions'!$A$4:$C$8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0 &quot;hours&quot;"/>
    <numFmt numFmtId="166" formatCode="0 &quot;days&quot;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B6662"/>
      <sz val="9"/>
    </font>
    <font>
      <name val="Arial"/>
      <b val="1"/>
      <color rgb="00FFFFFF"/>
      <sz val="10"/>
    </font>
    <font>
      <name val="Arial"/>
      <color rgb="00142B2B"/>
      <sz val="10"/>
    </font>
    <font>
      <name val="Arial"/>
      <b val="1"/>
      <color rgb="00142B2B"/>
      <sz val="10"/>
    </font>
    <font>
      <name val="Arial"/>
      <b val="1"/>
      <color rgb="00246B63"/>
      <sz val="13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  <fill>
      <patternFill patternType="solid">
        <fgColor rgb="00A93F2C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5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" fontId="6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1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8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3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A93F2C"/>
        </patternFill>
      </fill>
    </dxf>
    <dxf>
      <font>
        <name val="Arial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2B2B"/>
    <outlinePr summaryBelow="1" summaryRight="1"/>
    <pageSetUpPr fitToPage="1"/>
  </sheetPr>
  <dimension ref="A1:D20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1" customWidth="1" min="4" max="4"/>
  </cols>
  <sheetData>
    <row r="1" ht="28" customHeight="1">
      <c r="A1" s="1" t="inlineStr">
        <is>
          <t>Pet Service Staff Availability Planner — Summary</t>
        </is>
      </c>
      <c r="B1" s="33" t="n"/>
      <c r="C1" s="33" t="n"/>
      <c r="D1" s="34" t="n"/>
    </row>
    <row r="2" ht="20" customHeight="1">
      <c r="A2" s="2" t="inlineStr">
        <is>
          <t>Calculated indicators from fictional staff and availability records.</t>
        </is>
      </c>
    </row>
    <row r="3" ht="26" customHeight="1">
      <c r="A3" s="3" t="inlineStr">
        <is>
          <t>Planning Window Starts</t>
        </is>
      </c>
      <c r="B3" s="35">
        <f>IF(Assumptions!$B$5="","",Assumptions!$B$5)</f>
        <v/>
      </c>
      <c r="C3" s="3" t="inlineStr">
        <is>
          <t>Planning Window Ends</t>
        </is>
      </c>
      <c r="D3" s="35">
        <f>IF(OR(Assumptions!$B$5="",Assumptions!$B$6=""),"",Assumptions!$B$5+Assumptions!$B$6-1)</f>
        <v/>
      </c>
    </row>
    <row r="4"/>
    <row r="5">
      <c r="A5" s="5" t="inlineStr">
        <is>
          <t>Current Indicators</t>
        </is>
      </c>
      <c r="B5" s="6" t="n"/>
      <c r="C5" s="6" t="n"/>
      <c r="D5" s="6" t="n"/>
    </row>
    <row r="6" ht="25" customHeight="1">
      <c r="A6" s="7" t="inlineStr">
        <is>
          <t>Active staff</t>
        </is>
      </c>
      <c r="B6" s="8">
        <f>COUNTIF(Staff!$G$5:$G$104,Assumptions!$I$5)</f>
        <v/>
      </c>
      <c r="C6" s="9" t="n"/>
      <c r="D6" s="9" t="n"/>
    </row>
    <row r="7" ht="25" customHeight="1">
      <c r="A7" s="10" t="inlineStr">
        <is>
          <t>Available entries in window</t>
        </is>
      </c>
      <c r="B7" s="11">
        <f>IF(OR($B$3="",$D$3=""),"",COUNTIFS(Availability!$A$5:$A$104,"&lt;&gt;",Availability!$D$5:$D$104,"&gt;="&amp;$B$3,Availability!$D$5:$D$104,"&lt;="&amp;$D$3,Availability!$G$5:$G$104,Assumptions!$E$5))</f>
        <v/>
      </c>
      <c r="C7" s="12" t="n"/>
      <c r="D7" s="12" t="n"/>
    </row>
    <row r="8" ht="25" customHeight="1">
      <c r="A8" s="7" t="inlineStr">
        <is>
          <t>Confirmed available hours</t>
        </is>
      </c>
      <c r="B8" s="36">
        <f>IF(OR($B$3="",$D$3=""),"",SUMIFS(Availability!$K$5:$K$104,Availability!$A$5:$A$104,"&lt;&gt;",Availability!$D$5:$D$104,"&gt;="&amp;$B$3,Availability!$D$5:$D$104,"&lt;="&amp;$D$3,Availability!$G$5:$G$104,Assumptions!$E$5,Availability!$L$5:$L$104,Assumptions!$F$6))</f>
        <v/>
      </c>
      <c r="C8" s="9" t="n"/>
      <c r="D8" s="9" t="n"/>
    </row>
    <row r="9" ht="25" customHeight="1">
      <c r="A9" s="10" t="inlineStr">
        <is>
          <t>Tentative entries in window</t>
        </is>
      </c>
      <c r="B9" s="11">
        <f>IF(OR($B$3="",$D$3=""),"",COUNTIFS(Availability!$A$5:$A$104,"&lt;&gt;",Availability!$D$5:$D$104,"&gt;="&amp;$B$3,Availability!$D$5:$D$104,"&lt;="&amp;$D$3,Availability!$G$5:$G$104,Assumptions!$E$6))</f>
        <v/>
      </c>
      <c r="C9" s="12" t="n"/>
      <c r="D9" s="12" t="n"/>
    </row>
    <row r="10" ht="25" customHeight="1">
      <c r="A10" s="7" t="inlineStr">
        <is>
          <t>Entries not confirmed</t>
        </is>
      </c>
      <c r="B10" s="8">
        <f>IF(OR($B$3="",$D$3=""),"",COUNTIFS(Availability!$A$5:$A$104,"&lt;&gt;",Availability!$D$5:$D$104,"&gt;="&amp;$B$3,Availability!$D$5:$D$104,"&lt;="&amp;$D$3,Availability!$L$5:$L$104,"&lt;&gt;"&amp;Assumptions!$F$6))</f>
        <v/>
      </c>
      <c r="C10" s="9" t="n"/>
      <c r="D10" s="9" t="n"/>
    </row>
    <row r="11" ht="25" customHeight="1">
      <c r="A11" s="10" t="inlineStr">
        <is>
          <t>Availability alerts to review</t>
        </is>
      </c>
      <c r="B11" s="11">
        <f>IF(OR($B$3="",$D$3=""),"",COUNTIFS(Availability!$A$5:$A$104,"&lt;&gt;",Availability!$D$5:$D$104,"&gt;="&amp;$B$3,Availability!$D$5:$D$104,"&lt;="&amp;$D$3,Availability!$N$5:$N$104,"&lt;&gt;Ready for review"))</f>
        <v/>
      </c>
      <c r="C11" s="12" t="n"/>
      <c r="D11" s="12" t="n"/>
    </row>
    <row r="12" ht="25" customHeight="1">
      <c r="A12" s="7" t="inlineStr">
        <is>
          <t>Staff records to review</t>
        </is>
      </c>
      <c r="B12" s="8">
        <f>COUNTIFS(Staff!$A$5:$A$104,"&lt;&gt;",Staff!$I$5:$I$104,"&lt;&gt;Ready")</f>
        <v/>
      </c>
      <c r="C12" s="9" t="n"/>
      <c r="D12" s="9" t="n"/>
    </row>
    <row r="13"/>
    <row r="14" ht="30" customHeight="1">
      <c r="A14" s="14" t="inlineStr">
        <is>
          <t>Preferred Service</t>
        </is>
      </c>
      <c r="B14" s="14" t="inlineStr">
        <is>
          <t>Available Entries</t>
        </is>
      </c>
      <c r="C14" s="14" t="inlineStr">
        <is>
          <t>Confirmed Hours</t>
        </is>
      </c>
      <c r="D14" s="14" t="inlineStr">
        <is>
          <t>Tentative Entries</t>
        </is>
      </c>
    </row>
    <row r="15" ht="24" customHeight="1">
      <c r="A15" s="10">
        <f>IF(Assumptions!$G$5="","",Assumptions!$G$5)</f>
        <v/>
      </c>
      <c r="B15" s="15">
        <f>IF(OR($A15="",$B$3="",$D$3=""),"",COUNTIFS(Availability!$A$5:$A$104,"&lt;&gt;",Availability!$D$5:$D$104,"&gt;="&amp;$B$3,Availability!$D$5:$D$104,"&lt;="&amp;$D$3,Availability!$G$5:$G$104,Assumptions!$E$5,Availability!$H$5:$H$104,$A15))</f>
        <v/>
      </c>
      <c r="C15" s="37">
        <f>IF(OR($A15="",$B$3="",$D$3=""),"",SUMIFS(Availability!$K$5:$K$104,Availability!$A$5:$A$104,"&lt;&gt;",Availability!$D$5:$D$104,"&gt;="&amp;$B$3,Availability!$D$5:$D$104,"&lt;="&amp;$D$3,Availability!$G$5:$G$104,Assumptions!$E$5,Availability!$H$5:$H$104,$A15,Availability!$L$5:$L$104,Assumptions!$F$6))</f>
        <v/>
      </c>
      <c r="D15" s="15">
        <f>IF(OR($A15="",$B$3="",$D$3=""),"",COUNTIFS(Availability!$A$5:$A$104,"&lt;&gt;",Availability!$D$5:$D$104,"&gt;="&amp;$B$3,Availability!$D$5:$D$104,"&lt;="&amp;$D$3,Availability!$G$5:$G$104,Assumptions!$E$6,Availability!$H$5:$H$104,$A15))</f>
        <v/>
      </c>
    </row>
    <row r="16" ht="24" customHeight="1">
      <c r="A16" s="7">
        <f>IF(Assumptions!$G$6="","",Assumptions!$G$6)</f>
        <v/>
      </c>
      <c r="B16" s="17">
        <f>IF(OR($A16="",$B$3="",$D$3=""),"",COUNTIFS(Availability!$A$5:$A$104,"&lt;&gt;",Availability!$D$5:$D$104,"&gt;="&amp;$B$3,Availability!$D$5:$D$104,"&lt;="&amp;$D$3,Availability!$G$5:$G$104,Assumptions!$E$5,Availability!$H$5:$H$104,$A16))</f>
        <v/>
      </c>
      <c r="C16" s="38">
        <f>IF(OR($A16="",$B$3="",$D$3=""),"",SUMIFS(Availability!$K$5:$K$104,Availability!$A$5:$A$104,"&lt;&gt;",Availability!$D$5:$D$104,"&gt;="&amp;$B$3,Availability!$D$5:$D$104,"&lt;="&amp;$D$3,Availability!$G$5:$G$104,Assumptions!$E$5,Availability!$H$5:$H$104,$A16,Availability!$L$5:$L$104,Assumptions!$F$6))</f>
        <v/>
      </c>
      <c r="D16" s="17">
        <f>IF(OR($A16="",$B$3="",$D$3=""),"",COUNTIFS(Availability!$A$5:$A$104,"&lt;&gt;",Availability!$D$5:$D$104,"&gt;="&amp;$B$3,Availability!$D$5:$D$104,"&lt;="&amp;$D$3,Availability!$G$5:$G$104,Assumptions!$E$6,Availability!$H$5:$H$104,$A16))</f>
        <v/>
      </c>
    </row>
    <row r="17" ht="24" customHeight="1">
      <c r="A17" s="10">
        <f>IF(Assumptions!$G$7="","",Assumptions!$G$7)</f>
        <v/>
      </c>
      <c r="B17" s="15">
        <f>IF(OR($A17="",$B$3="",$D$3=""),"",COUNTIFS(Availability!$A$5:$A$104,"&lt;&gt;",Availability!$D$5:$D$104,"&gt;="&amp;$B$3,Availability!$D$5:$D$104,"&lt;="&amp;$D$3,Availability!$G$5:$G$104,Assumptions!$E$5,Availability!$H$5:$H$104,$A17))</f>
        <v/>
      </c>
      <c r="C17" s="37">
        <f>IF(OR($A17="",$B$3="",$D$3=""),"",SUMIFS(Availability!$K$5:$K$104,Availability!$A$5:$A$104,"&lt;&gt;",Availability!$D$5:$D$104,"&gt;="&amp;$B$3,Availability!$D$5:$D$104,"&lt;="&amp;$D$3,Availability!$G$5:$G$104,Assumptions!$E$5,Availability!$H$5:$H$104,$A17,Availability!$L$5:$L$104,Assumptions!$F$6))</f>
        <v/>
      </c>
      <c r="D17" s="15">
        <f>IF(OR($A17="",$B$3="",$D$3=""),"",COUNTIFS(Availability!$A$5:$A$104,"&lt;&gt;",Availability!$D$5:$D$104,"&gt;="&amp;$B$3,Availability!$D$5:$D$104,"&lt;="&amp;$D$3,Availability!$G$5:$G$104,Assumptions!$E$6,Availability!$H$5:$H$104,$A17))</f>
        <v/>
      </c>
    </row>
    <row r="18" ht="24" customHeight="1">
      <c r="A18" s="7">
        <f>IF(Assumptions!$G$8="","",Assumptions!$G$8)</f>
        <v/>
      </c>
      <c r="B18" s="17">
        <f>IF(OR($A18="",$B$3="",$D$3=""),"",COUNTIFS(Availability!$A$5:$A$104,"&lt;&gt;",Availability!$D$5:$D$104,"&gt;="&amp;$B$3,Availability!$D$5:$D$104,"&lt;="&amp;$D$3,Availability!$G$5:$G$104,Assumptions!$E$5,Availability!$H$5:$H$104,$A18))</f>
        <v/>
      </c>
      <c r="C18" s="38">
        <f>IF(OR($A18="",$B$3="",$D$3=""),"",SUMIFS(Availability!$K$5:$K$104,Availability!$A$5:$A$104,"&lt;&gt;",Availability!$D$5:$D$104,"&gt;="&amp;$B$3,Availability!$D$5:$D$104,"&lt;="&amp;$D$3,Availability!$G$5:$G$104,Assumptions!$E$5,Availability!$H$5:$H$104,$A18,Availability!$L$5:$L$104,Assumptions!$F$6))</f>
        <v/>
      </c>
      <c r="D18" s="17">
        <f>IF(OR($A18="",$B$3="",$D$3=""),"",COUNTIFS(Availability!$A$5:$A$104,"&lt;&gt;",Availability!$D$5:$D$104,"&gt;="&amp;$B$3,Availability!$D$5:$D$104,"&lt;="&amp;$D$3,Availability!$G$5:$G$104,Assumptions!$E$6,Availability!$H$5:$H$104,$A18))</f>
        <v/>
      </c>
    </row>
    <row r="19" ht="24" customHeight="1">
      <c r="A19" s="10">
        <f>IF(Assumptions!$G$9="","",Assumptions!$G$9)</f>
        <v/>
      </c>
      <c r="B19" s="15">
        <f>IF(OR($A19="",$B$3="",$D$3=""),"",COUNTIFS(Availability!$A$5:$A$104,"&lt;&gt;",Availability!$D$5:$D$104,"&gt;="&amp;$B$3,Availability!$D$5:$D$104,"&lt;="&amp;$D$3,Availability!$G$5:$G$104,Assumptions!$E$5,Availability!$H$5:$H$104,$A19))</f>
        <v/>
      </c>
      <c r="C19" s="37">
        <f>IF(OR($A19="",$B$3="",$D$3=""),"",SUMIFS(Availability!$K$5:$K$104,Availability!$A$5:$A$104,"&lt;&gt;",Availability!$D$5:$D$104,"&gt;="&amp;$B$3,Availability!$D$5:$D$104,"&lt;="&amp;$D$3,Availability!$G$5:$G$104,Assumptions!$E$5,Availability!$H$5:$H$104,$A19,Availability!$L$5:$L$104,Assumptions!$F$6))</f>
        <v/>
      </c>
      <c r="D19" s="15">
        <f>IF(OR($A19="",$B$3="",$D$3=""),"",COUNTIFS(Availability!$A$5:$A$104,"&lt;&gt;",Availability!$D$5:$D$104,"&gt;="&amp;$B$3,Availability!$D$5:$D$104,"&lt;="&amp;$D$3,Availability!$G$5:$G$104,Assumptions!$E$6,Availability!$H$5:$H$104,$A19))</f>
        <v/>
      </c>
    </row>
    <row r="20" ht="24" customHeight="1">
      <c r="A20" s="7">
        <f>IF(Assumptions!$G$10="","",Assumptions!$G$10)</f>
        <v/>
      </c>
      <c r="B20" s="17">
        <f>IF(OR($A20="",$B$3="",$D$3=""),"",COUNTIFS(Availability!$A$5:$A$104,"&lt;&gt;",Availability!$D$5:$D$104,"&gt;="&amp;$B$3,Availability!$D$5:$D$104,"&lt;="&amp;$D$3,Availability!$G$5:$G$104,Assumptions!$E$5,Availability!$H$5:$H$104,$A20))</f>
        <v/>
      </c>
      <c r="C20" s="38">
        <f>IF(OR($A20="",$B$3="",$D$3=""),"",SUMIFS(Availability!$K$5:$K$104,Availability!$A$5:$A$104,"&lt;&gt;",Availability!$D$5:$D$104,"&gt;="&amp;$B$3,Availability!$D$5:$D$104,"&lt;="&amp;$D$3,Availability!$G$5:$G$104,Assumptions!$E$5,Availability!$H$5:$H$104,$A20,Availability!$L$5:$L$104,Assumptions!$F$6))</f>
        <v/>
      </c>
      <c r="D20" s="17">
        <f>IF(OR($A20="",$B$3="",$D$3=""),"",COUNTIFS(Availability!$A$5:$A$104,"&lt;&gt;",Availability!$D$5:$D$104,"&gt;="&amp;$B$3,Availability!$D$5:$D$104,"&lt;="&amp;$D$3,Availability!$G$5:$G$104,Assumptions!$E$6,Availability!$H$5:$H$104,$A20))</f>
        <v/>
      </c>
    </row>
  </sheetData>
  <mergeCells count="1">
    <mergeCell ref="A1:D1"/>
  </mergeCells>
  <conditionalFormatting sqref="B11:B12">
    <cfRule type="expression" priority="1" dxfId="0">
      <formula>B11&gt;0</formula>
    </cfRule>
  </conditionalFormatting>
  <conditionalFormatting sqref="B6:B10">
    <cfRule type="expression" priority="2" dxfId="1">
      <formula>AND(B6&lt;&gt;"",B6&gt;0)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N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7" customWidth="1" min="3" max="3"/>
    <col width="17" customWidth="1" min="4" max="4"/>
    <col width="13" customWidth="1" min="5" max="5"/>
    <col width="13" customWidth="1" min="6" max="6"/>
    <col width="16" customWidth="1" min="7" max="7"/>
    <col width="20" customWidth="1" min="8" max="8"/>
    <col width="17" customWidth="1" min="9" max="9"/>
    <col width="11" customWidth="1" min="10" max="10"/>
    <col width="15" customWidth="1" min="11" max="11"/>
    <col width="17" customWidth="1" min="12" max="12"/>
    <col width="39" customWidth="1" min="13" max="13"/>
    <col width="29" customWidth="1" min="14" max="14"/>
  </cols>
  <sheetData>
    <row r="1" ht="28" customHeight="1">
      <c r="A1" s="1" t="inlineStr">
        <is>
          <t>Pet Service Staff Availability Planner — Availability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4" t="n"/>
    </row>
    <row r="2" ht="20" customHeight="1">
      <c r="A2" s="2" t="inlineStr">
        <is>
          <t>Enter staff availability for human review before pet service bookings are assigned.</t>
        </is>
      </c>
    </row>
    <row r="3"/>
    <row r="4" ht="34" customHeight="1">
      <c r="A4" s="14" t="inlineStr">
        <is>
          <t>Availability ID</t>
        </is>
      </c>
      <c r="B4" s="14" t="inlineStr">
        <is>
          <t>Staff ID</t>
        </is>
      </c>
      <c r="C4" s="14" t="inlineStr">
        <is>
          <t>Staff Name</t>
        </is>
      </c>
      <c r="D4" s="14" t="inlineStr">
        <is>
          <t>Availability Date</t>
        </is>
      </c>
      <c r="E4" s="14" t="inlineStr">
        <is>
          <t>Start Time</t>
        </is>
      </c>
      <c r="F4" s="14" t="inlineStr">
        <is>
          <t>End Time</t>
        </is>
      </c>
      <c r="G4" s="14" t="inlineStr">
        <is>
          <t>Availability</t>
        </is>
      </c>
      <c r="H4" s="14" t="inlineStr">
        <is>
          <t>Preferred Service</t>
        </is>
      </c>
      <c r="I4" s="14" t="inlineStr">
        <is>
          <t>Service Area</t>
        </is>
      </c>
      <c r="J4" s="14" t="inlineStr">
        <is>
          <t>Max Pets</t>
        </is>
      </c>
      <c r="K4" s="14" t="inlineStr">
        <is>
          <t>Window Hours</t>
        </is>
      </c>
      <c r="L4" s="14" t="inlineStr">
        <is>
          <t>Confirmation</t>
        </is>
      </c>
      <c r="M4" s="14" t="inlineStr">
        <is>
          <t>Scheduling Notes</t>
        </is>
      </c>
      <c r="N4" s="14" t="inlineStr">
        <is>
          <t>Review Alert</t>
        </is>
      </c>
    </row>
    <row r="5" ht="30" customHeight="1">
      <c r="A5" s="19" t="inlineStr">
        <is>
          <t>AV-001</t>
        </is>
      </c>
      <c r="B5" s="19" t="inlineStr">
        <is>
          <t>FX-001</t>
        </is>
      </c>
      <c r="C5" s="20">
        <f>IF(B5="","",IFERROR(VLOOKUP(B5,Staff!$A$5:$I$104,2,FALSE),"Staff ID not found"))</f>
        <v/>
      </c>
      <c r="D5" s="39" t="n">
        <v>46274</v>
      </c>
      <c r="E5" s="22" t="n">
        <v>0.3333333333333333</v>
      </c>
      <c r="F5" s="22" t="n">
        <v>0.5</v>
      </c>
      <c r="G5" s="19" t="inlineStr">
        <is>
          <t>Available</t>
        </is>
      </c>
      <c r="H5" s="19" t="inlineStr">
        <is>
          <t>Grooming</t>
        </is>
      </c>
      <c r="I5" s="19" t="inlineStr">
        <is>
          <t>North Zone</t>
        </is>
      </c>
      <c r="J5" s="23" t="n">
        <v>4</v>
      </c>
      <c r="K5" s="40">
        <f>IF(OR(D5="",E5="",F5=""),"",IF(F5&lt;=E5,"",IFERROR(ROUND((F5-E5)*24,2),"")))</f>
        <v/>
      </c>
      <c r="L5" s="19" t="inlineStr">
        <is>
          <t>Confirmed</t>
        </is>
      </c>
      <c r="M5" s="19" t="inlineStr">
        <is>
          <t>Morning window.</t>
        </is>
      </c>
      <c r="N5" s="20">
        <f>IF(COUNTA(A5:B5,D5:J5,L5:M5)=0,"",IF(A5="","Complete entry",IF(COUNTIF($A$5:$A$104,A5)&gt;1,"Check duplicate availability ID",IF(OR(B5="",D5="",E5="",F5="",G5="",H5="",I5="",J5="",L5=""),"Complete entry",IF(COUNTIF(Staff!$A$5:$A$104,B5)=0,"Check staff ID",IF(IFERROR(VLOOKUP(B5,Staff!$A$5:$I$104,7,FALSE),"")&lt;&gt;'Assumptions'!$I$5,"Check staff status",IF(F5&lt;=E5,"Check time order",IF(OR('Assumptions'!$B$5="",'Assumptions'!$B$6="",'Assumptions'!$B$7="",'Assumptions'!$B$8=""),"Check assumptions",IF(OR(D5&lt;'Assumptions'!$B$5,D5&gt;'Assumptions'!$B$5+'Assumptions'!$B$6-1),"Check planning date",IF(OR(K5&gt;'Assumptions'!$B$7,K5&gt;IFERROR(VLOOKUP(B5,Staff!$A$5:$I$104,6,FALSE),'Assumptions'!$B$7)),"Check hours limit",IF(SUMPRODUCT(($B$5:$B$104=B5)*($D$5:$D$104=D5)*($A$5:$A$104&lt;&gt;A5)*($E$5:$E$104&lt;F5)*($F$5:$F$104&gt;E5))&gt;0,"Check overlapping entry",IF(L5='Assumptions'!$F$7,"Confirmation needs review","Ready for review"))))))))))))</f>
        <v/>
      </c>
    </row>
    <row r="6" ht="30" customHeight="1">
      <c r="A6" s="19" t="inlineStr">
        <is>
          <t>AV-002</t>
        </is>
      </c>
      <c r="B6" s="19" t="inlineStr">
        <is>
          <t>FX-002</t>
        </is>
      </c>
      <c r="C6" s="25">
        <f>IF(B6="","",IFERROR(VLOOKUP(B6,Staff!$A$5:$I$104,2,FALSE),"Staff ID not found"))</f>
        <v/>
      </c>
      <c r="D6" s="39" t="n">
        <v>46274</v>
      </c>
      <c r="E6" s="22" t="n">
        <v>0.375</v>
      </c>
      <c r="F6" s="22" t="n">
        <v>0.7083333333333334</v>
      </c>
      <c r="G6" s="19" t="inlineStr">
        <is>
          <t>Available</t>
        </is>
      </c>
      <c r="H6" s="19" t="inlineStr">
        <is>
          <t>Boarding</t>
        </is>
      </c>
      <c r="I6" s="19" t="inlineStr">
        <is>
          <t>Central Zone</t>
        </is>
      </c>
      <c r="J6" s="23" t="n">
        <v>20</v>
      </c>
      <c r="K6" s="41">
        <f>IF(OR(D6="",E6="",F6=""),"",IF(F6&lt;=E6,"",IFERROR(ROUND((F6-E6)*24,2),"")))</f>
        <v/>
      </c>
      <c r="L6" s="19" t="inlineStr">
        <is>
          <t>Confirmed</t>
        </is>
      </c>
      <c r="M6" s="19" t="inlineStr">
        <is>
          <t>Capacity value tests the editable boundary.</t>
        </is>
      </c>
      <c r="N6" s="25">
        <f>IF(COUNTA(A6:B6,D6:J6,L6:M6)=0,"",IF(A6="","Complete entry",IF(COUNTIF($A$5:$A$104,A6)&gt;1,"Check duplicate availability ID",IF(OR(B6="",D6="",E6="",F6="",G6="",H6="",I6="",J6="",L6=""),"Complete entry",IF(COUNTIF(Staff!$A$5:$A$104,B6)=0,"Check staff ID",IF(IFERROR(VLOOKUP(B6,Staff!$A$5:$I$104,7,FALSE),"")&lt;&gt;'Assumptions'!$I$5,"Check staff status",IF(F6&lt;=E6,"Check time order",IF(OR('Assumptions'!$B$5="",'Assumptions'!$B$6="",'Assumptions'!$B$7="",'Assumptions'!$B$8=""),"Check assumptions",IF(OR(D6&lt;'Assumptions'!$B$5,D6&gt;'Assumptions'!$B$5+'Assumptions'!$B$6-1),"Check planning date",IF(OR(K6&gt;'Assumptions'!$B$7,K6&gt;IFERROR(VLOOKUP(B6,Staff!$A$5:$I$104,6,FALSE),'Assumptions'!$B$7)),"Check hours limit",IF(SUMPRODUCT(($B$5:$B$104=B6)*($D$5:$D$104=D6)*($A$5:$A$104&lt;&gt;A6)*($E$5:$E$104&lt;F6)*($F$5:$F$104&gt;E6))&gt;0,"Check overlapping entry",IF(L6='Assumptions'!$F$7,"Confirmation needs review","Ready for review"))))))))))))</f>
        <v/>
      </c>
    </row>
    <row r="7" ht="30" customHeight="1">
      <c r="A7" s="19" t="inlineStr">
        <is>
          <t>AV-003</t>
        </is>
      </c>
      <c r="B7" s="19" t="inlineStr">
        <is>
          <t>FX-003</t>
        </is>
      </c>
      <c r="C7" s="20">
        <f>IF(B7="","",IFERROR(VLOOKUP(B7,Staff!$A$5:$I$104,2,FALSE),"Staff ID not found"))</f>
        <v/>
      </c>
      <c r="D7" s="39" t="n">
        <v>46275</v>
      </c>
      <c r="E7" s="22" t="n">
        <v>0.2916666666666667</v>
      </c>
      <c r="F7" s="22" t="n">
        <v>0.5</v>
      </c>
      <c r="G7" s="19" t="inlineStr">
        <is>
          <t>Tentative</t>
        </is>
      </c>
      <c r="H7" s="19" t="inlineStr">
        <is>
          <t>Daycare</t>
        </is>
      </c>
      <c r="I7" s="19" t="inlineStr">
        <is>
          <t>East Zone</t>
        </is>
      </c>
      <c r="J7" s="23" t="n">
        <v>10</v>
      </c>
      <c r="K7" s="40">
        <f>IF(OR(D7="",E7="",F7=""),"",IF(F7&lt;=E7,"",IFERROR(ROUND((F7-E7)*24,2),"")))</f>
        <v/>
      </c>
      <c r="L7" s="19" t="inlineStr">
        <is>
          <t>Draft</t>
        </is>
      </c>
      <c r="M7" s="19" t="inlineStr">
        <is>
          <t>Morning response pending human review.</t>
        </is>
      </c>
      <c r="N7" s="20">
        <f>IF(COUNTA(A7:B7,D7:J7,L7:M7)=0,"",IF(A7="","Complete entry",IF(COUNTIF($A$5:$A$104,A7)&gt;1,"Check duplicate availability ID",IF(OR(B7="",D7="",E7="",F7="",G7="",H7="",I7="",J7="",L7=""),"Complete entry",IF(COUNTIF(Staff!$A$5:$A$104,B7)=0,"Check staff ID",IF(IFERROR(VLOOKUP(B7,Staff!$A$5:$I$104,7,FALSE),"")&lt;&gt;'Assumptions'!$I$5,"Check staff status",IF(F7&lt;=E7,"Check time order",IF(OR('Assumptions'!$B$5="",'Assumptions'!$B$6="",'Assumptions'!$B$7="",'Assumptions'!$B$8=""),"Check assumptions",IF(OR(D7&lt;'Assumptions'!$B$5,D7&gt;'Assumptions'!$B$5+'Assumptions'!$B$6-1),"Check planning date",IF(OR(K7&gt;'Assumptions'!$B$7,K7&gt;IFERROR(VLOOKUP(B7,Staff!$A$5:$I$104,6,FALSE),'Assumptions'!$B$7)),"Check hours limit",IF(SUMPRODUCT(($B$5:$B$104=B7)*($D$5:$D$104=D7)*($A$5:$A$104&lt;&gt;A7)*($E$5:$E$104&lt;F7)*($F$5:$F$104&gt;E7))&gt;0,"Check overlapping entry",IF(L7='Assumptions'!$F$7,"Confirmation needs review","Ready for review"))))))))))))</f>
        <v/>
      </c>
    </row>
    <row r="8" ht="30" customHeight="1">
      <c r="A8" s="19" t="inlineStr">
        <is>
          <t>AV-004</t>
        </is>
      </c>
      <c r="B8" s="19" t="inlineStr">
        <is>
          <t>FX-004</t>
        </is>
      </c>
      <c r="C8" s="25">
        <f>IF(B8="","",IFERROR(VLOOKUP(B8,Staff!$A$5:$I$104,2,FALSE),"Staff ID not found"))</f>
        <v/>
      </c>
      <c r="D8" s="39" t="n">
        <v>46276</v>
      </c>
      <c r="E8" s="22" t="n">
        <v>0.4166666666666667</v>
      </c>
      <c r="F8" s="22" t="n">
        <v>0.625</v>
      </c>
      <c r="G8" s="19" t="inlineStr">
        <is>
          <t>Available</t>
        </is>
      </c>
      <c r="H8" s="19" t="inlineStr">
        <is>
          <t>Pet Sitting</t>
        </is>
      </c>
      <c r="I8" s="19" t="inlineStr">
        <is>
          <t>South Zone</t>
        </is>
      </c>
      <c r="J8" s="23" t="n">
        <v>4</v>
      </c>
      <c r="K8" s="41">
        <f>IF(OR(D8="",E8="",F8=""),"",IF(F8&lt;=E8,"",IFERROR(ROUND((F8-E8)*24,2),"")))</f>
        <v/>
      </c>
      <c r="L8" s="19" t="inlineStr">
        <is>
          <t>Confirmed</t>
        </is>
      </c>
      <c r="M8" s="19" t="inlineStr">
        <is>
          <t>Service area is an administrative assignment area.</t>
        </is>
      </c>
      <c r="N8" s="25">
        <f>IF(COUNTA(A8:B8,D8:J8,L8:M8)=0,"",IF(A8="","Complete entry",IF(COUNTIF($A$5:$A$104,A8)&gt;1,"Check duplicate availability ID",IF(OR(B8="",D8="",E8="",F8="",G8="",H8="",I8="",J8="",L8=""),"Complete entry",IF(COUNTIF(Staff!$A$5:$A$104,B8)=0,"Check staff ID",IF(IFERROR(VLOOKUP(B8,Staff!$A$5:$I$104,7,FALSE),"")&lt;&gt;'Assumptions'!$I$5,"Check staff status",IF(F8&lt;=E8,"Check time order",IF(OR('Assumptions'!$B$5="",'Assumptions'!$B$6="",'Assumptions'!$B$7="",'Assumptions'!$B$8=""),"Check assumptions",IF(OR(D8&lt;'Assumptions'!$B$5,D8&gt;'Assumptions'!$B$5+'Assumptions'!$B$6-1),"Check planning date",IF(OR(K8&gt;'Assumptions'!$B$7,K8&gt;IFERROR(VLOOKUP(B8,Staff!$A$5:$I$104,6,FALSE),'Assumptions'!$B$7)),"Check hours limit",IF(SUMPRODUCT(($B$5:$B$104=B8)*($D$5:$D$104=D8)*($A$5:$A$104&lt;&gt;A8)*($E$5:$E$104&lt;F8)*($F$5:$F$104&gt;E8))&gt;0,"Check overlapping entry",IF(L8='Assumptions'!$F$7,"Confirmation needs review","Ready for review"))))))))))))</f>
        <v/>
      </c>
    </row>
    <row r="9" ht="30" customHeight="1">
      <c r="A9" s="19" t="inlineStr">
        <is>
          <t>AV-005</t>
        </is>
      </c>
      <c r="B9" s="19" t="inlineStr">
        <is>
          <t>FX-005</t>
        </is>
      </c>
      <c r="C9" s="20">
        <f>IF(B9="","",IFERROR(VLOOKUP(B9,Staff!$A$5:$I$104,2,FALSE),"Staff ID not found"))</f>
        <v/>
      </c>
      <c r="D9" s="39" t="n">
        <v>46277</v>
      </c>
      <c r="E9" s="22" t="n">
        <v>0.3333333333333333</v>
      </c>
      <c r="F9" s="22" t="n">
        <v>0.5416666666666666</v>
      </c>
      <c r="G9" s="19" t="inlineStr">
        <is>
          <t>Available</t>
        </is>
      </c>
      <c r="H9" s="19" t="inlineStr">
        <is>
          <t>Dog Walking</t>
        </is>
      </c>
      <c r="I9" s="19" t="inlineStr">
        <is>
          <t>North Zone</t>
        </is>
      </c>
      <c r="J9" s="23" t="n">
        <v>5</v>
      </c>
      <c r="K9" s="40">
        <f>IF(OR(D9="",E9="",F9=""),"",IF(F9&lt;=E9,"",IFERROR(ROUND((F9-E9)*24,2),"")))</f>
        <v/>
      </c>
      <c r="L9" s="19" t="inlineStr">
        <is>
          <t>Confirmed</t>
        </is>
      </c>
      <c r="M9" s="19" t="inlineStr">
        <is>
          <t>Morning and early afternoon window.</t>
        </is>
      </c>
      <c r="N9" s="20">
        <f>IF(COUNTA(A9:B9,D9:J9,L9:M9)=0,"",IF(A9="","Complete entry",IF(COUNTIF($A$5:$A$104,A9)&gt;1,"Check duplicate availability ID",IF(OR(B9="",D9="",E9="",F9="",G9="",H9="",I9="",J9="",L9=""),"Complete entry",IF(COUNTIF(Staff!$A$5:$A$104,B9)=0,"Check staff ID",IF(IFERROR(VLOOKUP(B9,Staff!$A$5:$I$104,7,FALSE),"")&lt;&gt;'Assumptions'!$I$5,"Check staff status",IF(F9&lt;=E9,"Check time order",IF(OR('Assumptions'!$B$5="",'Assumptions'!$B$6="",'Assumptions'!$B$7="",'Assumptions'!$B$8=""),"Check assumptions",IF(OR(D9&lt;'Assumptions'!$B$5,D9&gt;'Assumptions'!$B$5+'Assumptions'!$B$6-1),"Check planning date",IF(OR(K9&gt;'Assumptions'!$B$7,K9&gt;IFERROR(VLOOKUP(B9,Staff!$A$5:$I$104,6,FALSE),'Assumptions'!$B$7)),"Check hours limit",IF(SUMPRODUCT(($B$5:$B$104=B9)*($D$5:$D$104=D9)*($A$5:$A$104&lt;&gt;A9)*($E$5:$E$104&lt;F9)*($F$5:$F$104&gt;E9))&gt;0,"Check overlapping entry",IF(L9='Assumptions'!$F$7,"Confirmation needs review","Ready for review"))))))))))))</f>
        <v/>
      </c>
    </row>
    <row r="10" ht="30" customHeight="1">
      <c r="A10" s="19" t="inlineStr">
        <is>
          <t>AV-006</t>
        </is>
      </c>
      <c r="B10" s="19" t="inlineStr">
        <is>
          <t>FX-006</t>
        </is>
      </c>
      <c r="C10" s="25">
        <f>IF(B10="","",IFERROR(VLOOKUP(B10,Staff!$A$5:$I$104,2,FALSE),"Staff ID not found"))</f>
        <v/>
      </c>
      <c r="D10" s="39" t="n">
        <v>46278</v>
      </c>
      <c r="E10" s="22" t="n">
        <v>0.5</v>
      </c>
      <c r="F10" s="22" t="n">
        <v>0.875</v>
      </c>
      <c r="G10" s="19" t="inlineStr">
        <is>
          <t>Available</t>
        </is>
      </c>
      <c r="H10" s="19" t="inlineStr">
        <is>
          <t>Any service</t>
        </is>
      </c>
      <c r="I10" s="19" t="inlineStr">
        <is>
          <t>West Zone</t>
        </is>
      </c>
      <c r="J10" s="23" t="n">
        <v>8</v>
      </c>
      <c r="K10" s="41">
        <f>IF(OR(D10="",E10="",F10=""),"",IF(F10&lt;=E10,"",IFERROR(ROUND((F10-E10)*24,2),"")))</f>
        <v/>
      </c>
      <c r="L10" s="19" t="inlineStr">
        <is>
          <t>Draft</t>
        </is>
      </c>
      <c r="M10" s="19" t="inlineStr">
        <is>
          <t>Cross-trained availability.</t>
        </is>
      </c>
      <c r="N10" s="25">
        <f>IF(COUNTA(A10:B10,D10:J10,L10:M10)=0,"",IF(A10="","Complete entry",IF(COUNTIF($A$5:$A$104,A10)&gt;1,"Check duplicate availability ID",IF(OR(B10="",D10="",E10="",F10="",G10="",H10="",I10="",J10="",L10=""),"Complete entry",IF(COUNTIF(Staff!$A$5:$A$104,B10)=0,"Check staff ID",IF(IFERROR(VLOOKUP(B10,Staff!$A$5:$I$104,7,FALSE),"")&lt;&gt;'Assumptions'!$I$5,"Check staff status",IF(F10&lt;=E10,"Check time order",IF(OR('Assumptions'!$B$5="",'Assumptions'!$B$6="",'Assumptions'!$B$7="",'Assumptions'!$B$8=""),"Check assumptions",IF(OR(D10&lt;'Assumptions'!$B$5,D10&gt;'Assumptions'!$B$5+'Assumptions'!$B$6-1),"Check planning date",IF(OR(K10&gt;'Assumptions'!$B$7,K10&gt;IFERROR(VLOOKUP(B10,Staff!$A$5:$I$104,6,FALSE),'Assumptions'!$B$7)),"Check hours limit",IF(SUMPRODUCT(($B$5:$B$104=B10)*($D$5:$D$104=D10)*($A$5:$A$104&lt;&gt;A10)*($E$5:$E$104&lt;F10)*($F$5:$F$104&gt;E10))&gt;0,"Check overlapping entry",IF(L10='Assumptions'!$F$7,"Confirmation needs review","Ready for review"))))))))))))</f>
        <v/>
      </c>
    </row>
    <row r="11" ht="30" customHeight="1">
      <c r="A11" s="19" t="inlineStr">
        <is>
          <t>AV-007</t>
        </is>
      </c>
      <c r="B11" s="19" t="inlineStr">
        <is>
          <t>FX-007</t>
        </is>
      </c>
      <c r="C11" s="20">
        <f>IF(B11="","",IFERROR(VLOOKUP(B11,Staff!$A$5:$I$104,2,FALSE),"Staff ID not found"))</f>
        <v/>
      </c>
      <c r="D11" s="39" t="n">
        <v>46279</v>
      </c>
      <c r="E11" s="22" t="n">
        <v>0.375</v>
      </c>
      <c r="F11" s="22" t="n">
        <v>0.7083333333333334</v>
      </c>
      <c r="G11" s="19" t="inlineStr">
        <is>
          <t>Unavailable</t>
        </is>
      </c>
      <c r="H11" s="19" t="inlineStr">
        <is>
          <t>Boarding</t>
        </is>
      </c>
      <c r="I11" s="19" t="inlineStr">
        <is>
          <t>Central Zone</t>
        </is>
      </c>
      <c r="J11" s="23" t="n">
        <v>0</v>
      </c>
      <c r="K11" s="40">
        <f>IF(OR(D11="",E11="",F11=""),"",IF(F11&lt;=E11,"",IFERROR(ROUND((F11-E11)*24,2),"")))</f>
        <v/>
      </c>
      <c r="L11" s="19" t="inlineStr">
        <is>
          <t>Confirmed</t>
        </is>
      </c>
      <c r="M11" s="19" t="inlineStr">
        <is>
          <t>Leave status provides a review test.</t>
        </is>
      </c>
      <c r="N11" s="20">
        <f>IF(COUNTA(A11:B11,D11:J11,L11:M11)=0,"",IF(A11="","Complete entry",IF(COUNTIF($A$5:$A$104,A11)&gt;1,"Check duplicate availability ID",IF(OR(B11="",D11="",E11="",F11="",G11="",H11="",I11="",J11="",L11=""),"Complete entry",IF(COUNTIF(Staff!$A$5:$A$104,B11)=0,"Check staff ID",IF(IFERROR(VLOOKUP(B11,Staff!$A$5:$I$104,7,FALSE),"")&lt;&gt;'Assumptions'!$I$5,"Check staff status",IF(F11&lt;=E11,"Check time order",IF(OR('Assumptions'!$B$5="",'Assumptions'!$B$6="",'Assumptions'!$B$7="",'Assumptions'!$B$8=""),"Check assumptions",IF(OR(D11&lt;'Assumptions'!$B$5,D11&gt;'Assumptions'!$B$5+'Assumptions'!$B$6-1),"Check planning date",IF(OR(K11&gt;'Assumptions'!$B$7,K11&gt;IFERROR(VLOOKUP(B11,Staff!$A$5:$I$104,6,FALSE),'Assumptions'!$B$7)),"Check hours limit",IF(SUMPRODUCT(($B$5:$B$104=B11)*($D$5:$D$104=D11)*($A$5:$A$104&lt;&gt;A11)*($E$5:$E$104&lt;F11)*($F$5:$F$104&gt;E11))&gt;0,"Check overlapping entry",IF(L11='Assumptions'!$F$7,"Confirmation needs review","Ready for review"))))))))))))</f>
        <v/>
      </c>
    </row>
    <row r="12" ht="30" customHeight="1">
      <c r="A12" s="19" t="inlineStr">
        <is>
          <t>AV-008</t>
        </is>
      </c>
      <c r="B12" s="19" t="inlineStr">
        <is>
          <t>FX-008</t>
        </is>
      </c>
      <c r="C12" s="25">
        <f>IF(B12="","",IFERROR(VLOOKUP(B12,Staff!$A$5:$I$104,2,FALSE),"Staff ID not found"))</f>
        <v/>
      </c>
      <c r="D12" s="39" t="n">
        <v>46280</v>
      </c>
      <c r="E12" s="22" t="n">
        <v>0.375</v>
      </c>
      <c r="F12" s="22" t="n">
        <v>0.5416666666666666</v>
      </c>
      <c r="G12" s="19" t="inlineStr">
        <is>
          <t>Available</t>
        </is>
      </c>
      <c r="H12" s="19" t="inlineStr">
        <is>
          <t>Dog Walking</t>
        </is>
      </c>
      <c r="I12" s="19" t="inlineStr">
        <is>
          <t>East Zone</t>
        </is>
      </c>
      <c r="J12" s="23" t="n">
        <v>4</v>
      </c>
      <c r="K12" s="41">
        <f>IF(OR(D12="",E12="",F12=""),"",IF(F12&lt;=E12,"",IFERROR(ROUND((F12-E12)*24,2),"")))</f>
        <v/>
      </c>
      <c r="L12" s="19" t="inlineStr">
        <is>
          <t>Confirmed</t>
        </is>
      </c>
      <c r="M12" s="19" t="inlineStr">
        <is>
          <t>Inactive status provides a review test.</t>
        </is>
      </c>
      <c r="N12" s="25">
        <f>IF(COUNTA(A12:B12,D12:J12,L12:M12)=0,"",IF(A12="","Complete entry",IF(COUNTIF($A$5:$A$104,A12)&gt;1,"Check duplicate availability ID",IF(OR(B12="",D12="",E12="",F12="",G12="",H12="",I12="",J12="",L12=""),"Complete entry",IF(COUNTIF(Staff!$A$5:$A$104,B12)=0,"Check staff ID",IF(IFERROR(VLOOKUP(B12,Staff!$A$5:$I$104,7,FALSE),"")&lt;&gt;'Assumptions'!$I$5,"Check staff status",IF(F12&lt;=E12,"Check time order",IF(OR('Assumptions'!$B$5="",'Assumptions'!$B$6="",'Assumptions'!$B$7="",'Assumptions'!$B$8=""),"Check assumptions",IF(OR(D12&lt;'Assumptions'!$B$5,D12&gt;'Assumptions'!$B$5+'Assumptions'!$B$6-1),"Check planning date",IF(OR(K12&gt;'Assumptions'!$B$7,K12&gt;IFERROR(VLOOKUP(B12,Staff!$A$5:$I$104,6,FALSE),'Assumptions'!$B$7)),"Check hours limit",IF(SUMPRODUCT(($B$5:$B$104=B12)*($D$5:$D$104=D12)*($A$5:$A$104&lt;&gt;A12)*($E$5:$E$104&lt;F12)*($F$5:$F$104&gt;E12))&gt;0,"Check overlapping entry",IF(L12='Assumptions'!$F$7,"Confirmation needs review","Ready for review"))))))))))))</f>
        <v/>
      </c>
    </row>
    <row r="13" ht="30" customHeight="1">
      <c r="A13" s="19" t="inlineStr">
        <is>
          <t>AV-009</t>
        </is>
      </c>
      <c r="B13" s="19" t="inlineStr">
        <is>
          <t>FX-001</t>
        </is>
      </c>
      <c r="C13" s="20">
        <f>IF(B13="","",IFERROR(VLOOKUP(B13,Staff!$A$5:$I$104,2,FALSE),"Staff ID not found"))</f>
        <v/>
      </c>
      <c r="D13" s="39" t="n">
        <v>46274</v>
      </c>
      <c r="E13" s="22" t="n">
        <v>0.4583333333333333</v>
      </c>
      <c r="F13" s="22" t="n">
        <v>0.5833333333333334</v>
      </c>
      <c r="G13" s="19" t="inlineStr">
        <is>
          <t>Available</t>
        </is>
      </c>
      <c r="H13" s="19" t="inlineStr">
        <is>
          <t>Grooming</t>
        </is>
      </c>
      <c r="I13" s="19" t="inlineStr">
        <is>
          <t>North Zone</t>
        </is>
      </c>
      <c r="J13" s="23" t="n">
        <v>3</v>
      </c>
      <c r="K13" s="40">
        <f>IF(OR(D13="",E13="",F13=""),"",IF(F13&lt;=E13,"",IFERROR(ROUND((F13-E13)*24,2),"")))</f>
        <v/>
      </c>
      <c r="L13" s="19" t="inlineStr">
        <is>
          <t>Draft</t>
        </is>
      </c>
      <c r="M13" s="19" t="inlineStr">
        <is>
          <t>Overlaps the first fictional availability window.</t>
        </is>
      </c>
      <c r="N13" s="20">
        <f>IF(COUNTA(A13:B13,D13:J13,L13:M13)=0,"",IF(A13="","Complete entry",IF(COUNTIF($A$5:$A$104,A13)&gt;1,"Check duplicate availability ID",IF(OR(B13="",D13="",E13="",F13="",G13="",H13="",I13="",J13="",L13=""),"Complete entry",IF(COUNTIF(Staff!$A$5:$A$104,B13)=0,"Check staff ID",IF(IFERROR(VLOOKUP(B13,Staff!$A$5:$I$104,7,FALSE),"")&lt;&gt;'Assumptions'!$I$5,"Check staff status",IF(F13&lt;=E13,"Check time order",IF(OR('Assumptions'!$B$5="",'Assumptions'!$B$6="",'Assumptions'!$B$7="",'Assumptions'!$B$8=""),"Check assumptions",IF(OR(D13&lt;'Assumptions'!$B$5,D13&gt;'Assumptions'!$B$5+'Assumptions'!$B$6-1),"Check planning date",IF(OR(K13&gt;'Assumptions'!$B$7,K13&gt;IFERROR(VLOOKUP(B13,Staff!$A$5:$I$104,6,FALSE),'Assumptions'!$B$7)),"Check hours limit",IF(SUMPRODUCT(($B$5:$B$104=B13)*($D$5:$D$104=D13)*($A$5:$A$104&lt;&gt;A13)*($E$5:$E$104&lt;F13)*($F$5:$F$104&gt;E13))&gt;0,"Check overlapping entry",IF(L13='Assumptions'!$F$7,"Confirmation needs review","Ready for review"))))))))))))</f>
        <v/>
      </c>
    </row>
    <row r="14" ht="30" customHeight="1">
      <c r="A14" s="19" t="inlineStr">
        <is>
          <t>AV-010</t>
        </is>
      </c>
      <c r="B14" s="19" t="inlineStr">
        <is>
          <t>FX-003</t>
        </is>
      </c>
      <c r="C14" s="25">
        <f>IF(B14="","",IFERROR(VLOOKUP(B14,Staff!$A$5:$I$104,2,FALSE),"Staff ID not found"))</f>
        <v/>
      </c>
      <c r="D14" s="39" t="n">
        <v>46287</v>
      </c>
      <c r="E14" s="22" t="n">
        <v>0.3333333333333333</v>
      </c>
      <c r="F14" s="22" t="n">
        <v>0.6666666666666666</v>
      </c>
      <c r="G14" s="19" t="inlineStr">
        <is>
          <t>Available</t>
        </is>
      </c>
      <c r="H14" s="19" t="inlineStr">
        <is>
          <t>Daycare</t>
        </is>
      </c>
      <c r="I14" s="19" t="inlineStr">
        <is>
          <t>East Zone</t>
        </is>
      </c>
      <c r="J14" s="23" t="n">
        <v>12</v>
      </c>
      <c r="K14" s="41">
        <f>IF(OR(D14="",E14="",F14=""),"",IF(F14&lt;=E14,"",IFERROR(ROUND((F14-E14)*24,2),"")))</f>
        <v/>
      </c>
      <c r="L14" s="19" t="inlineStr">
        <is>
          <t>Needs Review</t>
        </is>
      </c>
      <c r="M14" s="19" t="inlineStr">
        <is>
          <t>Tests the final date and daily hour boundary.</t>
        </is>
      </c>
      <c r="N14" s="25">
        <f>IF(COUNTA(A14:B14,D14:J14,L14:M14)=0,"",IF(A14="","Complete entry",IF(COUNTIF($A$5:$A$104,A14)&gt;1,"Check duplicate availability ID",IF(OR(B14="",D14="",E14="",F14="",G14="",H14="",I14="",J14="",L14=""),"Complete entry",IF(COUNTIF(Staff!$A$5:$A$104,B14)=0,"Check staff ID",IF(IFERROR(VLOOKUP(B14,Staff!$A$5:$I$104,7,FALSE),"")&lt;&gt;'Assumptions'!$I$5,"Check staff status",IF(F14&lt;=E14,"Check time order",IF(OR('Assumptions'!$B$5="",'Assumptions'!$B$6="",'Assumptions'!$B$7="",'Assumptions'!$B$8=""),"Check assumptions",IF(OR(D14&lt;'Assumptions'!$B$5,D14&gt;'Assumptions'!$B$5+'Assumptions'!$B$6-1),"Check planning date",IF(OR(K14&gt;'Assumptions'!$B$7,K14&gt;IFERROR(VLOOKUP(B14,Staff!$A$5:$I$104,6,FALSE),'Assumptions'!$B$7)),"Check hours limit",IF(SUMPRODUCT(($B$5:$B$104=B14)*($D$5:$D$104=D14)*($A$5:$A$104&lt;&gt;A14)*($E$5:$E$104&lt;F14)*($F$5:$F$104&gt;E14))&gt;0,"Check overlapping entry",IF(L14='Assumptions'!$F$7,"Confirmation needs review","Ready for review"))))))))))))</f>
        <v/>
      </c>
    </row>
    <row r="15" ht="30" customHeight="1">
      <c r="A15" s="19" t="n"/>
      <c r="B15" s="19" t="n"/>
      <c r="C15" s="20">
        <f>IF(B15="","",IFERROR(VLOOKUP(B15,Staff!$A$5:$I$104,2,FALSE),"Staff ID not found"))</f>
        <v/>
      </c>
      <c r="D15" s="39" t="n"/>
      <c r="E15" s="22" t="n"/>
      <c r="F15" s="22" t="n"/>
      <c r="G15" s="19" t="n"/>
      <c r="H15" s="19" t="n"/>
      <c r="I15" s="19" t="n"/>
      <c r="J15" s="23" t="n"/>
      <c r="K15" s="40">
        <f>IF(OR(D15="",E15="",F15=""),"",IF(F15&lt;=E15,"",IFERROR(ROUND((F15-E15)*24,2),"")))</f>
        <v/>
      </c>
      <c r="L15" s="19" t="n"/>
      <c r="M15" s="19" t="n"/>
      <c r="N15" s="20">
        <f>IF(COUNTA(A15:B15,D15:J15,L15:M15)=0,"",IF(A15="","Complete entry",IF(COUNTIF($A$5:$A$104,A15)&gt;1,"Check duplicate availability ID",IF(OR(B15="",D15="",E15="",F15="",G15="",H15="",I15="",J15="",L15=""),"Complete entry",IF(COUNTIF(Staff!$A$5:$A$104,B15)=0,"Check staff ID",IF(IFERROR(VLOOKUP(B15,Staff!$A$5:$I$104,7,FALSE),"")&lt;&gt;'Assumptions'!$I$5,"Check staff status",IF(F15&lt;=E15,"Check time order",IF(OR('Assumptions'!$B$5="",'Assumptions'!$B$6="",'Assumptions'!$B$7="",'Assumptions'!$B$8=""),"Check assumptions",IF(OR(D15&lt;'Assumptions'!$B$5,D15&gt;'Assumptions'!$B$5+'Assumptions'!$B$6-1),"Check planning date",IF(OR(K15&gt;'Assumptions'!$B$7,K15&gt;IFERROR(VLOOKUP(B15,Staff!$A$5:$I$104,6,FALSE),'Assumptions'!$B$7)),"Check hours limit",IF(SUMPRODUCT(($B$5:$B$104=B15)*($D$5:$D$104=D15)*($A$5:$A$104&lt;&gt;A15)*($E$5:$E$104&lt;F15)*($F$5:$F$104&gt;E15))&gt;0,"Check overlapping entry",IF(L15='Assumptions'!$F$7,"Confirmation needs review","Ready for review"))))))))))))</f>
        <v/>
      </c>
    </row>
    <row r="16" ht="30" customHeight="1">
      <c r="A16" s="19" t="n"/>
      <c r="B16" s="19" t="n"/>
      <c r="C16" s="25">
        <f>IF(B16="","",IFERROR(VLOOKUP(B16,Staff!$A$5:$I$104,2,FALSE),"Staff ID not found"))</f>
        <v/>
      </c>
      <c r="D16" s="39" t="n"/>
      <c r="E16" s="22" t="n"/>
      <c r="F16" s="22" t="n"/>
      <c r="G16" s="19" t="n"/>
      <c r="H16" s="19" t="n"/>
      <c r="I16" s="19" t="n"/>
      <c r="J16" s="23" t="n"/>
      <c r="K16" s="41">
        <f>IF(OR(D16="",E16="",F16=""),"",IF(F16&lt;=E16,"",IFERROR(ROUND((F16-E16)*24,2),"")))</f>
        <v/>
      </c>
      <c r="L16" s="19" t="n"/>
      <c r="M16" s="19" t="n"/>
      <c r="N16" s="25">
        <f>IF(COUNTA(A16:B16,D16:J16,L16:M16)=0,"",IF(A16="","Complete entry",IF(COUNTIF($A$5:$A$104,A16)&gt;1,"Check duplicate availability ID",IF(OR(B16="",D16="",E16="",F16="",G16="",H16="",I16="",J16="",L16=""),"Complete entry",IF(COUNTIF(Staff!$A$5:$A$104,B16)=0,"Check staff ID",IF(IFERROR(VLOOKUP(B16,Staff!$A$5:$I$104,7,FALSE),"")&lt;&gt;'Assumptions'!$I$5,"Check staff status",IF(F16&lt;=E16,"Check time order",IF(OR('Assumptions'!$B$5="",'Assumptions'!$B$6="",'Assumptions'!$B$7="",'Assumptions'!$B$8=""),"Check assumptions",IF(OR(D16&lt;'Assumptions'!$B$5,D16&gt;'Assumptions'!$B$5+'Assumptions'!$B$6-1),"Check planning date",IF(OR(K16&gt;'Assumptions'!$B$7,K16&gt;IFERROR(VLOOKUP(B16,Staff!$A$5:$I$104,6,FALSE),'Assumptions'!$B$7)),"Check hours limit",IF(SUMPRODUCT(($B$5:$B$104=B16)*($D$5:$D$104=D16)*($A$5:$A$104&lt;&gt;A16)*($E$5:$E$104&lt;F16)*($F$5:$F$104&gt;E16))&gt;0,"Check overlapping entry",IF(L16='Assumptions'!$F$7,"Confirmation needs review","Ready for review"))))))))))))</f>
        <v/>
      </c>
    </row>
    <row r="17" ht="30" customHeight="1">
      <c r="A17" s="19" t="n"/>
      <c r="B17" s="19" t="n"/>
      <c r="C17" s="20">
        <f>IF(B17="","",IFERROR(VLOOKUP(B17,Staff!$A$5:$I$104,2,FALSE),"Staff ID not found"))</f>
        <v/>
      </c>
      <c r="D17" s="39" t="n"/>
      <c r="E17" s="22" t="n"/>
      <c r="F17" s="22" t="n"/>
      <c r="G17" s="19" t="n"/>
      <c r="H17" s="19" t="n"/>
      <c r="I17" s="19" t="n"/>
      <c r="J17" s="23" t="n"/>
      <c r="K17" s="40">
        <f>IF(OR(D17="",E17="",F17=""),"",IF(F17&lt;=E17,"",IFERROR(ROUND((F17-E17)*24,2),"")))</f>
        <v/>
      </c>
      <c r="L17" s="19" t="n"/>
      <c r="M17" s="19" t="n"/>
      <c r="N17" s="20">
        <f>IF(COUNTA(A17:B17,D17:J17,L17:M17)=0,"",IF(A17="","Complete entry",IF(COUNTIF($A$5:$A$104,A17)&gt;1,"Check duplicate availability ID",IF(OR(B17="",D17="",E17="",F17="",G17="",H17="",I17="",J17="",L17=""),"Complete entry",IF(COUNTIF(Staff!$A$5:$A$104,B17)=0,"Check staff ID",IF(IFERROR(VLOOKUP(B17,Staff!$A$5:$I$104,7,FALSE),"")&lt;&gt;'Assumptions'!$I$5,"Check staff status",IF(F17&lt;=E17,"Check time order",IF(OR('Assumptions'!$B$5="",'Assumptions'!$B$6="",'Assumptions'!$B$7="",'Assumptions'!$B$8=""),"Check assumptions",IF(OR(D17&lt;'Assumptions'!$B$5,D17&gt;'Assumptions'!$B$5+'Assumptions'!$B$6-1),"Check planning date",IF(OR(K17&gt;'Assumptions'!$B$7,K17&gt;IFERROR(VLOOKUP(B17,Staff!$A$5:$I$104,6,FALSE),'Assumptions'!$B$7)),"Check hours limit",IF(SUMPRODUCT(($B$5:$B$104=B17)*($D$5:$D$104=D17)*($A$5:$A$104&lt;&gt;A17)*($E$5:$E$104&lt;F17)*($F$5:$F$104&gt;E17))&gt;0,"Check overlapping entry",IF(L17='Assumptions'!$F$7,"Confirmation needs review","Ready for review"))))))))))))</f>
        <v/>
      </c>
    </row>
    <row r="18" ht="30" customHeight="1">
      <c r="A18" s="19" t="n"/>
      <c r="B18" s="19" t="n"/>
      <c r="C18" s="25">
        <f>IF(B18="","",IFERROR(VLOOKUP(B18,Staff!$A$5:$I$104,2,FALSE),"Staff ID not found"))</f>
        <v/>
      </c>
      <c r="D18" s="39" t="n"/>
      <c r="E18" s="22" t="n"/>
      <c r="F18" s="22" t="n"/>
      <c r="G18" s="19" t="n"/>
      <c r="H18" s="19" t="n"/>
      <c r="I18" s="19" t="n"/>
      <c r="J18" s="23" t="n"/>
      <c r="K18" s="41">
        <f>IF(OR(D18="",E18="",F18=""),"",IF(F18&lt;=E18,"",IFERROR(ROUND((F18-E18)*24,2),"")))</f>
        <v/>
      </c>
      <c r="L18" s="19" t="n"/>
      <c r="M18" s="19" t="n"/>
      <c r="N18" s="25">
        <f>IF(COUNTA(A18:B18,D18:J18,L18:M18)=0,"",IF(A18="","Complete entry",IF(COUNTIF($A$5:$A$104,A18)&gt;1,"Check duplicate availability ID",IF(OR(B18="",D18="",E18="",F18="",G18="",H18="",I18="",J18="",L18=""),"Complete entry",IF(COUNTIF(Staff!$A$5:$A$104,B18)=0,"Check staff ID",IF(IFERROR(VLOOKUP(B18,Staff!$A$5:$I$104,7,FALSE),"")&lt;&gt;'Assumptions'!$I$5,"Check staff status",IF(F18&lt;=E18,"Check time order",IF(OR('Assumptions'!$B$5="",'Assumptions'!$B$6="",'Assumptions'!$B$7="",'Assumptions'!$B$8=""),"Check assumptions",IF(OR(D18&lt;'Assumptions'!$B$5,D18&gt;'Assumptions'!$B$5+'Assumptions'!$B$6-1),"Check planning date",IF(OR(K18&gt;'Assumptions'!$B$7,K18&gt;IFERROR(VLOOKUP(B18,Staff!$A$5:$I$104,6,FALSE),'Assumptions'!$B$7)),"Check hours limit",IF(SUMPRODUCT(($B$5:$B$104=B18)*($D$5:$D$104=D18)*($A$5:$A$104&lt;&gt;A18)*($E$5:$E$104&lt;F18)*($F$5:$F$104&gt;E18))&gt;0,"Check overlapping entry",IF(L18='Assumptions'!$F$7,"Confirmation needs review","Ready for review"))))))))))))</f>
        <v/>
      </c>
    </row>
    <row r="19" ht="30" customHeight="1">
      <c r="A19" s="19" t="n"/>
      <c r="B19" s="19" t="n"/>
      <c r="C19" s="20">
        <f>IF(B19="","",IFERROR(VLOOKUP(B19,Staff!$A$5:$I$104,2,FALSE),"Staff ID not found"))</f>
        <v/>
      </c>
      <c r="D19" s="39" t="n"/>
      <c r="E19" s="22" t="n"/>
      <c r="F19" s="22" t="n"/>
      <c r="G19" s="19" t="n"/>
      <c r="H19" s="19" t="n"/>
      <c r="I19" s="19" t="n"/>
      <c r="J19" s="23" t="n"/>
      <c r="K19" s="40">
        <f>IF(OR(D19="",E19="",F19=""),"",IF(F19&lt;=E19,"",IFERROR(ROUND((F19-E19)*24,2),"")))</f>
        <v/>
      </c>
      <c r="L19" s="19" t="n"/>
      <c r="M19" s="19" t="n"/>
      <c r="N19" s="20">
        <f>IF(COUNTA(A19:B19,D19:J19,L19:M19)=0,"",IF(A19="","Complete entry",IF(COUNTIF($A$5:$A$104,A19)&gt;1,"Check duplicate availability ID",IF(OR(B19="",D19="",E19="",F19="",G19="",H19="",I19="",J19="",L19=""),"Complete entry",IF(COUNTIF(Staff!$A$5:$A$104,B19)=0,"Check staff ID",IF(IFERROR(VLOOKUP(B19,Staff!$A$5:$I$104,7,FALSE),"")&lt;&gt;'Assumptions'!$I$5,"Check staff status",IF(F19&lt;=E19,"Check time order",IF(OR('Assumptions'!$B$5="",'Assumptions'!$B$6="",'Assumptions'!$B$7="",'Assumptions'!$B$8=""),"Check assumptions",IF(OR(D19&lt;'Assumptions'!$B$5,D19&gt;'Assumptions'!$B$5+'Assumptions'!$B$6-1),"Check planning date",IF(OR(K19&gt;'Assumptions'!$B$7,K19&gt;IFERROR(VLOOKUP(B19,Staff!$A$5:$I$104,6,FALSE),'Assumptions'!$B$7)),"Check hours limit",IF(SUMPRODUCT(($B$5:$B$104=B19)*($D$5:$D$104=D19)*($A$5:$A$104&lt;&gt;A19)*($E$5:$E$104&lt;F19)*($F$5:$F$104&gt;E19))&gt;0,"Check overlapping entry",IF(L19='Assumptions'!$F$7,"Confirmation needs review","Ready for review"))))))))))))</f>
        <v/>
      </c>
    </row>
    <row r="20" ht="30" customHeight="1">
      <c r="A20" s="19" t="n"/>
      <c r="B20" s="19" t="n"/>
      <c r="C20" s="25">
        <f>IF(B20="","",IFERROR(VLOOKUP(B20,Staff!$A$5:$I$104,2,FALSE),"Staff ID not found"))</f>
        <v/>
      </c>
      <c r="D20" s="39" t="n"/>
      <c r="E20" s="22" t="n"/>
      <c r="F20" s="22" t="n"/>
      <c r="G20" s="19" t="n"/>
      <c r="H20" s="19" t="n"/>
      <c r="I20" s="19" t="n"/>
      <c r="J20" s="23" t="n"/>
      <c r="K20" s="41">
        <f>IF(OR(D20="",E20="",F20=""),"",IF(F20&lt;=E20,"",IFERROR(ROUND((F20-E20)*24,2),"")))</f>
        <v/>
      </c>
      <c r="L20" s="19" t="n"/>
      <c r="M20" s="19" t="n"/>
      <c r="N20" s="25">
        <f>IF(COUNTA(A20:B20,D20:J20,L20:M20)=0,"",IF(A20="","Complete entry",IF(COUNTIF($A$5:$A$104,A20)&gt;1,"Check duplicate availability ID",IF(OR(B20="",D20="",E20="",F20="",G20="",H20="",I20="",J20="",L20=""),"Complete entry",IF(COUNTIF(Staff!$A$5:$A$104,B20)=0,"Check staff ID",IF(IFERROR(VLOOKUP(B20,Staff!$A$5:$I$104,7,FALSE),"")&lt;&gt;'Assumptions'!$I$5,"Check staff status",IF(F20&lt;=E20,"Check time order",IF(OR('Assumptions'!$B$5="",'Assumptions'!$B$6="",'Assumptions'!$B$7="",'Assumptions'!$B$8=""),"Check assumptions",IF(OR(D20&lt;'Assumptions'!$B$5,D20&gt;'Assumptions'!$B$5+'Assumptions'!$B$6-1),"Check planning date",IF(OR(K20&gt;'Assumptions'!$B$7,K20&gt;IFERROR(VLOOKUP(B20,Staff!$A$5:$I$104,6,FALSE),'Assumptions'!$B$7)),"Check hours limit",IF(SUMPRODUCT(($B$5:$B$104=B20)*($D$5:$D$104=D20)*($A$5:$A$104&lt;&gt;A20)*($E$5:$E$104&lt;F20)*($F$5:$F$104&gt;E20))&gt;0,"Check overlapping entry",IF(L20='Assumptions'!$F$7,"Confirmation needs review","Ready for review"))))))))))))</f>
        <v/>
      </c>
    </row>
    <row r="21" ht="30" customHeight="1">
      <c r="A21" s="19" t="n"/>
      <c r="B21" s="19" t="n"/>
      <c r="C21" s="20">
        <f>IF(B21="","",IFERROR(VLOOKUP(B21,Staff!$A$5:$I$104,2,FALSE),"Staff ID not found"))</f>
        <v/>
      </c>
      <c r="D21" s="39" t="n"/>
      <c r="E21" s="22" t="n"/>
      <c r="F21" s="22" t="n"/>
      <c r="G21" s="19" t="n"/>
      <c r="H21" s="19" t="n"/>
      <c r="I21" s="19" t="n"/>
      <c r="J21" s="23" t="n"/>
      <c r="K21" s="40">
        <f>IF(OR(D21="",E21="",F21=""),"",IF(F21&lt;=E21,"",IFERROR(ROUND((F21-E21)*24,2),"")))</f>
        <v/>
      </c>
      <c r="L21" s="19" t="n"/>
      <c r="M21" s="19" t="n"/>
      <c r="N21" s="20">
        <f>IF(COUNTA(A21:B21,D21:J21,L21:M21)=0,"",IF(A21="","Complete entry",IF(COUNTIF($A$5:$A$104,A21)&gt;1,"Check duplicate availability ID",IF(OR(B21="",D21="",E21="",F21="",G21="",H21="",I21="",J21="",L21=""),"Complete entry",IF(COUNTIF(Staff!$A$5:$A$104,B21)=0,"Check staff ID",IF(IFERROR(VLOOKUP(B21,Staff!$A$5:$I$104,7,FALSE),"")&lt;&gt;'Assumptions'!$I$5,"Check staff status",IF(F21&lt;=E21,"Check time order",IF(OR('Assumptions'!$B$5="",'Assumptions'!$B$6="",'Assumptions'!$B$7="",'Assumptions'!$B$8=""),"Check assumptions",IF(OR(D21&lt;'Assumptions'!$B$5,D21&gt;'Assumptions'!$B$5+'Assumptions'!$B$6-1),"Check planning date",IF(OR(K21&gt;'Assumptions'!$B$7,K21&gt;IFERROR(VLOOKUP(B21,Staff!$A$5:$I$104,6,FALSE),'Assumptions'!$B$7)),"Check hours limit",IF(SUMPRODUCT(($B$5:$B$104=B21)*($D$5:$D$104=D21)*($A$5:$A$104&lt;&gt;A21)*($E$5:$E$104&lt;F21)*($F$5:$F$104&gt;E21))&gt;0,"Check overlapping entry",IF(L21='Assumptions'!$F$7,"Confirmation needs review","Ready for review"))))))))))))</f>
        <v/>
      </c>
    </row>
    <row r="22" ht="30" customHeight="1">
      <c r="A22" s="19" t="n"/>
      <c r="B22" s="19" t="n"/>
      <c r="C22" s="25">
        <f>IF(B22="","",IFERROR(VLOOKUP(B22,Staff!$A$5:$I$104,2,FALSE),"Staff ID not found"))</f>
        <v/>
      </c>
      <c r="D22" s="39" t="n"/>
      <c r="E22" s="22" t="n"/>
      <c r="F22" s="22" t="n"/>
      <c r="G22" s="19" t="n"/>
      <c r="H22" s="19" t="n"/>
      <c r="I22" s="19" t="n"/>
      <c r="J22" s="23" t="n"/>
      <c r="K22" s="41">
        <f>IF(OR(D22="",E22="",F22=""),"",IF(F22&lt;=E22,"",IFERROR(ROUND((F22-E22)*24,2),"")))</f>
        <v/>
      </c>
      <c r="L22" s="19" t="n"/>
      <c r="M22" s="19" t="n"/>
      <c r="N22" s="25">
        <f>IF(COUNTA(A22:B22,D22:J22,L22:M22)=0,"",IF(A22="","Complete entry",IF(COUNTIF($A$5:$A$104,A22)&gt;1,"Check duplicate availability ID",IF(OR(B22="",D22="",E22="",F22="",G22="",H22="",I22="",J22="",L22=""),"Complete entry",IF(COUNTIF(Staff!$A$5:$A$104,B22)=0,"Check staff ID",IF(IFERROR(VLOOKUP(B22,Staff!$A$5:$I$104,7,FALSE),"")&lt;&gt;'Assumptions'!$I$5,"Check staff status",IF(F22&lt;=E22,"Check time order",IF(OR('Assumptions'!$B$5="",'Assumptions'!$B$6="",'Assumptions'!$B$7="",'Assumptions'!$B$8=""),"Check assumptions",IF(OR(D22&lt;'Assumptions'!$B$5,D22&gt;'Assumptions'!$B$5+'Assumptions'!$B$6-1),"Check planning date",IF(OR(K22&gt;'Assumptions'!$B$7,K22&gt;IFERROR(VLOOKUP(B22,Staff!$A$5:$I$104,6,FALSE),'Assumptions'!$B$7)),"Check hours limit",IF(SUMPRODUCT(($B$5:$B$104=B22)*($D$5:$D$104=D22)*($A$5:$A$104&lt;&gt;A22)*($E$5:$E$104&lt;F22)*($F$5:$F$104&gt;E22))&gt;0,"Check overlapping entry",IF(L22='Assumptions'!$F$7,"Confirmation needs review","Ready for review"))))))))))))</f>
        <v/>
      </c>
    </row>
    <row r="23" ht="30" customHeight="1">
      <c r="A23" s="19" t="n"/>
      <c r="B23" s="19" t="n"/>
      <c r="C23" s="20">
        <f>IF(B23="","",IFERROR(VLOOKUP(B23,Staff!$A$5:$I$104,2,FALSE),"Staff ID not found"))</f>
        <v/>
      </c>
      <c r="D23" s="39" t="n"/>
      <c r="E23" s="22" t="n"/>
      <c r="F23" s="22" t="n"/>
      <c r="G23" s="19" t="n"/>
      <c r="H23" s="19" t="n"/>
      <c r="I23" s="19" t="n"/>
      <c r="J23" s="23" t="n"/>
      <c r="K23" s="40">
        <f>IF(OR(D23="",E23="",F23=""),"",IF(F23&lt;=E23,"",IFERROR(ROUND((F23-E23)*24,2),"")))</f>
        <v/>
      </c>
      <c r="L23" s="19" t="n"/>
      <c r="M23" s="19" t="n"/>
      <c r="N23" s="20">
        <f>IF(COUNTA(A23:B23,D23:J23,L23:M23)=0,"",IF(A23="","Complete entry",IF(COUNTIF($A$5:$A$104,A23)&gt;1,"Check duplicate availability ID",IF(OR(B23="",D23="",E23="",F23="",G23="",H23="",I23="",J23="",L23=""),"Complete entry",IF(COUNTIF(Staff!$A$5:$A$104,B23)=0,"Check staff ID",IF(IFERROR(VLOOKUP(B23,Staff!$A$5:$I$104,7,FALSE),"")&lt;&gt;'Assumptions'!$I$5,"Check staff status",IF(F23&lt;=E23,"Check time order",IF(OR('Assumptions'!$B$5="",'Assumptions'!$B$6="",'Assumptions'!$B$7="",'Assumptions'!$B$8=""),"Check assumptions",IF(OR(D23&lt;'Assumptions'!$B$5,D23&gt;'Assumptions'!$B$5+'Assumptions'!$B$6-1),"Check planning date",IF(OR(K23&gt;'Assumptions'!$B$7,K23&gt;IFERROR(VLOOKUP(B23,Staff!$A$5:$I$104,6,FALSE),'Assumptions'!$B$7)),"Check hours limit",IF(SUMPRODUCT(($B$5:$B$104=B23)*($D$5:$D$104=D23)*($A$5:$A$104&lt;&gt;A23)*($E$5:$E$104&lt;F23)*($F$5:$F$104&gt;E23))&gt;0,"Check overlapping entry",IF(L23='Assumptions'!$F$7,"Confirmation needs review","Ready for review"))))))))))))</f>
        <v/>
      </c>
    </row>
    <row r="24" ht="30" customHeight="1">
      <c r="A24" s="19" t="n"/>
      <c r="B24" s="19" t="n"/>
      <c r="C24" s="25">
        <f>IF(B24="","",IFERROR(VLOOKUP(B24,Staff!$A$5:$I$104,2,FALSE),"Staff ID not found"))</f>
        <v/>
      </c>
      <c r="D24" s="39" t="n"/>
      <c r="E24" s="22" t="n"/>
      <c r="F24" s="22" t="n"/>
      <c r="G24" s="19" t="n"/>
      <c r="H24" s="19" t="n"/>
      <c r="I24" s="19" t="n"/>
      <c r="J24" s="23" t="n"/>
      <c r="K24" s="41">
        <f>IF(OR(D24="",E24="",F24=""),"",IF(F24&lt;=E24,"",IFERROR(ROUND((F24-E24)*24,2),"")))</f>
        <v/>
      </c>
      <c r="L24" s="19" t="n"/>
      <c r="M24" s="19" t="n"/>
      <c r="N24" s="25">
        <f>IF(COUNTA(A24:B24,D24:J24,L24:M24)=0,"",IF(A24="","Complete entry",IF(COUNTIF($A$5:$A$104,A24)&gt;1,"Check duplicate availability ID",IF(OR(B24="",D24="",E24="",F24="",G24="",H24="",I24="",J24="",L24=""),"Complete entry",IF(COUNTIF(Staff!$A$5:$A$104,B24)=0,"Check staff ID",IF(IFERROR(VLOOKUP(B24,Staff!$A$5:$I$104,7,FALSE),"")&lt;&gt;'Assumptions'!$I$5,"Check staff status",IF(F24&lt;=E24,"Check time order",IF(OR('Assumptions'!$B$5="",'Assumptions'!$B$6="",'Assumptions'!$B$7="",'Assumptions'!$B$8=""),"Check assumptions",IF(OR(D24&lt;'Assumptions'!$B$5,D24&gt;'Assumptions'!$B$5+'Assumptions'!$B$6-1),"Check planning date",IF(OR(K24&gt;'Assumptions'!$B$7,K24&gt;IFERROR(VLOOKUP(B24,Staff!$A$5:$I$104,6,FALSE),'Assumptions'!$B$7)),"Check hours limit",IF(SUMPRODUCT(($B$5:$B$104=B24)*($D$5:$D$104=D24)*($A$5:$A$104&lt;&gt;A24)*($E$5:$E$104&lt;F24)*($F$5:$F$104&gt;E24))&gt;0,"Check overlapping entry",IF(L24='Assumptions'!$F$7,"Confirmation needs review","Ready for review"))))))))))))</f>
        <v/>
      </c>
    </row>
    <row r="25" ht="30" customHeight="1">
      <c r="A25" s="19" t="n"/>
      <c r="B25" s="19" t="n"/>
      <c r="C25" s="20">
        <f>IF(B25="","",IFERROR(VLOOKUP(B25,Staff!$A$5:$I$104,2,FALSE),"Staff ID not found"))</f>
        <v/>
      </c>
      <c r="D25" s="39" t="n"/>
      <c r="E25" s="22" t="n"/>
      <c r="F25" s="22" t="n"/>
      <c r="G25" s="19" t="n"/>
      <c r="H25" s="19" t="n"/>
      <c r="I25" s="19" t="n"/>
      <c r="J25" s="23" t="n"/>
      <c r="K25" s="40">
        <f>IF(OR(D25="",E25="",F25=""),"",IF(F25&lt;=E25,"",IFERROR(ROUND((F25-E25)*24,2),"")))</f>
        <v/>
      </c>
      <c r="L25" s="19" t="n"/>
      <c r="M25" s="19" t="n"/>
      <c r="N25" s="20">
        <f>IF(COUNTA(A25:B25,D25:J25,L25:M25)=0,"",IF(A25="","Complete entry",IF(COUNTIF($A$5:$A$104,A25)&gt;1,"Check duplicate availability ID",IF(OR(B25="",D25="",E25="",F25="",G25="",H25="",I25="",J25="",L25=""),"Complete entry",IF(COUNTIF(Staff!$A$5:$A$104,B25)=0,"Check staff ID",IF(IFERROR(VLOOKUP(B25,Staff!$A$5:$I$104,7,FALSE),"")&lt;&gt;'Assumptions'!$I$5,"Check staff status",IF(F25&lt;=E25,"Check time order",IF(OR('Assumptions'!$B$5="",'Assumptions'!$B$6="",'Assumptions'!$B$7="",'Assumptions'!$B$8=""),"Check assumptions",IF(OR(D25&lt;'Assumptions'!$B$5,D25&gt;'Assumptions'!$B$5+'Assumptions'!$B$6-1),"Check planning date",IF(OR(K25&gt;'Assumptions'!$B$7,K25&gt;IFERROR(VLOOKUP(B25,Staff!$A$5:$I$104,6,FALSE),'Assumptions'!$B$7)),"Check hours limit",IF(SUMPRODUCT(($B$5:$B$104=B25)*($D$5:$D$104=D25)*($A$5:$A$104&lt;&gt;A25)*($E$5:$E$104&lt;F25)*($F$5:$F$104&gt;E25))&gt;0,"Check overlapping entry",IF(L25='Assumptions'!$F$7,"Confirmation needs review","Ready for review"))))))))))))</f>
        <v/>
      </c>
    </row>
    <row r="26" ht="30" customHeight="1">
      <c r="A26" s="19" t="n"/>
      <c r="B26" s="19" t="n"/>
      <c r="C26" s="25">
        <f>IF(B26="","",IFERROR(VLOOKUP(B26,Staff!$A$5:$I$104,2,FALSE),"Staff ID not found"))</f>
        <v/>
      </c>
      <c r="D26" s="39" t="n"/>
      <c r="E26" s="22" t="n"/>
      <c r="F26" s="22" t="n"/>
      <c r="G26" s="19" t="n"/>
      <c r="H26" s="19" t="n"/>
      <c r="I26" s="19" t="n"/>
      <c r="J26" s="23" t="n"/>
      <c r="K26" s="41">
        <f>IF(OR(D26="",E26="",F26=""),"",IF(F26&lt;=E26,"",IFERROR(ROUND((F26-E26)*24,2),"")))</f>
        <v/>
      </c>
      <c r="L26" s="19" t="n"/>
      <c r="M26" s="19" t="n"/>
      <c r="N26" s="25">
        <f>IF(COUNTA(A26:B26,D26:J26,L26:M26)=0,"",IF(A26="","Complete entry",IF(COUNTIF($A$5:$A$104,A26)&gt;1,"Check duplicate availability ID",IF(OR(B26="",D26="",E26="",F26="",G26="",H26="",I26="",J26="",L26=""),"Complete entry",IF(COUNTIF(Staff!$A$5:$A$104,B26)=0,"Check staff ID",IF(IFERROR(VLOOKUP(B26,Staff!$A$5:$I$104,7,FALSE),"")&lt;&gt;'Assumptions'!$I$5,"Check staff status",IF(F26&lt;=E26,"Check time order",IF(OR('Assumptions'!$B$5="",'Assumptions'!$B$6="",'Assumptions'!$B$7="",'Assumptions'!$B$8=""),"Check assumptions",IF(OR(D26&lt;'Assumptions'!$B$5,D26&gt;'Assumptions'!$B$5+'Assumptions'!$B$6-1),"Check planning date",IF(OR(K26&gt;'Assumptions'!$B$7,K26&gt;IFERROR(VLOOKUP(B26,Staff!$A$5:$I$104,6,FALSE),'Assumptions'!$B$7)),"Check hours limit",IF(SUMPRODUCT(($B$5:$B$104=B26)*($D$5:$D$104=D26)*($A$5:$A$104&lt;&gt;A26)*($E$5:$E$104&lt;F26)*($F$5:$F$104&gt;E26))&gt;0,"Check overlapping entry",IF(L26='Assumptions'!$F$7,"Confirmation needs review","Ready for review"))))))))))))</f>
        <v/>
      </c>
    </row>
    <row r="27" ht="30" customHeight="1">
      <c r="A27" s="19" t="n"/>
      <c r="B27" s="19" t="n"/>
      <c r="C27" s="20">
        <f>IF(B27="","",IFERROR(VLOOKUP(B27,Staff!$A$5:$I$104,2,FALSE),"Staff ID not found"))</f>
        <v/>
      </c>
      <c r="D27" s="39" t="n"/>
      <c r="E27" s="22" t="n"/>
      <c r="F27" s="22" t="n"/>
      <c r="G27" s="19" t="n"/>
      <c r="H27" s="19" t="n"/>
      <c r="I27" s="19" t="n"/>
      <c r="J27" s="23" t="n"/>
      <c r="K27" s="40">
        <f>IF(OR(D27="",E27="",F27=""),"",IF(F27&lt;=E27,"",IFERROR(ROUND((F27-E27)*24,2),"")))</f>
        <v/>
      </c>
      <c r="L27" s="19" t="n"/>
      <c r="M27" s="19" t="n"/>
      <c r="N27" s="20">
        <f>IF(COUNTA(A27:B27,D27:J27,L27:M27)=0,"",IF(A27="","Complete entry",IF(COUNTIF($A$5:$A$104,A27)&gt;1,"Check duplicate availability ID",IF(OR(B27="",D27="",E27="",F27="",G27="",H27="",I27="",J27="",L27=""),"Complete entry",IF(COUNTIF(Staff!$A$5:$A$104,B27)=0,"Check staff ID",IF(IFERROR(VLOOKUP(B27,Staff!$A$5:$I$104,7,FALSE),"")&lt;&gt;'Assumptions'!$I$5,"Check staff status",IF(F27&lt;=E27,"Check time order",IF(OR('Assumptions'!$B$5="",'Assumptions'!$B$6="",'Assumptions'!$B$7="",'Assumptions'!$B$8=""),"Check assumptions",IF(OR(D27&lt;'Assumptions'!$B$5,D27&gt;'Assumptions'!$B$5+'Assumptions'!$B$6-1),"Check planning date",IF(OR(K27&gt;'Assumptions'!$B$7,K27&gt;IFERROR(VLOOKUP(B27,Staff!$A$5:$I$104,6,FALSE),'Assumptions'!$B$7)),"Check hours limit",IF(SUMPRODUCT(($B$5:$B$104=B27)*($D$5:$D$104=D27)*($A$5:$A$104&lt;&gt;A27)*($E$5:$E$104&lt;F27)*($F$5:$F$104&gt;E27))&gt;0,"Check overlapping entry",IF(L27='Assumptions'!$F$7,"Confirmation needs review","Ready for review"))))))))))))</f>
        <v/>
      </c>
    </row>
    <row r="28" ht="30" customHeight="1">
      <c r="A28" s="19" t="n"/>
      <c r="B28" s="19" t="n"/>
      <c r="C28" s="25">
        <f>IF(B28="","",IFERROR(VLOOKUP(B28,Staff!$A$5:$I$104,2,FALSE),"Staff ID not found"))</f>
        <v/>
      </c>
      <c r="D28" s="39" t="n"/>
      <c r="E28" s="22" t="n"/>
      <c r="F28" s="22" t="n"/>
      <c r="G28" s="19" t="n"/>
      <c r="H28" s="19" t="n"/>
      <c r="I28" s="19" t="n"/>
      <c r="J28" s="23" t="n"/>
      <c r="K28" s="41">
        <f>IF(OR(D28="",E28="",F28=""),"",IF(F28&lt;=E28,"",IFERROR(ROUND((F28-E28)*24,2),"")))</f>
        <v/>
      </c>
      <c r="L28" s="19" t="n"/>
      <c r="M28" s="19" t="n"/>
      <c r="N28" s="25">
        <f>IF(COUNTA(A28:B28,D28:J28,L28:M28)=0,"",IF(A28="","Complete entry",IF(COUNTIF($A$5:$A$104,A28)&gt;1,"Check duplicate availability ID",IF(OR(B28="",D28="",E28="",F28="",G28="",H28="",I28="",J28="",L28=""),"Complete entry",IF(COUNTIF(Staff!$A$5:$A$104,B28)=0,"Check staff ID",IF(IFERROR(VLOOKUP(B28,Staff!$A$5:$I$104,7,FALSE),"")&lt;&gt;'Assumptions'!$I$5,"Check staff status",IF(F28&lt;=E28,"Check time order",IF(OR('Assumptions'!$B$5="",'Assumptions'!$B$6="",'Assumptions'!$B$7="",'Assumptions'!$B$8=""),"Check assumptions",IF(OR(D28&lt;'Assumptions'!$B$5,D28&gt;'Assumptions'!$B$5+'Assumptions'!$B$6-1),"Check planning date",IF(OR(K28&gt;'Assumptions'!$B$7,K28&gt;IFERROR(VLOOKUP(B28,Staff!$A$5:$I$104,6,FALSE),'Assumptions'!$B$7)),"Check hours limit",IF(SUMPRODUCT(($B$5:$B$104=B28)*($D$5:$D$104=D28)*($A$5:$A$104&lt;&gt;A28)*($E$5:$E$104&lt;F28)*($F$5:$F$104&gt;E28))&gt;0,"Check overlapping entry",IF(L28='Assumptions'!$F$7,"Confirmation needs review","Ready for review"))))))))))))</f>
        <v/>
      </c>
    </row>
    <row r="29" ht="30" customHeight="1">
      <c r="A29" s="19" t="n"/>
      <c r="B29" s="19" t="n"/>
      <c r="C29" s="20">
        <f>IF(B29="","",IFERROR(VLOOKUP(B29,Staff!$A$5:$I$104,2,FALSE),"Staff ID not found"))</f>
        <v/>
      </c>
      <c r="D29" s="39" t="n"/>
      <c r="E29" s="22" t="n"/>
      <c r="F29" s="22" t="n"/>
      <c r="G29" s="19" t="n"/>
      <c r="H29" s="19" t="n"/>
      <c r="I29" s="19" t="n"/>
      <c r="J29" s="23" t="n"/>
      <c r="K29" s="40">
        <f>IF(OR(D29="",E29="",F29=""),"",IF(F29&lt;=E29,"",IFERROR(ROUND((F29-E29)*24,2),"")))</f>
        <v/>
      </c>
      <c r="L29" s="19" t="n"/>
      <c r="M29" s="19" t="n"/>
      <c r="N29" s="20">
        <f>IF(COUNTA(A29:B29,D29:J29,L29:M29)=0,"",IF(A29="","Complete entry",IF(COUNTIF($A$5:$A$104,A29)&gt;1,"Check duplicate availability ID",IF(OR(B29="",D29="",E29="",F29="",G29="",H29="",I29="",J29="",L29=""),"Complete entry",IF(COUNTIF(Staff!$A$5:$A$104,B29)=0,"Check staff ID",IF(IFERROR(VLOOKUP(B29,Staff!$A$5:$I$104,7,FALSE),"")&lt;&gt;'Assumptions'!$I$5,"Check staff status",IF(F29&lt;=E29,"Check time order",IF(OR('Assumptions'!$B$5="",'Assumptions'!$B$6="",'Assumptions'!$B$7="",'Assumptions'!$B$8=""),"Check assumptions",IF(OR(D29&lt;'Assumptions'!$B$5,D29&gt;'Assumptions'!$B$5+'Assumptions'!$B$6-1),"Check planning date",IF(OR(K29&gt;'Assumptions'!$B$7,K29&gt;IFERROR(VLOOKUP(B29,Staff!$A$5:$I$104,6,FALSE),'Assumptions'!$B$7)),"Check hours limit",IF(SUMPRODUCT(($B$5:$B$104=B29)*($D$5:$D$104=D29)*($A$5:$A$104&lt;&gt;A29)*($E$5:$E$104&lt;F29)*($F$5:$F$104&gt;E29))&gt;0,"Check overlapping entry",IF(L29='Assumptions'!$F$7,"Confirmation needs review","Ready for review"))))))))))))</f>
        <v/>
      </c>
    </row>
    <row r="30" ht="30" customHeight="1">
      <c r="A30" s="19" t="n"/>
      <c r="B30" s="19" t="n"/>
      <c r="C30" s="25">
        <f>IF(B30="","",IFERROR(VLOOKUP(B30,Staff!$A$5:$I$104,2,FALSE),"Staff ID not found"))</f>
        <v/>
      </c>
      <c r="D30" s="39" t="n"/>
      <c r="E30" s="22" t="n"/>
      <c r="F30" s="22" t="n"/>
      <c r="G30" s="19" t="n"/>
      <c r="H30" s="19" t="n"/>
      <c r="I30" s="19" t="n"/>
      <c r="J30" s="23" t="n"/>
      <c r="K30" s="41">
        <f>IF(OR(D30="",E30="",F30=""),"",IF(F30&lt;=E30,"",IFERROR(ROUND((F30-E30)*24,2),"")))</f>
        <v/>
      </c>
      <c r="L30" s="19" t="n"/>
      <c r="M30" s="19" t="n"/>
      <c r="N30" s="25">
        <f>IF(COUNTA(A30:B30,D30:J30,L30:M30)=0,"",IF(A30="","Complete entry",IF(COUNTIF($A$5:$A$104,A30)&gt;1,"Check duplicate availability ID",IF(OR(B30="",D30="",E30="",F30="",G30="",H30="",I30="",J30="",L30=""),"Complete entry",IF(COUNTIF(Staff!$A$5:$A$104,B30)=0,"Check staff ID",IF(IFERROR(VLOOKUP(B30,Staff!$A$5:$I$104,7,FALSE),"")&lt;&gt;'Assumptions'!$I$5,"Check staff status",IF(F30&lt;=E30,"Check time order",IF(OR('Assumptions'!$B$5="",'Assumptions'!$B$6="",'Assumptions'!$B$7="",'Assumptions'!$B$8=""),"Check assumptions",IF(OR(D30&lt;'Assumptions'!$B$5,D30&gt;'Assumptions'!$B$5+'Assumptions'!$B$6-1),"Check planning date",IF(OR(K30&gt;'Assumptions'!$B$7,K30&gt;IFERROR(VLOOKUP(B30,Staff!$A$5:$I$104,6,FALSE),'Assumptions'!$B$7)),"Check hours limit",IF(SUMPRODUCT(($B$5:$B$104=B30)*($D$5:$D$104=D30)*($A$5:$A$104&lt;&gt;A30)*($E$5:$E$104&lt;F30)*($F$5:$F$104&gt;E30))&gt;0,"Check overlapping entry",IF(L30='Assumptions'!$F$7,"Confirmation needs review","Ready for review"))))))))))))</f>
        <v/>
      </c>
    </row>
    <row r="31" ht="30" customHeight="1">
      <c r="A31" s="19" t="n"/>
      <c r="B31" s="19" t="n"/>
      <c r="C31" s="20">
        <f>IF(B31="","",IFERROR(VLOOKUP(B31,Staff!$A$5:$I$104,2,FALSE),"Staff ID not found"))</f>
        <v/>
      </c>
      <c r="D31" s="39" t="n"/>
      <c r="E31" s="22" t="n"/>
      <c r="F31" s="22" t="n"/>
      <c r="G31" s="19" t="n"/>
      <c r="H31" s="19" t="n"/>
      <c r="I31" s="19" t="n"/>
      <c r="J31" s="23" t="n"/>
      <c r="K31" s="40">
        <f>IF(OR(D31="",E31="",F31=""),"",IF(F31&lt;=E31,"",IFERROR(ROUND((F31-E31)*24,2),"")))</f>
        <v/>
      </c>
      <c r="L31" s="19" t="n"/>
      <c r="M31" s="19" t="n"/>
      <c r="N31" s="20">
        <f>IF(COUNTA(A31:B31,D31:J31,L31:M31)=0,"",IF(A31="","Complete entry",IF(COUNTIF($A$5:$A$104,A31)&gt;1,"Check duplicate availability ID",IF(OR(B31="",D31="",E31="",F31="",G31="",H31="",I31="",J31="",L31=""),"Complete entry",IF(COUNTIF(Staff!$A$5:$A$104,B31)=0,"Check staff ID",IF(IFERROR(VLOOKUP(B31,Staff!$A$5:$I$104,7,FALSE),"")&lt;&gt;'Assumptions'!$I$5,"Check staff status",IF(F31&lt;=E31,"Check time order",IF(OR('Assumptions'!$B$5="",'Assumptions'!$B$6="",'Assumptions'!$B$7="",'Assumptions'!$B$8=""),"Check assumptions",IF(OR(D31&lt;'Assumptions'!$B$5,D31&gt;'Assumptions'!$B$5+'Assumptions'!$B$6-1),"Check planning date",IF(OR(K31&gt;'Assumptions'!$B$7,K31&gt;IFERROR(VLOOKUP(B31,Staff!$A$5:$I$104,6,FALSE),'Assumptions'!$B$7)),"Check hours limit",IF(SUMPRODUCT(($B$5:$B$104=B31)*($D$5:$D$104=D31)*($A$5:$A$104&lt;&gt;A31)*($E$5:$E$104&lt;F31)*($F$5:$F$104&gt;E31))&gt;0,"Check overlapping entry",IF(L31='Assumptions'!$F$7,"Confirmation needs review","Ready for review"))))))))))))</f>
        <v/>
      </c>
    </row>
    <row r="32" ht="30" customHeight="1">
      <c r="A32" s="19" t="n"/>
      <c r="B32" s="19" t="n"/>
      <c r="C32" s="25">
        <f>IF(B32="","",IFERROR(VLOOKUP(B32,Staff!$A$5:$I$104,2,FALSE),"Staff ID not found"))</f>
        <v/>
      </c>
      <c r="D32" s="39" t="n"/>
      <c r="E32" s="22" t="n"/>
      <c r="F32" s="22" t="n"/>
      <c r="G32" s="19" t="n"/>
      <c r="H32" s="19" t="n"/>
      <c r="I32" s="19" t="n"/>
      <c r="J32" s="23" t="n"/>
      <c r="K32" s="41">
        <f>IF(OR(D32="",E32="",F32=""),"",IF(F32&lt;=E32,"",IFERROR(ROUND((F32-E32)*24,2),"")))</f>
        <v/>
      </c>
      <c r="L32" s="19" t="n"/>
      <c r="M32" s="19" t="n"/>
      <c r="N32" s="25">
        <f>IF(COUNTA(A32:B32,D32:J32,L32:M32)=0,"",IF(A32="","Complete entry",IF(COUNTIF($A$5:$A$104,A32)&gt;1,"Check duplicate availability ID",IF(OR(B32="",D32="",E32="",F32="",G32="",H32="",I32="",J32="",L32=""),"Complete entry",IF(COUNTIF(Staff!$A$5:$A$104,B32)=0,"Check staff ID",IF(IFERROR(VLOOKUP(B32,Staff!$A$5:$I$104,7,FALSE),"")&lt;&gt;'Assumptions'!$I$5,"Check staff status",IF(F32&lt;=E32,"Check time order",IF(OR('Assumptions'!$B$5="",'Assumptions'!$B$6="",'Assumptions'!$B$7="",'Assumptions'!$B$8=""),"Check assumptions",IF(OR(D32&lt;'Assumptions'!$B$5,D32&gt;'Assumptions'!$B$5+'Assumptions'!$B$6-1),"Check planning date",IF(OR(K32&gt;'Assumptions'!$B$7,K32&gt;IFERROR(VLOOKUP(B32,Staff!$A$5:$I$104,6,FALSE),'Assumptions'!$B$7)),"Check hours limit",IF(SUMPRODUCT(($B$5:$B$104=B32)*($D$5:$D$104=D32)*($A$5:$A$104&lt;&gt;A32)*($E$5:$E$104&lt;F32)*($F$5:$F$104&gt;E32))&gt;0,"Check overlapping entry",IF(L32='Assumptions'!$F$7,"Confirmation needs review","Ready for review"))))))))))))</f>
        <v/>
      </c>
    </row>
    <row r="33" ht="30" customHeight="1">
      <c r="A33" s="19" t="n"/>
      <c r="B33" s="19" t="n"/>
      <c r="C33" s="20">
        <f>IF(B33="","",IFERROR(VLOOKUP(B33,Staff!$A$5:$I$104,2,FALSE),"Staff ID not found"))</f>
        <v/>
      </c>
      <c r="D33" s="39" t="n"/>
      <c r="E33" s="22" t="n"/>
      <c r="F33" s="22" t="n"/>
      <c r="G33" s="19" t="n"/>
      <c r="H33" s="19" t="n"/>
      <c r="I33" s="19" t="n"/>
      <c r="J33" s="23" t="n"/>
      <c r="K33" s="40">
        <f>IF(OR(D33="",E33="",F33=""),"",IF(F33&lt;=E33,"",IFERROR(ROUND((F33-E33)*24,2),"")))</f>
        <v/>
      </c>
      <c r="L33" s="19" t="n"/>
      <c r="M33" s="19" t="n"/>
      <c r="N33" s="20">
        <f>IF(COUNTA(A33:B33,D33:J33,L33:M33)=0,"",IF(A33="","Complete entry",IF(COUNTIF($A$5:$A$104,A33)&gt;1,"Check duplicate availability ID",IF(OR(B33="",D33="",E33="",F33="",G33="",H33="",I33="",J33="",L33=""),"Complete entry",IF(COUNTIF(Staff!$A$5:$A$104,B33)=0,"Check staff ID",IF(IFERROR(VLOOKUP(B33,Staff!$A$5:$I$104,7,FALSE),"")&lt;&gt;'Assumptions'!$I$5,"Check staff status",IF(F33&lt;=E33,"Check time order",IF(OR('Assumptions'!$B$5="",'Assumptions'!$B$6="",'Assumptions'!$B$7="",'Assumptions'!$B$8=""),"Check assumptions",IF(OR(D33&lt;'Assumptions'!$B$5,D33&gt;'Assumptions'!$B$5+'Assumptions'!$B$6-1),"Check planning date",IF(OR(K33&gt;'Assumptions'!$B$7,K33&gt;IFERROR(VLOOKUP(B33,Staff!$A$5:$I$104,6,FALSE),'Assumptions'!$B$7)),"Check hours limit",IF(SUMPRODUCT(($B$5:$B$104=B33)*($D$5:$D$104=D33)*($A$5:$A$104&lt;&gt;A33)*($E$5:$E$104&lt;F33)*($F$5:$F$104&gt;E33))&gt;0,"Check overlapping entry",IF(L33='Assumptions'!$F$7,"Confirmation needs review","Ready for review"))))))))))))</f>
        <v/>
      </c>
    </row>
    <row r="34" ht="30" customHeight="1">
      <c r="A34" s="19" t="n"/>
      <c r="B34" s="19" t="n"/>
      <c r="C34" s="25">
        <f>IF(B34="","",IFERROR(VLOOKUP(B34,Staff!$A$5:$I$104,2,FALSE),"Staff ID not found"))</f>
        <v/>
      </c>
      <c r="D34" s="39" t="n"/>
      <c r="E34" s="22" t="n"/>
      <c r="F34" s="22" t="n"/>
      <c r="G34" s="19" t="n"/>
      <c r="H34" s="19" t="n"/>
      <c r="I34" s="19" t="n"/>
      <c r="J34" s="23" t="n"/>
      <c r="K34" s="41">
        <f>IF(OR(D34="",E34="",F34=""),"",IF(F34&lt;=E34,"",IFERROR(ROUND((F34-E34)*24,2),"")))</f>
        <v/>
      </c>
      <c r="L34" s="19" t="n"/>
      <c r="M34" s="19" t="n"/>
      <c r="N34" s="25">
        <f>IF(COUNTA(A34:B34,D34:J34,L34:M34)=0,"",IF(A34="","Complete entry",IF(COUNTIF($A$5:$A$104,A34)&gt;1,"Check duplicate availability ID",IF(OR(B34="",D34="",E34="",F34="",G34="",H34="",I34="",J34="",L34=""),"Complete entry",IF(COUNTIF(Staff!$A$5:$A$104,B34)=0,"Check staff ID",IF(IFERROR(VLOOKUP(B34,Staff!$A$5:$I$104,7,FALSE),"")&lt;&gt;'Assumptions'!$I$5,"Check staff status",IF(F34&lt;=E34,"Check time order",IF(OR('Assumptions'!$B$5="",'Assumptions'!$B$6="",'Assumptions'!$B$7="",'Assumptions'!$B$8=""),"Check assumptions",IF(OR(D34&lt;'Assumptions'!$B$5,D34&gt;'Assumptions'!$B$5+'Assumptions'!$B$6-1),"Check planning date",IF(OR(K34&gt;'Assumptions'!$B$7,K34&gt;IFERROR(VLOOKUP(B34,Staff!$A$5:$I$104,6,FALSE),'Assumptions'!$B$7)),"Check hours limit",IF(SUMPRODUCT(($B$5:$B$104=B34)*($D$5:$D$104=D34)*($A$5:$A$104&lt;&gt;A34)*($E$5:$E$104&lt;F34)*($F$5:$F$104&gt;E34))&gt;0,"Check overlapping entry",IF(L34='Assumptions'!$F$7,"Confirmation needs review","Ready for review"))))))))))))</f>
        <v/>
      </c>
    </row>
    <row r="35" ht="30" customHeight="1">
      <c r="A35" s="19" t="n"/>
      <c r="B35" s="19" t="n"/>
      <c r="C35" s="20">
        <f>IF(B35="","",IFERROR(VLOOKUP(B35,Staff!$A$5:$I$104,2,FALSE),"Staff ID not found"))</f>
        <v/>
      </c>
      <c r="D35" s="39" t="n"/>
      <c r="E35" s="22" t="n"/>
      <c r="F35" s="22" t="n"/>
      <c r="G35" s="19" t="n"/>
      <c r="H35" s="19" t="n"/>
      <c r="I35" s="19" t="n"/>
      <c r="J35" s="23" t="n"/>
      <c r="K35" s="40">
        <f>IF(OR(D35="",E35="",F35=""),"",IF(F35&lt;=E35,"",IFERROR(ROUND((F35-E35)*24,2),"")))</f>
        <v/>
      </c>
      <c r="L35" s="19" t="n"/>
      <c r="M35" s="19" t="n"/>
      <c r="N35" s="20">
        <f>IF(COUNTA(A35:B35,D35:J35,L35:M35)=0,"",IF(A35="","Complete entry",IF(COUNTIF($A$5:$A$104,A35)&gt;1,"Check duplicate availability ID",IF(OR(B35="",D35="",E35="",F35="",G35="",H35="",I35="",J35="",L35=""),"Complete entry",IF(COUNTIF(Staff!$A$5:$A$104,B35)=0,"Check staff ID",IF(IFERROR(VLOOKUP(B35,Staff!$A$5:$I$104,7,FALSE),"")&lt;&gt;'Assumptions'!$I$5,"Check staff status",IF(F35&lt;=E35,"Check time order",IF(OR('Assumptions'!$B$5="",'Assumptions'!$B$6="",'Assumptions'!$B$7="",'Assumptions'!$B$8=""),"Check assumptions",IF(OR(D35&lt;'Assumptions'!$B$5,D35&gt;'Assumptions'!$B$5+'Assumptions'!$B$6-1),"Check planning date",IF(OR(K35&gt;'Assumptions'!$B$7,K35&gt;IFERROR(VLOOKUP(B35,Staff!$A$5:$I$104,6,FALSE),'Assumptions'!$B$7)),"Check hours limit",IF(SUMPRODUCT(($B$5:$B$104=B35)*($D$5:$D$104=D35)*($A$5:$A$104&lt;&gt;A35)*($E$5:$E$104&lt;F35)*($F$5:$F$104&gt;E35))&gt;0,"Check overlapping entry",IF(L35='Assumptions'!$F$7,"Confirmation needs review","Ready for review"))))))))))))</f>
        <v/>
      </c>
    </row>
    <row r="36" ht="30" customHeight="1">
      <c r="A36" s="19" t="n"/>
      <c r="B36" s="19" t="n"/>
      <c r="C36" s="25">
        <f>IF(B36="","",IFERROR(VLOOKUP(B36,Staff!$A$5:$I$104,2,FALSE),"Staff ID not found"))</f>
        <v/>
      </c>
      <c r="D36" s="39" t="n"/>
      <c r="E36" s="22" t="n"/>
      <c r="F36" s="22" t="n"/>
      <c r="G36" s="19" t="n"/>
      <c r="H36" s="19" t="n"/>
      <c r="I36" s="19" t="n"/>
      <c r="J36" s="23" t="n"/>
      <c r="K36" s="41">
        <f>IF(OR(D36="",E36="",F36=""),"",IF(F36&lt;=E36,"",IFERROR(ROUND((F36-E36)*24,2),"")))</f>
        <v/>
      </c>
      <c r="L36" s="19" t="n"/>
      <c r="M36" s="19" t="n"/>
      <c r="N36" s="25">
        <f>IF(COUNTA(A36:B36,D36:J36,L36:M36)=0,"",IF(A36="","Complete entry",IF(COUNTIF($A$5:$A$104,A36)&gt;1,"Check duplicate availability ID",IF(OR(B36="",D36="",E36="",F36="",G36="",H36="",I36="",J36="",L36=""),"Complete entry",IF(COUNTIF(Staff!$A$5:$A$104,B36)=0,"Check staff ID",IF(IFERROR(VLOOKUP(B36,Staff!$A$5:$I$104,7,FALSE),"")&lt;&gt;'Assumptions'!$I$5,"Check staff status",IF(F36&lt;=E36,"Check time order",IF(OR('Assumptions'!$B$5="",'Assumptions'!$B$6="",'Assumptions'!$B$7="",'Assumptions'!$B$8=""),"Check assumptions",IF(OR(D36&lt;'Assumptions'!$B$5,D36&gt;'Assumptions'!$B$5+'Assumptions'!$B$6-1),"Check planning date",IF(OR(K36&gt;'Assumptions'!$B$7,K36&gt;IFERROR(VLOOKUP(B36,Staff!$A$5:$I$104,6,FALSE),'Assumptions'!$B$7)),"Check hours limit",IF(SUMPRODUCT(($B$5:$B$104=B36)*($D$5:$D$104=D36)*($A$5:$A$104&lt;&gt;A36)*($E$5:$E$104&lt;F36)*($F$5:$F$104&gt;E36))&gt;0,"Check overlapping entry",IF(L36='Assumptions'!$F$7,"Confirmation needs review","Ready for review"))))))))))))</f>
        <v/>
      </c>
    </row>
    <row r="37" ht="30" customHeight="1">
      <c r="A37" s="19" t="n"/>
      <c r="B37" s="19" t="n"/>
      <c r="C37" s="20">
        <f>IF(B37="","",IFERROR(VLOOKUP(B37,Staff!$A$5:$I$104,2,FALSE),"Staff ID not found"))</f>
        <v/>
      </c>
      <c r="D37" s="39" t="n"/>
      <c r="E37" s="22" t="n"/>
      <c r="F37" s="22" t="n"/>
      <c r="G37" s="19" t="n"/>
      <c r="H37" s="19" t="n"/>
      <c r="I37" s="19" t="n"/>
      <c r="J37" s="23" t="n"/>
      <c r="K37" s="40">
        <f>IF(OR(D37="",E37="",F37=""),"",IF(F37&lt;=E37,"",IFERROR(ROUND((F37-E37)*24,2),"")))</f>
        <v/>
      </c>
      <c r="L37" s="19" t="n"/>
      <c r="M37" s="19" t="n"/>
      <c r="N37" s="20">
        <f>IF(COUNTA(A37:B37,D37:J37,L37:M37)=0,"",IF(A37="","Complete entry",IF(COUNTIF($A$5:$A$104,A37)&gt;1,"Check duplicate availability ID",IF(OR(B37="",D37="",E37="",F37="",G37="",H37="",I37="",J37="",L37=""),"Complete entry",IF(COUNTIF(Staff!$A$5:$A$104,B37)=0,"Check staff ID",IF(IFERROR(VLOOKUP(B37,Staff!$A$5:$I$104,7,FALSE),"")&lt;&gt;'Assumptions'!$I$5,"Check staff status",IF(F37&lt;=E37,"Check time order",IF(OR('Assumptions'!$B$5="",'Assumptions'!$B$6="",'Assumptions'!$B$7="",'Assumptions'!$B$8=""),"Check assumptions",IF(OR(D37&lt;'Assumptions'!$B$5,D37&gt;'Assumptions'!$B$5+'Assumptions'!$B$6-1),"Check planning date",IF(OR(K37&gt;'Assumptions'!$B$7,K37&gt;IFERROR(VLOOKUP(B37,Staff!$A$5:$I$104,6,FALSE),'Assumptions'!$B$7)),"Check hours limit",IF(SUMPRODUCT(($B$5:$B$104=B37)*($D$5:$D$104=D37)*($A$5:$A$104&lt;&gt;A37)*($E$5:$E$104&lt;F37)*($F$5:$F$104&gt;E37))&gt;0,"Check overlapping entry",IF(L37='Assumptions'!$F$7,"Confirmation needs review","Ready for review"))))))))))))</f>
        <v/>
      </c>
    </row>
    <row r="38" ht="30" customHeight="1">
      <c r="A38" s="19" t="n"/>
      <c r="B38" s="19" t="n"/>
      <c r="C38" s="25">
        <f>IF(B38="","",IFERROR(VLOOKUP(B38,Staff!$A$5:$I$104,2,FALSE),"Staff ID not found"))</f>
        <v/>
      </c>
      <c r="D38" s="39" t="n"/>
      <c r="E38" s="22" t="n"/>
      <c r="F38" s="22" t="n"/>
      <c r="G38" s="19" t="n"/>
      <c r="H38" s="19" t="n"/>
      <c r="I38" s="19" t="n"/>
      <c r="J38" s="23" t="n"/>
      <c r="K38" s="41">
        <f>IF(OR(D38="",E38="",F38=""),"",IF(F38&lt;=E38,"",IFERROR(ROUND((F38-E38)*24,2),"")))</f>
        <v/>
      </c>
      <c r="L38" s="19" t="n"/>
      <c r="M38" s="19" t="n"/>
      <c r="N38" s="25">
        <f>IF(COUNTA(A38:B38,D38:J38,L38:M38)=0,"",IF(A38="","Complete entry",IF(COUNTIF($A$5:$A$104,A38)&gt;1,"Check duplicate availability ID",IF(OR(B38="",D38="",E38="",F38="",G38="",H38="",I38="",J38="",L38=""),"Complete entry",IF(COUNTIF(Staff!$A$5:$A$104,B38)=0,"Check staff ID",IF(IFERROR(VLOOKUP(B38,Staff!$A$5:$I$104,7,FALSE),"")&lt;&gt;'Assumptions'!$I$5,"Check staff status",IF(F38&lt;=E38,"Check time order",IF(OR('Assumptions'!$B$5="",'Assumptions'!$B$6="",'Assumptions'!$B$7="",'Assumptions'!$B$8=""),"Check assumptions",IF(OR(D38&lt;'Assumptions'!$B$5,D38&gt;'Assumptions'!$B$5+'Assumptions'!$B$6-1),"Check planning date",IF(OR(K38&gt;'Assumptions'!$B$7,K38&gt;IFERROR(VLOOKUP(B38,Staff!$A$5:$I$104,6,FALSE),'Assumptions'!$B$7)),"Check hours limit",IF(SUMPRODUCT(($B$5:$B$104=B38)*($D$5:$D$104=D38)*($A$5:$A$104&lt;&gt;A38)*($E$5:$E$104&lt;F38)*($F$5:$F$104&gt;E38))&gt;0,"Check overlapping entry",IF(L38='Assumptions'!$F$7,"Confirmation needs review","Ready for review"))))))))))))</f>
        <v/>
      </c>
    </row>
    <row r="39" ht="30" customHeight="1">
      <c r="A39" s="19" t="n"/>
      <c r="B39" s="19" t="n"/>
      <c r="C39" s="20">
        <f>IF(B39="","",IFERROR(VLOOKUP(B39,Staff!$A$5:$I$104,2,FALSE),"Staff ID not found"))</f>
        <v/>
      </c>
      <c r="D39" s="39" t="n"/>
      <c r="E39" s="22" t="n"/>
      <c r="F39" s="22" t="n"/>
      <c r="G39" s="19" t="n"/>
      <c r="H39" s="19" t="n"/>
      <c r="I39" s="19" t="n"/>
      <c r="J39" s="23" t="n"/>
      <c r="K39" s="40">
        <f>IF(OR(D39="",E39="",F39=""),"",IF(F39&lt;=E39,"",IFERROR(ROUND((F39-E39)*24,2),"")))</f>
        <v/>
      </c>
      <c r="L39" s="19" t="n"/>
      <c r="M39" s="19" t="n"/>
      <c r="N39" s="20">
        <f>IF(COUNTA(A39:B39,D39:J39,L39:M39)=0,"",IF(A39="","Complete entry",IF(COUNTIF($A$5:$A$104,A39)&gt;1,"Check duplicate availability ID",IF(OR(B39="",D39="",E39="",F39="",G39="",H39="",I39="",J39="",L39=""),"Complete entry",IF(COUNTIF(Staff!$A$5:$A$104,B39)=0,"Check staff ID",IF(IFERROR(VLOOKUP(B39,Staff!$A$5:$I$104,7,FALSE),"")&lt;&gt;'Assumptions'!$I$5,"Check staff status",IF(F39&lt;=E39,"Check time order",IF(OR('Assumptions'!$B$5="",'Assumptions'!$B$6="",'Assumptions'!$B$7="",'Assumptions'!$B$8=""),"Check assumptions",IF(OR(D39&lt;'Assumptions'!$B$5,D39&gt;'Assumptions'!$B$5+'Assumptions'!$B$6-1),"Check planning date",IF(OR(K39&gt;'Assumptions'!$B$7,K39&gt;IFERROR(VLOOKUP(B39,Staff!$A$5:$I$104,6,FALSE),'Assumptions'!$B$7)),"Check hours limit",IF(SUMPRODUCT(($B$5:$B$104=B39)*($D$5:$D$104=D39)*($A$5:$A$104&lt;&gt;A39)*($E$5:$E$104&lt;F39)*($F$5:$F$104&gt;E39))&gt;0,"Check overlapping entry",IF(L39='Assumptions'!$F$7,"Confirmation needs review","Ready for review"))))))))))))</f>
        <v/>
      </c>
    </row>
    <row r="40" ht="30" customHeight="1">
      <c r="A40" s="19" t="n"/>
      <c r="B40" s="19" t="n"/>
      <c r="C40" s="25">
        <f>IF(B40="","",IFERROR(VLOOKUP(B40,Staff!$A$5:$I$104,2,FALSE),"Staff ID not found"))</f>
        <v/>
      </c>
      <c r="D40" s="39" t="n"/>
      <c r="E40" s="22" t="n"/>
      <c r="F40" s="22" t="n"/>
      <c r="G40" s="19" t="n"/>
      <c r="H40" s="19" t="n"/>
      <c r="I40" s="19" t="n"/>
      <c r="J40" s="23" t="n"/>
      <c r="K40" s="41">
        <f>IF(OR(D40="",E40="",F40=""),"",IF(F40&lt;=E40,"",IFERROR(ROUND((F40-E40)*24,2),"")))</f>
        <v/>
      </c>
      <c r="L40" s="19" t="n"/>
      <c r="M40" s="19" t="n"/>
      <c r="N40" s="25">
        <f>IF(COUNTA(A40:B40,D40:J40,L40:M40)=0,"",IF(A40="","Complete entry",IF(COUNTIF($A$5:$A$104,A40)&gt;1,"Check duplicate availability ID",IF(OR(B40="",D40="",E40="",F40="",G40="",H40="",I40="",J40="",L40=""),"Complete entry",IF(COUNTIF(Staff!$A$5:$A$104,B40)=0,"Check staff ID",IF(IFERROR(VLOOKUP(B40,Staff!$A$5:$I$104,7,FALSE),"")&lt;&gt;'Assumptions'!$I$5,"Check staff status",IF(F40&lt;=E40,"Check time order",IF(OR('Assumptions'!$B$5="",'Assumptions'!$B$6="",'Assumptions'!$B$7="",'Assumptions'!$B$8=""),"Check assumptions",IF(OR(D40&lt;'Assumptions'!$B$5,D40&gt;'Assumptions'!$B$5+'Assumptions'!$B$6-1),"Check planning date",IF(OR(K40&gt;'Assumptions'!$B$7,K40&gt;IFERROR(VLOOKUP(B40,Staff!$A$5:$I$104,6,FALSE),'Assumptions'!$B$7)),"Check hours limit",IF(SUMPRODUCT(($B$5:$B$104=B40)*($D$5:$D$104=D40)*($A$5:$A$104&lt;&gt;A40)*($E$5:$E$104&lt;F40)*($F$5:$F$104&gt;E40))&gt;0,"Check overlapping entry",IF(L40='Assumptions'!$F$7,"Confirmation needs review","Ready for review"))))))))))))</f>
        <v/>
      </c>
    </row>
    <row r="41" ht="30" customHeight="1">
      <c r="A41" s="19" t="n"/>
      <c r="B41" s="19" t="n"/>
      <c r="C41" s="20">
        <f>IF(B41="","",IFERROR(VLOOKUP(B41,Staff!$A$5:$I$104,2,FALSE),"Staff ID not found"))</f>
        <v/>
      </c>
      <c r="D41" s="39" t="n"/>
      <c r="E41" s="22" t="n"/>
      <c r="F41" s="22" t="n"/>
      <c r="G41" s="19" t="n"/>
      <c r="H41" s="19" t="n"/>
      <c r="I41" s="19" t="n"/>
      <c r="J41" s="23" t="n"/>
      <c r="K41" s="40">
        <f>IF(OR(D41="",E41="",F41=""),"",IF(F41&lt;=E41,"",IFERROR(ROUND((F41-E41)*24,2),"")))</f>
        <v/>
      </c>
      <c r="L41" s="19" t="n"/>
      <c r="M41" s="19" t="n"/>
      <c r="N41" s="20">
        <f>IF(COUNTA(A41:B41,D41:J41,L41:M41)=0,"",IF(A41="","Complete entry",IF(COUNTIF($A$5:$A$104,A41)&gt;1,"Check duplicate availability ID",IF(OR(B41="",D41="",E41="",F41="",G41="",H41="",I41="",J41="",L41=""),"Complete entry",IF(COUNTIF(Staff!$A$5:$A$104,B41)=0,"Check staff ID",IF(IFERROR(VLOOKUP(B41,Staff!$A$5:$I$104,7,FALSE),"")&lt;&gt;'Assumptions'!$I$5,"Check staff status",IF(F41&lt;=E41,"Check time order",IF(OR('Assumptions'!$B$5="",'Assumptions'!$B$6="",'Assumptions'!$B$7="",'Assumptions'!$B$8=""),"Check assumptions",IF(OR(D41&lt;'Assumptions'!$B$5,D41&gt;'Assumptions'!$B$5+'Assumptions'!$B$6-1),"Check planning date",IF(OR(K41&gt;'Assumptions'!$B$7,K41&gt;IFERROR(VLOOKUP(B41,Staff!$A$5:$I$104,6,FALSE),'Assumptions'!$B$7)),"Check hours limit",IF(SUMPRODUCT(($B$5:$B$104=B41)*($D$5:$D$104=D41)*($A$5:$A$104&lt;&gt;A41)*($E$5:$E$104&lt;F41)*($F$5:$F$104&gt;E41))&gt;0,"Check overlapping entry",IF(L41='Assumptions'!$F$7,"Confirmation needs review","Ready for review"))))))))))))</f>
        <v/>
      </c>
    </row>
    <row r="42" ht="30" customHeight="1">
      <c r="A42" s="19" t="n"/>
      <c r="B42" s="19" t="n"/>
      <c r="C42" s="25">
        <f>IF(B42="","",IFERROR(VLOOKUP(B42,Staff!$A$5:$I$104,2,FALSE),"Staff ID not found"))</f>
        <v/>
      </c>
      <c r="D42" s="39" t="n"/>
      <c r="E42" s="22" t="n"/>
      <c r="F42" s="22" t="n"/>
      <c r="G42" s="19" t="n"/>
      <c r="H42" s="19" t="n"/>
      <c r="I42" s="19" t="n"/>
      <c r="J42" s="23" t="n"/>
      <c r="K42" s="41">
        <f>IF(OR(D42="",E42="",F42=""),"",IF(F42&lt;=E42,"",IFERROR(ROUND((F42-E42)*24,2),"")))</f>
        <v/>
      </c>
      <c r="L42" s="19" t="n"/>
      <c r="M42" s="19" t="n"/>
      <c r="N42" s="25">
        <f>IF(COUNTA(A42:B42,D42:J42,L42:M42)=0,"",IF(A42="","Complete entry",IF(COUNTIF($A$5:$A$104,A42)&gt;1,"Check duplicate availability ID",IF(OR(B42="",D42="",E42="",F42="",G42="",H42="",I42="",J42="",L42=""),"Complete entry",IF(COUNTIF(Staff!$A$5:$A$104,B42)=0,"Check staff ID",IF(IFERROR(VLOOKUP(B42,Staff!$A$5:$I$104,7,FALSE),"")&lt;&gt;'Assumptions'!$I$5,"Check staff status",IF(F42&lt;=E42,"Check time order",IF(OR('Assumptions'!$B$5="",'Assumptions'!$B$6="",'Assumptions'!$B$7="",'Assumptions'!$B$8=""),"Check assumptions",IF(OR(D42&lt;'Assumptions'!$B$5,D42&gt;'Assumptions'!$B$5+'Assumptions'!$B$6-1),"Check planning date",IF(OR(K42&gt;'Assumptions'!$B$7,K42&gt;IFERROR(VLOOKUP(B42,Staff!$A$5:$I$104,6,FALSE),'Assumptions'!$B$7)),"Check hours limit",IF(SUMPRODUCT(($B$5:$B$104=B42)*($D$5:$D$104=D42)*($A$5:$A$104&lt;&gt;A42)*($E$5:$E$104&lt;F42)*($F$5:$F$104&gt;E42))&gt;0,"Check overlapping entry",IF(L42='Assumptions'!$F$7,"Confirmation needs review","Ready for review"))))))))))))</f>
        <v/>
      </c>
    </row>
    <row r="43" ht="30" customHeight="1">
      <c r="A43" s="19" t="n"/>
      <c r="B43" s="19" t="n"/>
      <c r="C43" s="20">
        <f>IF(B43="","",IFERROR(VLOOKUP(B43,Staff!$A$5:$I$104,2,FALSE),"Staff ID not found"))</f>
        <v/>
      </c>
      <c r="D43" s="39" t="n"/>
      <c r="E43" s="22" t="n"/>
      <c r="F43" s="22" t="n"/>
      <c r="G43" s="19" t="n"/>
      <c r="H43" s="19" t="n"/>
      <c r="I43" s="19" t="n"/>
      <c r="J43" s="23" t="n"/>
      <c r="K43" s="40">
        <f>IF(OR(D43="",E43="",F43=""),"",IF(F43&lt;=E43,"",IFERROR(ROUND((F43-E43)*24,2),"")))</f>
        <v/>
      </c>
      <c r="L43" s="19" t="n"/>
      <c r="M43" s="19" t="n"/>
      <c r="N43" s="20">
        <f>IF(COUNTA(A43:B43,D43:J43,L43:M43)=0,"",IF(A43="","Complete entry",IF(COUNTIF($A$5:$A$104,A43)&gt;1,"Check duplicate availability ID",IF(OR(B43="",D43="",E43="",F43="",G43="",H43="",I43="",J43="",L43=""),"Complete entry",IF(COUNTIF(Staff!$A$5:$A$104,B43)=0,"Check staff ID",IF(IFERROR(VLOOKUP(B43,Staff!$A$5:$I$104,7,FALSE),"")&lt;&gt;'Assumptions'!$I$5,"Check staff status",IF(F43&lt;=E43,"Check time order",IF(OR('Assumptions'!$B$5="",'Assumptions'!$B$6="",'Assumptions'!$B$7="",'Assumptions'!$B$8=""),"Check assumptions",IF(OR(D43&lt;'Assumptions'!$B$5,D43&gt;'Assumptions'!$B$5+'Assumptions'!$B$6-1),"Check planning date",IF(OR(K43&gt;'Assumptions'!$B$7,K43&gt;IFERROR(VLOOKUP(B43,Staff!$A$5:$I$104,6,FALSE),'Assumptions'!$B$7)),"Check hours limit",IF(SUMPRODUCT(($B$5:$B$104=B43)*($D$5:$D$104=D43)*($A$5:$A$104&lt;&gt;A43)*($E$5:$E$104&lt;F43)*($F$5:$F$104&gt;E43))&gt;0,"Check overlapping entry",IF(L43='Assumptions'!$F$7,"Confirmation needs review","Ready for review"))))))))))))</f>
        <v/>
      </c>
    </row>
    <row r="44" ht="30" customHeight="1">
      <c r="A44" s="19" t="n"/>
      <c r="B44" s="19" t="n"/>
      <c r="C44" s="25">
        <f>IF(B44="","",IFERROR(VLOOKUP(B44,Staff!$A$5:$I$104,2,FALSE),"Staff ID not found"))</f>
        <v/>
      </c>
      <c r="D44" s="39" t="n"/>
      <c r="E44" s="22" t="n"/>
      <c r="F44" s="22" t="n"/>
      <c r="G44" s="19" t="n"/>
      <c r="H44" s="19" t="n"/>
      <c r="I44" s="19" t="n"/>
      <c r="J44" s="23" t="n"/>
      <c r="K44" s="41">
        <f>IF(OR(D44="",E44="",F44=""),"",IF(F44&lt;=E44,"",IFERROR(ROUND((F44-E44)*24,2),"")))</f>
        <v/>
      </c>
      <c r="L44" s="19" t="n"/>
      <c r="M44" s="19" t="n"/>
      <c r="N44" s="25">
        <f>IF(COUNTA(A44:B44,D44:J44,L44:M44)=0,"",IF(A44="","Complete entry",IF(COUNTIF($A$5:$A$104,A44)&gt;1,"Check duplicate availability ID",IF(OR(B44="",D44="",E44="",F44="",G44="",H44="",I44="",J44="",L44=""),"Complete entry",IF(COUNTIF(Staff!$A$5:$A$104,B44)=0,"Check staff ID",IF(IFERROR(VLOOKUP(B44,Staff!$A$5:$I$104,7,FALSE),"")&lt;&gt;'Assumptions'!$I$5,"Check staff status",IF(F44&lt;=E44,"Check time order",IF(OR('Assumptions'!$B$5="",'Assumptions'!$B$6="",'Assumptions'!$B$7="",'Assumptions'!$B$8=""),"Check assumptions",IF(OR(D44&lt;'Assumptions'!$B$5,D44&gt;'Assumptions'!$B$5+'Assumptions'!$B$6-1),"Check planning date",IF(OR(K44&gt;'Assumptions'!$B$7,K44&gt;IFERROR(VLOOKUP(B44,Staff!$A$5:$I$104,6,FALSE),'Assumptions'!$B$7)),"Check hours limit",IF(SUMPRODUCT(($B$5:$B$104=B44)*($D$5:$D$104=D44)*($A$5:$A$104&lt;&gt;A44)*($E$5:$E$104&lt;F44)*($F$5:$F$104&gt;E44))&gt;0,"Check overlapping entry",IF(L44='Assumptions'!$F$7,"Confirmation needs review","Ready for review"))))))))))))</f>
        <v/>
      </c>
    </row>
    <row r="45" ht="30" customHeight="1">
      <c r="A45" s="19" t="n"/>
      <c r="B45" s="19" t="n"/>
      <c r="C45" s="20">
        <f>IF(B45="","",IFERROR(VLOOKUP(B45,Staff!$A$5:$I$104,2,FALSE),"Staff ID not found"))</f>
        <v/>
      </c>
      <c r="D45" s="39" t="n"/>
      <c r="E45" s="22" t="n"/>
      <c r="F45" s="22" t="n"/>
      <c r="G45" s="19" t="n"/>
      <c r="H45" s="19" t="n"/>
      <c r="I45" s="19" t="n"/>
      <c r="J45" s="23" t="n"/>
      <c r="K45" s="40">
        <f>IF(OR(D45="",E45="",F45=""),"",IF(F45&lt;=E45,"",IFERROR(ROUND((F45-E45)*24,2),"")))</f>
        <v/>
      </c>
      <c r="L45" s="19" t="n"/>
      <c r="M45" s="19" t="n"/>
      <c r="N45" s="20">
        <f>IF(COUNTA(A45:B45,D45:J45,L45:M45)=0,"",IF(A45="","Complete entry",IF(COUNTIF($A$5:$A$104,A45)&gt;1,"Check duplicate availability ID",IF(OR(B45="",D45="",E45="",F45="",G45="",H45="",I45="",J45="",L45=""),"Complete entry",IF(COUNTIF(Staff!$A$5:$A$104,B45)=0,"Check staff ID",IF(IFERROR(VLOOKUP(B45,Staff!$A$5:$I$104,7,FALSE),"")&lt;&gt;'Assumptions'!$I$5,"Check staff status",IF(F45&lt;=E45,"Check time order",IF(OR('Assumptions'!$B$5="",'Assumptions'!$B$6="",'Assumptions'!$B$7="",'Assumptions'!$B$8=""),"Check assumptions",IF(OR(D45&lt;'Assumptions'!$B$5,D45&gt;'Assumptions'!$B$5+'Assumptions'!$B$6-1),"Check planning date",IF(OR(K45&gt;'Assumptions'!$B$7,K45&gt;IFERROR(VLOOKUP(B45,Staff!$A$5:$I$104,6,FALSE),'Assumptions'!$B$7)),"Check hours limit",IF(SUMPRODUCT(($B$5:$B$104=B45)*($D$5:$D$104=D45)*($A$5:$A$104&lt;&gt;A45)*($E$5:$E$104&lt;F45)*($F$5:$F$104&gt;E45))&gt;0,"Check overlapping entry",IF(L45='Assumptions'!$F$7,"Confirmation needs review","Ready for review"))))))))))))</f>
        <v/>
      </c>
    </row>
    <row r="46" ht="30" customHeight="1">
      <c r="A46" s="19" t="n"/>
      <c r="B46" s="19" t="n"/>
      <c r="C46" s="25">
        <f>IF(B46="","",IFERROR(VLOOKUP(B46,Staff!$A$5:$I$104,2,FALSE),"Staff ID not found"))</f>
        <v/>
      </c>
      <c r="D46" s="39" t="n"/>
      <c r="E46" s="22" t="n"/>
      <c r="F46" s="22" t="n"/>
      <c r="G46" s="19" t="n"/>
      <c r="H46" s="19" t="n"/>
      <c r="I46" s="19" t="n"/>
      <c r="J46" s="23" t="n"/>
      <c r="K46" s="41">
        <f>IF(OR(D46="",E46="",F46=""),"",IF(F46&lt;=E46,"",IFERROR(ROUND((F46-E46)*24,2),"")))</f>
        <v/>
      </c>
      <c r="L46" s="19" t="n"/>
      <c r="M46" s="19" t="n"/>
      <c r="N46" s="25">
        <f>IF(COUNTA(A46:B46,D46:J46,L46:M46)=0,"",IF(A46="","Complete entry",IF(COUNTIF($A$5:$A$104,A46)&gt;1,"Check duplicate availability ID",IF(OR(B46="",D46="",E46="",F46="",G46="",H46="",I46="",J46="",L46=""),"Complete entry",IF(COUNTIF(Staff!$A$5:$A$104,B46)=0,"Check staff ID",IF(IFERROR(VLOOKUP(B46,Staff!$A$5:$I$104,7,FALSE),"")&lt;&gt;'Assumptions'!$I$5,"Check staff status",IF(F46&lt;=E46,"Check time order",IF(OR('Assumptions'!$B$5="",'Assumptions'!$B$6="",'Assumptions'!$B$7="",'Assumptions'!$B$8=""),"Check assumptions",IF(OR(D46&lt;'Assumptions'!$B$5,D46&gt;'Assumptions'!$B$5+'Assumptions'!$B$6-1),"Check planning date",IF(OR(K46&gt;'Assumptions'!$B$7,K46&gt;IFERROR(VLOOKUP(B46,Staff!$A$5:$I$104,6,FALSE),'Assumptions'!$B$7)),"Check hours limit",IF(SUMPRODUCT(($B$5:$B$104=B46)*($D$5:$D$104=D46)*($A$5:$A$104&lt;&gt;A46)*($E$5:$E$104&lt;F46)*($F$5:$F$104&gt;E46))&gt;0,"Check overlapping entry",IF(L46='Assumptions'!$F$7,"Confirmation needs review","Ready for review"))))))))))))</f>
        <v/>
      </c>
    </row>
    <row r="47" ht="30" customHeight="1">
      <c r="A47" s="19" t="n"/>
      <c r="B47" s="19" t="n"/>
      <c r="C47" s="20">
        <f>IF(B47="","",IFERROR(VLOOKUP(B47,Staff!$A$5:$I$104,2,FALSE),"Staff ID not found"))</f>
        <v/>
      </c>
      <c r="D47" s="39" t="n"/>
      <c r="E47" s="22" t="n"/>
      <c r="F47" s="22" t="n"/>
      <c r="G47" s="19" t="n"/>
      <c r="H47" s="19" t="n"/>
      <c r="I47" s="19" t="n"/>
      <c r="J47" s="23" t="n"/>
      <c r="K47" s="40">
        <f>IF(OR(D47="",E47="",F47=""),"",IF(F47&lt;=E47,"",IFERROR(ROUND((F47-E47)*24,2),"")))</f>
        <v/>
      </c>
      <c r="L47" s="19" t="n"/>
      <c r="M47" s="19" t="n"/>
      <c r="N47" s="20">
        <f>IF(COUNTA(A47:B47,D47:J47,L47:M47)=0,"",IF(A47="","Complete entry",IF(COUNTIF($A$5:$A$104,A47)&gt;1,"Check duplicate availability ID",IF(OR(B47="",D47="",E47="",F47="",G47="",H47="",I47="",J47="",L47=""),"Complete entry",IF(COUNTIF(Staff!$A$5:$A$104,B47)=0,"Check staff ID",IF(IFERROR(VLOOKUP(B47,Staff!$A$5:$I$104,7,FALSE),"")&lt;&gt;'Assumptions'!$I$5,"Check staff status",IF(F47&lt;=E47,"Check time order",IF(OR('Assumptions'!$B$5="",'Assumptions'!$B$6="",'Assumptions'!$B$7="",'Assumptions'!$B$8=""),"Check assumptions",IF(OR(D47&lt;'Assumptions'!$B$5,D47&gt;'Assumptions'!$B$5+'Assumptions'!$B$6-1),"Check planning date",IF(OR(K47&gt;'Assumptions'!$B$7,K47&gt;IFERROR(VLOOKUP(B47,Staff!$A$5:$I$104,6,FALSE),'Assumptions'!$B$7)),"Check hours limit",IF(SUMPRODUCT(($B$5:$B$104=B47)*($D$5:$D$104=D47)*($A$5:$A$104&lt;&gt;A47)*($E$5:$E$104&lt;F47)*($F$5:$F$104&gt;E47))&gt;0,"Check overlapping entry",IF(L47='Assumptions'!$F$7,"Confirmation needs review","Ready for review"))))))))))))</f>
        <v/>
      </c>
    </row>
    <row r="48" ht="30" customHeight="1">
      <c r="A48" s="19" t="n"/>
      <c r="B48" s="19" t="n"/>
      <c r="C48" s="25">
        <f>IF(B48="","",IFERROR(VLOOKUP(B48,Staff!$A$5:$I$104,2,FALSE),"Staff ID not found"))</f>
        <v/>
      </c>
      <c r="D48" s="39" t="n"/>
      <c r="E48" s="22" t="n"/>
      <c r="F48" s="22" t="n"/>
      <c r="G48" s="19" t="n"/>
      <c r="H48" s="19" t="n"/>
      <c r="I48" s="19" t="n"/>
      <c r="J48" s="23" t="n"/>
      <c r="K48" s="41">
        <f>IF(OR(D48="",E48="",F48=""),"",IF(F48&lt;=E48,"",IFERROR(ROUND((F48-E48)*24,2),"")))</f>
        <v/>
      </c>
      <c r="L48" s="19" t="n"/>
      <c r="M48" s="19" t="n"/>
      <c r="N48" s="25">
        <f>IF(COUNTA(A48:B48,D48:J48,L48:M48)=0,"",IF(A48="","Complete entry",IF(COUNTIF($A$5:$A$104,A48)&gt;1,"Check duplicate availability ID",IF(OR(B48="",D48="",E48="",F48="",G48="",H48="",I48="",J48="",L48=""),"Complete entry",IF(COUNTIF(Staff!$A$5:$A$104,B48)=0,"Check staff ID",IF(IFERROR(VLOOKUP(B48,Staff!$A$5:$I$104,7,FALSE),"")&lt;&gt;'Assumptions'!$I$5,"Check staff status",IF(F48&lt;=E48,"Check time order",IF(OR('Assumptions'!$B$5="",'Assumptions'!$B$6="",'Assumptions'!$B$7="",'Assumptions'!$B$8=""),"Check assumptions",IF(OR(D48&lt;'Assumptions'!$B$5,D48&gt;'Assumptions'!$B$5+'Assumptions'!$B$6-1),"Check planning date",IF(OR(K48&gt;'Assumptions'!$B$7,K48&gt;IFERROR(VLOOKUP(B48,Staff!$A$5:$I$104,6,FALSE),'Assumptions'!$B$7)),"Check hours limit",IF(SUMPRODUCT(($B$5:$B$104=B48)*($D$5:$D$104=D48)*($A$5:$A$104&lt;&gt;A48)*($E$5:$E$104&lt;F48)*($F$5:$F$104&gt;E48))&gt;0,"Check overlapping entry",IF(L48='Assumptions'!$F$7,"Confirmation needs review","Ready for review"))))))))))))</f>
        <v/>
      </c>
    </row>
    <row r="49" ht="30" customHeight="1">
      <c r="A49" s="19" t="n"/>
      <c r="B49" s="19" t="n"/>
      <c r="C49" s="20">
        <f>IF(B49="","",IFERROR(VLOOKUP(B49,Staff!$A$5:$I$104,2,FALSE),"Staff ID not found"))</f>
        <v/>
      </c>
      <c r="D49" s="39" t="n"/>
      <c r="E49" s="22" t="n"/>
      <c r="F49" s="22" t="n"/>
      <c r="G49" s="19" t="n"/>
      <c r="H49" s="19" t="n"/>
      <c r="I49" s="19" t="n"/>
      <c r="J49" s="23" t="n"/>
      <c r="K49" s="40">
        <f>IF(OR(D49="",E49="",F49=""),"",IF(F49&lt;=E49,"",IFERROR(ROUND((F49-E49)*24,2),"")))</f>
        <v/>
      </c>
      <c r="L49" s="19" t="n"/>
      <c r="M49" s="19" t="n"/>
      <c r="N49" s="20">
        <f>IF(COUNTA(A49:B49,D49:J49,L49:M49)=0,"",IF(A49="","Complete entry",IF(COUNTIF($A$5:$A$104,A49)&gt;1,"Check duplicate availability ID",IF(OR(B49="",D49="",E49="",F49="",G49="",H49="",I49="",J49="",L49=""),"Complete entry",IF(COUNTIF(Staff!$A$5:$A$104,B49)=0,"Check staff ID",IF(IFERROR(VLOOKUP(B49,Staff!$A$5:$I$104,7,FALSE),"")&lt;&gt;'Assumptions'!$I$5,"Check staff status",IF(F49&lt;=E49,"Check time order",IF(OR('Assumptions'!$B$5="",'Assumptions'!$B$6="",'Assumptions'!$B$7="",'Assumptions'!$B$8=""),"Check assumptions",IF(OR(D49&lt;'Assumptions'!$B$5,D49&gt;'Assumptions'!$B$5+'Assumptions'!$B$6-1),"Check planning date",IF(OR(K49&gt;'Assumptions'!$B$7,K49&gt;IFERROR(VLOOKUP(B49,Staff!$A$5:$I$104,6,FALSE),'Assumptions'!$B$7)),"Check hours limit",IF(SUMPRODUCT(($B$5:$B$104=B49)*($D$5:$D$104=D49)*($A$5:$A$104&lt;&gt;A49)*($E$5:$E$104&lt;F49)*($F$5:$F$104&gt;E49))&gt;0,"Check overlapping entry",IF(L49='Assumptions'!$F$7,"Confirmation needs review","Ready for review"))))))))))))</f>
        <v/>
      </c>
    </row>
    <row r="50" ht="30" customHeight="1">
      <c r="A50" s="19" t="n"/>
      <c r="B50" s="19" t="n"/>
      <c r="C50" s="25">
        <f>IF(B50="","",IFERROR(VLOOKUP(B50,Staff!$A$5:$I$104,2,FALSE),"Staff ID not found"))</f>
        <v/>
      </c>
      <c r="D50" s="39" t="n"/>
      <c r="E50" s="22" t="n"/>
      <c r="F50" s="22" t="n"/>
      <c r="G50" s="19" t="n"/>
      <c r="H50" s="19" t="n"/>
      <c r="I50" s="19" t="n"/>
      <c r="J50" s="23" t="n"/>
      <c r="K50" s="41">
        <f>IF(OR(D50="",E50="",F50=""),"",IF(F50&lt;=E50,"",IFERROR(ROUND((F50-E50)*24,2),"")))</f>
        <v/>
      </c>
      <c r="L50" s="19" t="n"/>
      <c r="M50" s="19" t="n"/>
      <c r="N50" s="25">
        <f>IF(COUNTA(A50:B50,D50:J50,L50:M50)=0,"",IF(A50="","Complete entry",IF(COUNTIF($A$5:$A$104,A50)&gt;1,"Check duplicate availability ID",IF(OR(B50="",D50="",E50="",F50="",G50="",H50="",I50="",J50="",L50=""),"Complete entry",IF(COUNTIF(Staff!$A$5:$A$104,B50)=0,"Check staff ID",IF(IFERROR(VLOOKUP(B50,Staff!$A$5:$I$104,7,FALSE),"")&lt;&gt;'Assumptions'!$I$5,"Check staff status",IF(F50&lt;=E50,"Check time order",IF(OR('Assumptions'!$B$5="",'Assumptions'!$B$6="",'Assumptions'!$B$7="",'Assumptions'!$B$8=""),"Check assumptions",IF(OR(D50&lt;'Assumptions'!$B$5,D50&gt;'Assumptions'!$B$5+'Assumptions'!$B$6-1),"Check planning date",IF(OR(K50&gt;'Assumptions'!$B$7,K50&gt;IFERROR(VLOOKUP(B50,Staff!$A$5:$I$104,6,FALSE),'Assumptions'!$B$7)),"Check hours limit",IF(SUMPRODUCT(($B$5:$B$104=B50)*($D$5:$D$104=D50)*($A$5:$A$104&lt;&gt;A50)*($E$5:$E$104&lt;F50)*($F$5:$F$104&gt;E50))&gt;0,"Check overlapping entry",IF(L50='Assumptions'!$F$7,"Confirmation needs review","Ready for review"))))))))))))</f>
        <v/>
      </c>
    </row>
    <row r="51" ht="30" customHeight="1">
      <c r="A51" s="19" t="n"/>
      <c r="B51" s="19" t="n"/>
      <c r="C51" s="20">
        <f>IF(B51="","",IFERROR(VLOOKUP(B51,Staff!$A$5:$I$104,2,FALSE),"Staff ID not found"))</f>
        <v/>
      </c>
      <c r="D51" s="39" t="n"/>
      <c r="E51" s="22" t="n"/>
      <c r="F51" s="22" t="n"/>
      <c r="G51" s="19" t="n"/>
      <c r="H51" s="19" t="n"/>
      <c r="I51" s="19" t="n"/>
      <c r="J51" s="23" t="n"/>
      <c r="K51" s="40">
        <f>IF(OR(D51="",E51="",F51=""),"",IF(F51&lt;=E51,"",IFERROR(ROUND((F51-E51)*24,2),"")))</f>
        <v/>
      </c>
      <c r="L51" s="19" t="n"/>
      <c r="M51" s="19" t="n"/>
      <c r="N51" s="20">
        <f>IF(COUNTA(A51:B51,D51:J51,L51:M51)=0,"",IF(A51="","Complete entry",IF(COUNTIF($A$5:$A$104,A51)&gt;1,"Check duplicate availability ID",IF(OR(B51="",D51="",E51="",F51="",G51="",H51="",I51="",J51="",L51=""),"Complete entry",IF(COUNTIF(Staff!$A$5:$A$104,B51)=0,"Check staff ID",IF(IFERROR(VLOOKUP(B51,Staff!$A$5:$I$104,7,FALSE),"")&lt;&gt;'Assumptions'!$I$5,"Check staff status",IF(F51&lt;=E51,"Check time order",IF(OR('Assumptions'!$B$5="",'Assumptions'!$B$6="",'Assumptions'!$B$7="",'Assumptions'!$B$8=""),"Check assumptions",IF(OR(D51&lt;'Assumptions'!$B$5,D51&gt;'Assumptions'!$B$5+'Assumptions'!$B$6-1),"Check planning date",IF(OR(K51&gt;'Assumptions'!$B$7,K51&gt;IFERROR(VLOOKUP(B51,Staff!$A$5:$I$104,6,FALSE),'Assumptions'!$B$7)),"Check hours limit",IF(SUMPRODUCT(($B$5:$B$104=B51)*($D$5:$D$104=D51)*($A$5:$A$104&lt;&gt;A51)*($E$5:$E$104&lt;F51)*($F$5:$F$104&gt;E51))&gt;0,"Check overlapping entry",IF(L51='Assumptions'!$F$7,"Confirmation needs review","Ready for review"))))))))))))</f>
        <v/>
      </c>
    </row>
    <row r="52" ht="30" customHeight="1">
      <c r="A52" s="19" t="n"/>
      <c r="B52" s="19" t="n"/>
      <c r="C52" s="25">
        <f>IF(B52="","",IFERROR(VLOOKUP(B52,Staff!$A$5:$I$104,2,FALSE),"Staff ID not found"))</f>
        <v/>
      </c>
      <c r="D52" s="39" t="n"/>
      <c r="E52" s="22" t="n"/>
      <c r="F52" s="22" t="n"/>
      <c r="G52" s="19" t="n"/>
      <c r="H52" s="19" t="n"/>
      <c r="I52" s="19" t="n"/>
      <c r="J52" s="23" t="n"/>
      <c r="K52" s="41">
        <f>IF(OR(D52="",E52="",F52=""),"",IF(F52&lt;=E52,"",IFERROR(ROUND((F52-E52)*24,2),"")))</f>
        <v/>
      </c>
      <c r="L52" s="19" t="n"/>
      <c r="M52" s="19" t="n"/>
      <c r="N52" s="25">
        <f>IF(COUNTA(A52:B52,D52:J52,L52:M52)=0,"",IF(A52="","Complete entry",IF(COUNTIF($A$5:$A$104,A52)&gt;1,"Check duplicate availability ID",IF(OR(B52="",D52="",E52="",F52="",G52="",H52="",I52="",J52="",L52=""),"Complete entry",IF(COUNTIF(Staff!$A$5:$A$104,B52)=0,"Check staff ID",IF(IFERROR(VLOOKUP(B52,Staff!$A$5:$I$104,7,FALSE),"")&lt;&gt;'Assumptions'!$I$5,"Check staff status",IF(F52&lt;=E52,"Check time order",IF(OR('Assumptions'!$B$5="",'Assumptions'!$B$6="",'Assumptions'!$B$7="",'Assumptions'!$B$8=""),"Check assumptions",IF(OR(D52&lt;'Assumptions'!$B$5,D52&gt;'Assumptions'!$B$5+'Assumptions'!$B$6-1),"Check planning date",IF(OR(K52&gt;'Assumptions'!$B$7,K52&gt;IFERROR(VLOOKUP(B52,Staff!$A$5:$I$104,6,FALSE),'Assumptions'!$B$7)),"Check hours limit",IF(SUMPRODUCT(($B$5:$B$104=B52)*($D$5:$D$104=D52)*($A$5:$A$104&lt;&gt;A52)*($E$5:$E$104&lt;F52)*($F$5:$F$104&gt;E52))&gt;0,"Check overlapping entry",IF(L52='Assumptions'!$F$7,"Confirmation needs review","Ready for review"))))))))))))</f>
        <v/>
      </c>
    </row>
    <row r="53" ht="30" customHeight="1">
      <c r="A53" s="19" t="n"/>
      <c r="B53" s="19" t="n"/>
      <c r="C53" s="20">
        <f>IF(B53="","",IFERROR(VLOOKUP(B53,Staff!$A$5:$I$104,2,FALSE),"Staff ID not found"))</f>
        <v/>
      </c>
      <c r="D53" s="39" t="n"/>
      <c r="E53" s="22" t="n"/>
      <c r="F53" s="22" t="n"/>
      <c r="G53" s="19" t="n"/>
      <c r="H53" s="19" t="n"/>
      <c r="I53" s="19" t="n"/>
      <c r="J53" s="23" t="n"/>
      <c r="K53" s="40">
        <f>IF(OR(D53="",E53="",F53=""),"",IF(F53&lt;=E53,"",IFERROR(ROUND((F53-E53)*24,2),"")))</f>
        <v/>
      </c>
      <c r="L53" s="19" t="n"/>
      <c r="M53" s="19" t="n"/>
      <c r="N53" s="20">
        <f>IF(COUNTA(A53:B53,D53:J53,L53:M53)=0,"",IF(A53="","Complete entry",IF(COUNTIF($A$5:$A$104,A53)&gt;1,"Check duplicate availability ID",IF(OR(B53="",D53="",E53="",F53="",G53="",H53="",I53="",J53="",L53=""),"Complete entry",IF(COUNTIF(Staff!$A$5:$A$104,B53)=0,"Check staff ID",IF(IFERROR(VLOOKUP(B53,Staff!$A$5:$I$104,7,FALSE),"")&lt;&gt;'Assumptions'!$I$5,"Check staff status",IF(F53&lt;=E53,"Check time order",IF(OR('Assumptions'!$B$5="",'Assumptions'!$B$6="",'Assumptions'!$B$7="",'Assumptions'!$B$8=""),"Check assumptions",IF(OR(D53&lt;'Assumptions'!$B$5,D53&gt;'Assumptions'!$B$5+'Assumptions'!$B$6-1),"Check planning date",IF(OR(K53&gt;'Assumptions'!$B$7,K53&gt;IFERROR(VLOOKUP(B53,Staff!$A$5:$I$104,6,FALSE),'Assumptions'!$B$7)),"Check hours limit",IF(SUMPRODUCT(($B$5:$B$104=B53)*($D$5:$D$104=D53)*($A$5:$A$104&lt;&gt;A53)*($E$5:$E$104&lt;F53)*($F$5:$F$104&gt;E53))&gt;0,"Check overlapping entry",IF(L53='Assumptions'!$F$7,"Confirmation needs review","Ready for review"))))))))))))</f>
        <v/>
      </c>
    </row>
    <row r="54" ht="30" customHeight="1">
      <c r="A54" s="19" t="n"/>
      <c r="B54" s="19" t="n"/>
      <c r="C54" s="25">
        <f>IF(B54="","",IFERROR(VLOOKUP(B54,Staff!$A$5:$I$104,2,FALSE),"Staff ID not found"))</f>
        <v/>
      </c>
      <c r="D54" s="39" t="n"/>
      <c r="E54" s="22" t="n"/>
      <c r="F54" s="22" t="n"/>
      <c r="G54" s="19" t="n"/>
      <c r="H54" s="19" t="n"/>
      <c r="I54" s="19" t="n"/>
      <c r="J54" s="23" t="n"/>
      <c r="K54" s="41">
        <f>IF(OR(D54="",E54="",F54=""),"",IF(F54&lt;=E54,"",IFERROR(ROUND((F54-E54)*24,2),"")))</f>
        <v/>
      </c>
      <c r="L54" s="19" t="n"/>
      <c r="M54" s="19" t="n"/>
      <c r="N54" s="25">
        <f>IF(COUNTA(A54:B54,D54:J54,L54:M54)=0,"",IF(A54="","Complete entry",IF(COUNTIF($A$5:$A$104,A54)&gt;1,"Check duplicate availability ID",IF(OR(B54="",D54="",E54="",F54="",G54="",H54="",I54="",J54="",L54=""),"Complete entry",IF(COUNTIF(Staff!$A$5:$A$104,B54)=0,"Check staff ID",IF(IFERROR(VLOOKUP(B54,Staff!$A$5:$I$104,7,FALSE),"")&lt;&gt;'Assumptions'!$I$5,"Check staff status",IF(F54&lt;=E54,"Check time order",IF(OR('Assumptions'!$B$5="",'Assumptions'!$B$6="",'Assumptions'!$B$7="",'Assumptions'!$B$8=""),"Check assumptions",IF(OR(D54&lt;'Assumptions'!$B$5,D54&gt;'Assumptions'!$B$5+'Assumptions'!$B$6-1),"Check planning date",IF(OR(K54&gt;'Assumptions'!$B$7,K54&gt;IFERROR(VLOOKUP(B54,Staff!$A$5:$I$104,6,FALSE),'Assumptions'!$B$7)),"Check hours limit",IF(SUMPRODUCT(($B$5:$B$104=B54)*($D$5:$D$104=D54)*($A$5:$A$104&lt;&gt;A54)*($E$5:$E$104&lt;F54)*($F$5:$F$104&gt;E54))&gt;0,"Check overlapping entry",IF(L54='Assumptions'!$F$7,"Confirmation needs review","Ready for review"))))))))))))</f>
        <v/>
      </c>
    </row>
    <row r="55" ht="30" customHeight="1">
      <c r="A55" s="19" t="n"/>
      <c r="B55" s="19" t="n"/>
      <c r="C55" s="20">
        <f>IF(B55="","",IFERROR(VLOOKUP(B55,Staff!$A$5:$I$104,2,FALSE),"Staff ID not found"))</f>
        <v/>
      </c>
      <c r="D55" s="39" t="n"/>
      <c r="E55" s="22" t="n"/>
      <c r="F55" s="22" t="n"/>
      <c r="G55" s="19" t="n"/>
      <c r="H55" s="19" t="n"/>
      <c r="I55" s="19" t="n"/>
      <c r="J55" s="23" t="n"/>
      <c r="K55" s="40">
        <f>IF(OR(D55="",E55="",F55=""),"",IF(F55&lt;=E55,"",IFERROR(ROUND((F55-E55)*24,2),"")))</f>
        <v/>
      </c>
      <c r="L55" s="19" t="n"/>
      <c r="M55" s="19" t="n"/>
      <c r="N55" s="20">
        <f>IF(COUNTA(A55:B55,D55:J55,L55:M55)=0,"",IF(A55="","Complete entry",IF(COUNTIF($A$5:$A$104,A55)&gt;1,"Check duplicate availability ID",IF(OR(B55="",D55="",E55="",F55="",G55="",H55="",I55="",J55="",L55=""),"Complete entry",IF(COUNTIF(Staff!$A$5:$A$104,B55)=0,"Check staff ID",IF(IFERROR(VLOOKUP(B55,Staff!$A$5:$I$104,7,FALSE),"")&lt;&gt;'Assumptions'!$I$5,"Check staff status",IF(F55&lt;=E55,"Check time order",IF(OR('Assumptions'!$B$5="",'Assumptions'!$B$6="",'Assumptions'!$B$7="",'Assumptions'!$B$8=""),"Check assumptions",IF(OR(D55&lt;'Assumptions'!$B$5,D55&gt;'Assumptions'!$B$5+'Assumptions'!$B$6-1),"Check planning date",IF(OR(K55&gt;'Assumptions'!$B$7,K55&gt;IFERROR(VLOOKUP(B55,Staff!$A$5:$I$104,6,FALSE),'Assumptions'!$B$7)),"Check hours limit",IF(SUMPRODUCT(($B$5:$B$104=B55)*($D$5:$D$104=D55)*($A$5:$A$104&lt;&gt;A55)*($E$5:$E$104&lt;F55)*($F$5:$F$104&gt;E55))&gt;0,"Check overlapping entry",IF(L55='Assumptions'!$F$7,"Confirmation needs review","Ready for review"))))))))))))</f>
        <v/>
      </c>
    </row>
    <row r="56" ht="30" customHeight="1">
      <c r="A56" s="19" t="n"/>
      <c r="B56" s="19" t="n"/>
      <c r="C56" s="25">
        <f>IF(B56="","",IFERROR(VLOOKUP(B56,Staff!$A$5:$I$104,2,FALSE),"Staff ID not found"))</f>
        <v/>
      </c>
      <c r="D56" s="39" t="n"/>
      <c r="E56" s="22" t="n"/>
      <c r="F56" s="22" t="n"/>
      <c r="G56" s="19" t="n"/>
      <c r="H56" s="19" t="n"/>
      <c r="I56" s="19" t="n"/>
      <c r="J56" s="23" t="n"/>
      <c r="K56" s="41">
        <f>IF(OR(D56="",E56="",F56=""),"",IF(F56&lt;=E56,"",IFERROR(ROUND((F56-E56)*24,2),"")))</f>
        <v/>
      </c>
      <c r="L56" s="19" t="n"/>
      <c r="M56" s="19" t="n"/>
      <c r="N56" s="25">
        <f>IF(COUNTA(A56:B56,D56:J56,L56:M56)=0,"",IF(A56="","Complete entry",IF(COUNTIF($A$5:$A$104,A56)&gt;1,"Check duplicate availability ID",IF(OR(B56="",D56="",E56="",F56="",G56="",H56="",I56="",J56="",L56=""),"Complete entry",IF(COUNTIF(Staff!$A$5:$A$104,B56)=0,"Check staff ID",IF(IFERROR(VLOOKUP(B56,Staff!$A$5:$I$104,7,FALSE),"")&lt;&gt;'Assumptions'!$I$5,"Check staff status",IF(F56&lt;=E56,"Check time order",IF(OR('Assumptions'!$B$5="",'Assumptions'!$B$6="",'Assumptions'!$B$7="",'Assumptions'!$B$8=""),"Check assumptions",IF(OR(D56&lt;'Assumptions'!$B$5,D56&gt;'Assumptions'!$B$5+'Assumptions'!$B$6-1),"Check planning date",IF(OR(K56&gt;'Assumptions'!$B$7,K56&gt;IFERROR(VLOOKUP(B56,Staff!$A$5:$I$104,6,FALSE),'Assumptions'!$B$7)),"Check hours limit",IF(SUMPRODUCT(($B$5:$B$104=B56)*($D$5:$D$104=D56)*($A$5:$A$104&lt;&gt;A56)*($E$5:$E$104&lt;F56)*($F$5:$F$104&gt;E56))&gt;0,"Check overlapping entry",IF(L56='Assumptions'!$F$7,"Confirmation needs review","Ready for review"))))))))))))</f>
        <v/>
      </c>
    </row>
    <row r="57" ht="30" customHeight="1">
      <c r="A57" s="19" t="n"/>
      <c r="B57" s="19" t="n"/>
      <c r="C57" s="20">
        <f>IF(B57="","",IFERROR(VLOOKUP(B57,Staff!$A$5:$I$104,2,FALSE),"Staff ID not found"))</f>
        <v/>
      </c>
      <c r="D57" s="39" t="n"/>
      <c r="E57" s="22" t="n"/>
      <c r="F57" s="22" t="n"/>
      <c r="G57" s="19" t="n"/>
      <c r="H57" s="19" t="n"/>
      <c r="I57" s="19" t="n"/>
      <c r="J57" s="23" t="n"/>
      <c r="K57" s="40">
        <f>IF(OR(D57="",E57="",F57=""),"",IF(F57&lt;=E57,"",IFERROR(ROUND((F57-E57)*24,2),"")))</f>
        <v/>
      </c>
      <c r="L57" s="19" t="n"/>
      <c r="M57" s="19" t="n"/>
      <c r="N57" s="20">
        <f>IF(COUNTA(A57:B57,D57:J57,L57:M57)=0,"",IF(A57="","Complete entry",IF(COUNTIF($A$5:$A$104,A57)&gt;1,"Check duplicate availability ID",IF(OR(B57="",D57="",E57="",F57="",G57="",H57="",I57="",J57="",L57=""),"Complete entry",IF(COUNTIF(Staff!$A$5:$A$104,B57)=0,"Check staff ID",IF(IFERROR(VLOOKUP(B57,Staff!$A$5:$I$104,7,FALSE),"")&lt;&gt;'Assumptions'!$I$5,"Check staff status",IF(F57&lt;=E57,"Check time order",IF(OR('Assumptions'!$B$5="",'Assumptions'!$B$6="",'Assumptions'!$B$7="",'Assumptions'!$B$8=""),"Check assumptions",IF(OR(D57&lt;'Assumptions'!$B$5,D57&gt;'Assumptions'!$B$5+'Assumptions'!$B$6-1),"Check planning date",IF(OR(K57&gt;'Assumptions'!$B$7,K57&gt;IFERROR(VLOOKUP(B57,Staff!$A$5:$I$104,6,FALSE),'Assumptions'!$B$7)),"Check hours limit",IF(SUMPRODUCT(($B$5:$B$104=B57)*($D$5:$D$104=D57)*($A$5:$A$104&lt;&gt;A57)*($E$5:$E$104&lt;F57)*($F$5:$F$104&gt;E57))&gt;0,"Check overlapping entry",IF(L57='Assumptions'!$F$7,"Confirmation needs review","Ready for review"))))))))))))</f>
        <v/>
      </c>
    </row>
    <row r="58" ht="30" customHeight="1">
      <c r="A58" s="19" t="n"/>
      <c r="B58" s="19" t="n"/>
      <c r="C58" s="25">
        <f>IF(B58="","",IFERROR(VLOOKUP(B58,Staff!$A$5:$I$104,2,FALSE),"Staff ID not found"))</f>
        <v/>
      </c>
      <c r="D58" s="39" t="n"/>
      <c r="E58" s="22" t="n"/>
      <c r="F58" s="22" t="n"/>
      <c r="G58" s="19" t="n"/>
      <c r="H58" s="19" t="n"/>
      <c r="I58" s="19" t="n"/>
      <c r="J58" s="23" t="n"/>
      <c r="K58" s="41">
        <f>IF(OR(D58="",E58="",F58=""),"",IF(F58&lt;=E58,"",IFERROR(ROUND((F58-E58)*24,2),"")))</f>
        <v/>
      </c>
      <c r="L58" s="19" t="n"/>
      <c r="M58" s="19" t="n"/>
      <c r="N58" s="25">
        <f>IF(COUNTA(A58:B58,D58:J58,L58:M58)=0,"",IF(A58="","Complete entry",IF(COUNTIF($A$5:$A$104,A58)&gt;1,"Check duplicate availability ID",IF(OR(B58="",D58="",E58="",F58="",G58="",H58="",I58="",J58="",L58=""),"Complete entry",IF(COUNTIF(Staff!$A$5:$A$104,B58)=0,"Check staff ID",IF(IFERROR(VLOOKUP(B58,Staff!$A$5:$I$104,7,FALSE),"")&lt;&gt;'Assumptions'!$I$5,"Check staff status",IF(F58&lt;=E58,"Check time order",IF(OR('Assumptions'!$B$5="",'Assumptions'!$B$6="",'Assumptions'!$B$7="",'Assumptions'!$B$8=""),"Check assumptions",IF(OR(D58&lt;'Assumptions'!$B$5,D58&gt;'Assumptions'!$B$5+'Assumptions'!$B$6-1),"Check planning date",IF(OR(K58&gt;'Assumptions'!$B$7,K58&gt;IFERROR(VLOOKUP(B58,Staff!$A$5:$I$104,6,FALSE),'Assumptions'!$B$7)),"Check hours limit",IF(SUMPRODUCT(($B$5:$B$104=B58)*($D$5:$D$104=D58)*($A$5:$A$104&lt;&gt;A58)*($E$5:$E$104&lt;F58)*($F$5:$F$104&gt;E58))&gt;0,"Check overlapping entry",IF(L58='Assumptions'!$F$7,"Confirmation needs review","Ready for review"))))))))))))</f>
        <v/>
      </c>
    </row>
    <row r="59" ht="30" customHeight="1">
      <c r="A59" s="19" t="n"/>
      <c r="B59" s="19" t="n"/>
      <c r="C59" s="20">
        <f>IF(B59="","",IFERROR(VLOOKUP(B59,Staff!$A$5:$I$104,2,FALSE),"Staff ID not found"))</f>
        <v/>
      </c>
      <c r="D59" s="39" t="n"/>
      <c r="E59" s="22" t="n"/>
      <c r="F59" s="22" t="n"/>
      <c r="G59" s="19" t="n"/>
      <c r="H59" s="19" t="n"/>
      <c r="I59" s="19" t="n"/>
      <c r="J59" s="23" t="n"/>
      <c r="K59" s="40">
        <f>IF(OR(D59="",E59="",F59=""),"",IF(F59&lt;=E59,"",IFERROR(ROUND((F59-E59)*24,2),"")))</f>
        <v/>
      </c>
      <c r="L59" s="19" t="n"/>
      <c r="M59" s="19" t="n"/>
      <c r="N59" s="20">
        <f>IF(COUNTA(A59:B59,D59:J59,L59:M59)=0,"",IF(A59="","Complete entry",IF(COUNTIF($A$5:$A$104,A59)&gt;1,"Check duplicate availability ID",IF(OR(B59="",D59="",E59="",F59="",G59="",H59="",I59="",J59="",L59=""),"Complete entry",IF(COUNTIF(Staff!$A$5:$A$104,B59)=0,"Check staff ID",IF(IFERROR(VLOOKUP(B59,Staff!$A$5:$I$104,7,FALSE),"")&lt;&gt;'Assumptions'!$I$5,"Check staff status",IF(F59&lt;=E59,"Check time order",IF(OR('Assumptions'!$B$5="",'Assumptions'!$B$6="",'Assumptions'!$B$7="",'Assumptions'!$B$8=""),"Check assumptions",IF(OR(D59&lt;'Assumptions'!$B$5,D59&gt;'Assumptions'!$B$5+'Assumptions'!$B$6-1),"Check planning date",IF(OR(K59&gt;'Assumptions'!$B$7,K59&gt;IFERROR(VLOOKUP(B59,Staff!$A$5:$I$104,6,FALSE),'Assumptions'!$B$7)),"Check hours limit",IF(SUMPRODUCT(($B$5:$B$104=B59)*($D$5:$D$104=D59)*($A$5:$A$104&lt;&gt;A59)*($E$5:$E$104&lt;F59)*($F$5:$F$104&gt;E59))&gt;0,"Check overlapping entry",IF(L59='Assumptions'!$F$7,"Confirmation needs review","Ready for review"))))))))))))</f>
        <v/>
      </c>
    </row>
    <row r="60" ht="30" customHeight="1">
      <c r="A60" s="19" t="n"/>
      <c r="B60" s="19" t="n"/>
      <c r="C60" s="25">
        <f>IF(B60="","",IFERROR(VLOOKUP(B60,Staff!$A$5:$I$104,2,FALSE),"Staff ID not found"))</f>
        <v/>
      </c>
      <c r="D60" s="39" t="n"/>
      <c r="E60" s="22" t="n"/>
      <c r="F60" s="22" t="n"/>
      <c r="G60" s="19" t="n"/>
      <c r="H60" s="19" t="n"/>
      <c r="I60" s="19" t="n"/>
      <c r="J60" s="23" t="n"/>
      <c r="K60" s="41">
        <f>IF(OR(D60="",E60="",F60=""),"",IF(F60&lt;=E60,"",IFERROR(ROUND((F60-E60)*24,2),"")))</f>
        <v/>
      </c>
      <c r="L60" s="19" t="n"/>
      <c r="M60" s="19" t="n"/>
      <c r="N60" s="25">
        <f>IF(COUNTA(A60:B60,D60:J60,L60:M60)=0,"",IF(A60="","Complete entry",IF(COUNTIF($A$5:$A$104,A60)&gt;1,"Check duplicate availability ID",IF(OR(B60="",D60="",E60="",F60="",G60="",H60="",I60="",J60="",L60=""),"Complete entry",IF(COUNTIF(Staff!$A$5:$A$104,B60)=0,"Check staff ID",IF(IFERROR(VLOOKUP(B60,Staff!$A$5:$I$104,7,FALSE),"")&lt;&gt;'Assumptions'!$I$5,"Check staff status",IF(F60&lt;=E60,"Check time order",IF(OR('Assumptions'!$B$5="",'Assumptions'!$B$6="",'Assumptions'!$B$7="",'Assumptions'!$B$8=""),"Check assumptions",IF(OR(D60&lt;'Assumptions'!$B$5,D60&gt;'Assumptions'!$B$5+'Assumptions'!$B$6-1),"Check planning date",IF(OR(K60&gt;'Assumptions'!$B$7,K60&gt;IFERROR(VLOOKUP(B60,Staff!$A$5:$I$104,6,FALSE),'Assumptions'!$B$7)),"Check hours limit",IF(SUMPRODUCT(($B$5:$B$104=B60)*($D$5:$D$104=D60)*($A$5:$A$104&lt;&gt;A60)*($E$5:$E$104&lt;F60)*($F$5:$F$104&gt;E60))&gt;0,"Check overlapping entry",IF(L60='Assumptions'!$F$7,"Confirmation needs review","Ready for review"))))))))))))</f>
        <v/>
      </c>
    </row>
    <row r="61" ht="30" customHeight="1">
      <c r="A61" s="19" t="n"/>
      <c r="B61" s="19" t="n"/>
      <c r="C61" s="20">
        <f>IF(B61="","",IFERROR(VLOOKUP(B61,Staff!$A$5:$I$104,2,FALSE),"Staff ID not found"))</f>
        <v/>
      </c>
      <c r="D61" s="39" t="n"/>
      <c r="E61" s="22" t="n"/>
      <c r="F61" s="22" t="n"/>
      <c r="G61" s="19" t="n"/>
      <c r="H61" s="19" t="n"/>
      <c r="I61" s="19" t="n"/>
      <c r="J61" s="23" t="n"/>
      <c r="K61" s="40">
        <f>IF(OR(D61="",E61="",F61=""),"",IF(F61&lt;=E61,"",IFERROR(ROUND((F61-E61)*24,2),"")))</f>
        <v/>
      </c>
      <c r="L61" s="19" t="n"/>
      <c r="M61" s="19" t="n"/>
      <c r="N61" s="20">
        <f>IF(COUNTA(A61:B61,D61:J61,L61:M61)=0,"",IF(A61="","Complete entry",IF(COUNTIF($A$5:$A$104,A61)&gt;1,"Check duplicate availability ID",IF(OR(B61="",D61="",E61="",F61="",G61="",H61="",I61="",J61="",L61=""),"Complete entry",IF(COUNTIF(Staff!$A$5:$A$104,B61)=0,"Check staff ID",IF(IFERROR(VLOOKUP(B61,Staff!$A$5:$I$104,7,FALSE),"")&lt;&gt;'Assumptions'!$I$5,"Check staff status",IF(F61&lt;=E61,"Check time order",IF(OR('Assumptions'!$B$5="",'Assumptions'!$B$6="",'Assumptions'!$B$7="",'Assumptions'!$B$8=""),"Check assumptions",IF(OR(D61&lt;'Assumptions'!$B$5,D61&gt;'Assumptions'!$B$5+'Assumptions'!$B$6-1),"Check planning date",IF(OR(K61&gt;'Assumptions'!$B$7,K61&gt;IFERROR(VLOOKUP(B61,Staff!$A$5:$I$104,6,FALSE),'Assumptions'!$B$7)),"Check hours limit",IF(SUMPRODUCT(($B$5:$B$104=B61)*($D$5:$D$104=D61)*($A$5:$A$104&lt;&gt;A61)*($E$5:$E$104&lt;F61)*($F$5:$F$104&gt;E61))&gt;0,"Check overlapping entry",IF(L61='Assumptions'!$F$7,"Confirmation needs review","Ready for review"))))))))))))</f>
        <v/>
      </c>
    </row>
    <row r="62" ht="30" customHeight="1">
      <c r="A62" s="19" t="n"/>
      <c r="B62" s="19" t="n"/>
      <c r="C62" s="25">
        <f>IF(B62="","",IFERROR(VLOOKUP(B62,Staff!$A$5:$I$104,2,FALSE),"Staff ID not found"))</f>
        <v/>
      </c>
      <c r="D62" s="39" t="n"/>
      <c r="E62" s="22" t="n"/>
      <c r="F62" s="22" t="n"/>
      <c r="G62" s="19" t="n"/>
      <c r="H62" s="19" t="n"/>
      <c r="I62" s="19" t="n"/>
      <c r="J62" s="23" t="n"/>
      <c r="K62" s="41">
        <f>IF(OR(D62="",E62="",F62=""),"",IF(F62&lt;=E62,"",IFERROR(ROUND((F62-E62)*24,2),"")))</f>
        <v/>
      </c>
      <c r="L62" s="19" t="n"/>
      <c r="M62" s="19" t="n"/>
      <c r="N62" s="25">
        <f>IF(COUNTA(A62:B62,D62:J62,L62:M62)=0,"",IF(A62="","Complete entry",IF(COUNTIF($A$5:$A$104,A62)&gt;1,"Check duplicate availability ID",IF(OR(B62="",D62="",E62="",F62="",G62="",H62="",I62="",J62="",L62=""),"Complete entry",IF(COUNTIF(Staff!$A$5:$A$104,B62)=0,"Check staff ID",IF(IFERROR(VLOOKUP(B62,Staff!$A$5:$I$104,7,FALSE),"")&lt;&gt;'Assumptions'!$I$5,"Check staff status",IF(F62&lt;=E62,"Check time order",IF(OR('Assumptions'!$B$5="",'Assumptions'!$B$6="",'Assumptions'!$B$7="",'Assumptions'!$B$8=""),"Check assumptions",IF(OR(D62&lt;'Assumptions'!$B$5,D62&gt;'Assumptions'!$B$5+'Assumptions'!$B$6-1),"Check planning date",IF(OR(K62&gt;'Assumptions'!$B$7,K62&gt;IFERROR(VLOOKUP(B62,Staff!$A$5:$I$104,6,FALSE),'Assumptions'!$B$7)),"Check hours limit",IF(SUMPRODUCT(($B$5:$B$104=B62)*($D$5:$D$104=D62)*($A$5:$A$104&lt;&gt;A62)*($E$5:$E$104&lt;F62)*($F$5:$F$104&gt;E62))&gt;0,"Check overlapping entry",IF(L62='Assumptions'!$F$7,"Confirmation needs review","Ready for review"))))))))))))</f>
        <v/>
      </c>
    </row>
    <row r="63" ht="30" customHeight="1">
      <c r="A63" s="19" t="n"/>
      <c r="B63" s="19" t="n"/>
      <c r="C63" s="20">
        <f>IF(B63="","",IFERROR(VLOOKUP(B63,Staff!$A$5:$I$104,2,FALSE),"Staff ID not found"))</f>
        <v/>
      </c>
      <c r="D63" s="39" t="n"/>
      <c r="E63" s="22" t="n"/>
      <c r="F63" s="22" t="n"/>
      <c r="G63" s="19" t="n"/>
      <c r="H63" s="19" t="n"/>
      <c r="I63" s="19" t="n"/>
      <c r="J63" s="23" t="n"/>
      <c r="K63" s="40">
        <f>IF(OR(D63="",E63="",F63=""),"",IF(F63&lt;=E63,"",IFERROR(ROUND((F63-E63)*24,2),"")))</f>
        <v/>
      </c>
      <c r="L63" s="19" t="n"/>
      <c r="M63" s="19" t="n"/>
      <c r="N63" s="20">
        <f>IF(COUNTA(A63:B63,D63:J63,L63:M63)=0,"",IF(A63="","Complete entry",IF(COUNTIF($A$5:$A$104,A63)&gt;1,"Check duplicate availability ID",IF(OR(B63="",D63="",E63="",F63="",G63="",H63="",I63="",J63="",L63=""),"Complete entry",IF(COUNTIF(Staff!$A$5:$A$104,B63)=0,"Check staff ID",IF(IFERROR(VLOOKUP(B63,Staff!$A$5:$I$104,7,FALSE),"")&lt;&gt;'Assumptions'!$I$5,"Check staff status",IF(F63&lt;=E63,"Check time order",IF(OR('Assumptions'!$B$5="",'Assumptions'!$B$6="",'Assumptions'!$B$7="",'Assumptions'!$B$8=""),"Check assumptions",IF(OR(D63&lt;'Assumptions'!$B$5,D63&gt;'Assumptions'!$B$5+'Assumptions'!$B$6-1),"Check planning date",IF(OR(K63&gt;'Assumptions'!$B$7,K63&gt;IFERROR(VLOOKUP(B63,Staff!$A$5:$I$104,6,FALSE),'Assumptions'!$B$7)),"Check hours limit",IF(SUMPRODUCT(($B$5:$B$104=B63)*($D$5:$D$104=D63)*($A$5:$A$104&lt;&gt;A63)*($E$5:$E$104&lt;F63)*($F$5:$F$104&gt;E63))&gt;0,"Check overlapping entry",IF(L63='Assumptions'!$F$7,"Confirmation needs review","Ready for review"))))))))))))</f>
        <v/>
      </c>
    </row>
    <row r="64" ht="30" customHeight="1">
      <c r="A64" s="19" t="n"/>
      <c r="B64" s="19" t="n"/>
      <c r="C64" s="25">
        <f>IF(B64="","",IFERROR(VLOOKUP(B64,Staff!$A$5:$I$104,2,FALSE),"Staff ID not found"))</f>
        <v/>
      </c>
      <c r="D64" s="39" t="n"/>
      <c r="E64" s="22" t="n"/>
      <c r="F64" s="22" t="n"/>
      <c r="G64" s="19" t="n"/>
      <c r="H64" s="19" t="n"/>
      <c r="I64" s="19" t="n"/>
      <c r="J64" s="23" t="n"/>
      <c r="K64" s="41">
        <f>IF(OR(D64="",E64="",F64=""),"",IF(F64&lt;=E64,"",IFERROR(ROUND((F64-E64)*24,2),"")))</f>
        <v/>
      </c>
      <c r="L64" s="19" t="n"/>
      <c r="M64" s="19" t="n"/>
      <c r="N64" s="25">
        <f>IF(COUNTA(A64:B64,D64:J64,L64:M64)=0,"",IF(A64="","Complete entry",IF(COUNTIF($A$5:$A$104,A64)&gt;1,"Check duplicate availability ID",IF(OR(B64="",D64="",E64="",F64="",G64="",H64="",I64="",J64="",L64=""),"Complete entry",IF(COUNTIF(Staff!$A$5:$A$104,B64)=0,"Check staff ID",IF(IFERROR(VLOOKUP(B64,Staff!$A$5:$I$104,7,FALSE),"")&lt;&gt;'Assumptions'!$I$5,"Check staff status",IF(F64&lt;=E64,"Check time order",IF(OR('Assumptions'!$B$5="",'Assumptions'!$B$6="",'Assumptions'!$B$7="",'Assumptions'!$B$8=""),"Check assumptions",IF(OR(D64&lt;'Assumptions'!$B$5,D64&gt;'Assumptions'!$B$5+'Assumptions'!$B$6-1),"Check planning date",IF(OR(K64&gt;'Assumptions'!$B$7,K64&gt;IFERROR(VLOOKUP(B64,Staff!$A$5:$I$104,6,FALSE),'Assumptions'!$B$7)),"Check hours limit",IF(SUMPRODUCT(($B$5:$B$104=B64)*($D$5:$D$104=D64)*($A$5:$A$104&lt;&gt;A64)*($E$5:$E$104&lt;F64)*($F$5:$F$104&gt;E64))&gt;0,"Check overlapping entry",IF(L64='Assumptions'!$F$7,"Confirmation needs review","Ready for review"))))))))))))</f>
        <v/>
      </c>
    </row>
    <row r="65" ht="30" customHeight="1">
      <c r="A65" s="19" t="n"/>
      <c r="B65" s="19" t="n"/>
      <c r="C65" s="20">
        <f>IF(B65="","",IFERROR(VLOOKUP(B65,Staff!$A$5:$I$104,2,FALSE),"Staff ID not found"))</f>
        <v/>
      </c>
      <c r="D65" s="39" t="n"/>
      <c r="E65" s="22" t="n"/>
      <c r="F65" s="22" t="n"/>
      <c r="G65" s="19" t="n"/>
      <c r="H65" s="19" t="n"/>
      <c r="I65" s="19" t="n"/>
      <c r="J65" s="23" t="n"/>
      <c r="K65" s="40">
        <f>IF(OR(D65="",E65="",F65=""),"",IF(F65&lt;=E65,"",IFERROR(ROUND((F65-E65)*24,2),"")))</f>
        <v/>
      </c>
      <c r="L65" s="19" t="n"/>
      <c r="M65" s="19" t="n"/>
      <c r="N65" s="20">
        <f>IF(COUNTA(A65:B65,D65:J65,L65:M65)=0,"",IF(A65="","Complete entry",IF(COUNTIF($A$5:$A$104,A65)&gt;1,"Check duplicate availability ID",IF(OR(B65="",D65="",E65="",F65="",G65="",H65="",I65="",J65="",L65=""),"Complete entry",IF(COUNTIF(Staff!$A$5:$A$104,B65)=0,"Check staff ID",IF(IFERROR(VLOOKUP(B65,Staff!$A$5:$I$104,7,FALSE),"")&lt;&gt;'Assumptions'!$I$5,"Check staff status",IF(F65&lt;=E65,"Check time order",IF(OR('Assumptions'!$B$5="",'Assumptions'!$B$6="",'Assumptions'!$B$7="",'Assumptions'!$B$8=""),"Check assumptions",IF(OR(D65&lt;'Assumptions'!$B$5,D65&gt;'Assumptions'!$B$5+'Assumptions'!$B$6-1),"Check planning date",IF(OR(K65&gt;'Assumptions'!$B$7,K65&gt;IFERROR(VLOOKUP(B65,Staff!$A$5:$I$104,6,FALSE),'Assumptions'!$B$7)),"Check hours limit",IF(SUMPRODUCT(($B$5:$B$104=B65)*($D$5:$D$104=D65)*($A$5:$A$104&lt;&gt;A65)*($E$5:$E$104&lt;F65)*($F$5:$F$104&gt;E65))&gt;0,"Check overlapping entry",IF(L65='Assumptions'!$F$7,"Confirmation needs review","Ready for review"))))))))))))</f>
        <v/>
      </c>
    </row>
    <row r="66" ht="30" customHeight="1">
      <c r="A66" s="19" t="n"/>
      <c r="B66" s="19" t="n"/>
      <c r="C66" s="25">
        <f>IF(B66="","",IFERROR(VLOOKUP(B66,Staff!$A$5:$I$104,2,FALSE),"Staff ID not found"))</f>
        <v/>
      </c>
      <c r="D66" s="39" t="n"/>
      <c r="E66" s="22" t="n"/>
      <c r="F66" s="22" t="n"/>
      <c r="G66" s="19" t="n"/>
      <c r="H66" s="19" t="n"/>
      <c r="I66" s="19" t="n"/>
      <c r="J66" s="23" t="n"/>
      <c r="K66" s="41">
        <f>IF(OR(D66="",E66="",F66=""),"",IF(F66&lt;=E66,"",IFERROR(ROUND((F66-E66)*24,2),"")))</f>
        <v/>
      </c>
      <c r="L66" s="19" t="n"/>
      <c r="M66" s="19" t="n"/>
      <c r="N66" s="25">
        <f>IF(COUNTA(A66:B66,D66:J66,L66:M66)=0,"",IF(A66="","Complete entry",IF(COUNTIF($A$5:$A$104,A66)&gt;1,"Check duplicate availability ID",IF(OR(B66="",D66="",E66="",F66="",G66="",H66="",I66="",J66="",L66=""),"Complete entry",IF(COUNTIF(Staff!$A$5:$A$104,B66)=0,"Check staff ID",IF(IFERROR(VLOOKUP(B66,Staff!$A$5:$I$104,7,FALSE),"")&lt;&gt;'Assumptions'!$I$5,"Check staff status",IF(F66&lt;=E66,"Check time order",IF(OR('Assumptions'!$B$5="",'Assumptions'!$B$6="",'Assumptions'!$B$7="",'Assumptions'!$B$8=""),"Check assumptions",IF(OR(D66&lt;'Assumptions'!$B$5,D66&gt;'Assumptions'!$B$5+'Assumptions'!$B$6-1),"Check planning date",IF(OR(K66&gt;'Assumptions'!$B$7,K66&gt;IFERROR(VLOOKUP(B66,Staff!$A$5:$I$104,6,FALSE),'Assumptions'!$B$7)),"Check hours limit",IF(SUMPRODUCT(($B$5:$B$104=B66)*($D$5:$D$104=D66)*($A$5:$A$104&lt;&gt;A66)*($E$5:$E$104&lt;F66)*($F$5:$F$104&gt;E66))&gt;0,"Check overlapping entry",IF(L66='Assumptions'!$F$7,"Confirmation needs review","Ready for review"))))))))))))</f>
        <v/>
      </c>
    </row>
    <row r="67" ht="30" customHeight="1">
      <c r="A67" s="19" t="n"/>
      <c r="B67" s="19" t="n"/>
      <c r="C67" s="20">
        <f>IF(B67="","",IFERROR(VLOOKUP(B67,Staff!$A$5:$I$104,2,FALSE),"Staff ID not found"))</f>
        <v/>
      </c>
      <c r="D67" s="39" t="n"/>
      <c r="E67" s="22" t="n"/>
      <c r="F67" s="22" t="n"/>
      <c r="G67" s="19" t="n"/>
      <c r="H67" s="19" t="n"/>
      <c r="I67" s="19" t="n"/>
      <c r="J67" s="23" t="n"/>
      <c r="K67" s="40">
        <f>IF(OR(D67="",E67="",F67=""),"",IF(F67&lt;=E67,"",IFERROR(ROUND((F67-E67)*24,2),"")))</f>
        <v/>
      </c>
      <c r="L67" s="19" t="n"/>
      <c r="M67" s="19" t="n"/>
      <c r="N67" s="20">
        <f>IF(COUNTA(A67:B67,D67:J67,L67:M67)=0,"",IF(A67="","Complete entry",IF(COUNTIF($A$5:$A$104,A67)&gt;1,"Check duplicate availability ID",IF(OR(B67="",D67="",E67="",F67="",G67="",H67="",I67="",J67="",L67=""),"Complete entry",IF(COUNTIF(Staff!$A$5:$A$104,B67)=0,"Check staff ID",IF(IFERROR(VLOOKUP(B67,Staff!$A$5:$I$104,7,FALSE),"")&lt;&gt;'Assumptions'!$I$5,"Check staff status",IF(F67&lt;=E67,"Check time order",IF(OR('Assumptions'!$B$5="",'Assumptions'!$B$6="",'Assumptions'!$B$7="",'Assumptions'!$B$8=""),"Check assumptions",IF(OR(D67&lt;'Assumptions'!$B$5,D67&gt;'Assumptions'!$B$5+'Assumptions'!$B$6-1),"Check planning date",IF(OR(K67&gt;'Assumptions'!$B$7,K67&gt;IFERROR(VLOOKUP(B67,Staff!$A$5:$I$104,6,FALSE),'Assumptions'!$B$7)),"Check hours limit",IF(SUMPRODUCT(($B$5:$B$104=B67)*($D$5:$D$104=D67)*($A$5:$A$104&lt;&gt;A67)*($E$5:$E$104&lt;F67)*($F$5:$F$104&gt;E67))&gt;0,"Check overlapping entry",IF(L67='Assumptions'!$F$7,"Confirmation needs review","Ready for review"))))))))))))</f>
        <v/>
      </c>
    </row>
    <row r="68" ht="30" customHeight="1">
      <c r="A68" s="19" t="n"/>
      <c r="B68" s="19" t="n"/>
      <c r="C68" s="25">
        <f>IF(B68="","",IFERROR(VLOOKUP(B68,Staff!$A$5:$I$104,2,FALSE),"Staff ID not found"))</f>
        <v/>
      </c>
      <c r="D68" s="39" t="n"/>
      <c r="E68" s="22" t="n"/>
      <c r="F68" s="22" t="n"/>
      <c r="G68" s="19" t="n"/>
      <c r="H68" s="19" t="n"/>
      <c r="I68" s="19" t="n"/>
      <c r="J68" s="23" t="n"/>
      <c r="K68" s="41">
        <f>IF(OR(D68="",E68="",F68=""),"",IF(F68&lt;=E68,"",IFERROR(ROUND((F68-E68)*24,2),"")))</f>
        <v/>
      </c>
      <c r="L68" s="19" t="n"/>
      <c r="M68" s="19" t="n"/>
      <c r="N68" s="25">
        <f>IF(COUNTA(A68:B68,D68:J68,L68:M68)=0,"",IF(A68="","Complete entry",IF(COUNTIF($A$5:$A$104,A68)&gt;1,"Check duplicate availability ID",IF(OR(B68="",D68="",E68="",F68="",G68="",H68="",I68="",J68="",L68=""),"Complete entry",IF(COUNTIF(Staff!$A$5:$A$104,B68)=0,"Check staff ID",IF(IFERROR(VLOOKUP(B68,Staff!$A$5:$I$104,7,FALSE),"")&lt;&gt;'Assumptions'!$I$5,"Check staff status",IF(F68&lt;=E68,"Check time order",IF(OR('Assumptions'!$B$5="",'Assumptions'!$B$6="",'Assumptions'!$B$7="",'Assumptions'!$B$8=""),"Check assumptions",IF(OR(D68&lt;'Assumptions'!$B$5,D68&gt;'Assumptions'!$B$5+'Assumptions'!$B$6-1),"Check planning date",IF(OR(K68&gt;'Assumptions'!$B$7,K68&gt;IFERROR(VLOOKUP(B68,Staff!$A$5:$I$104,6,FALSE),'Assumptions'!$B$7)),"Check hours limit",IF(SUMPRODUCT(($B$5:$B$104=B68)*($D$5:$D$104=D68)*($A$5:$A$104&lt;&gt;A68)*($E$5:$E$104&lt;F68)*($F$5:$F$104&gt;E68))&gt;0,"Check overlapping entry",IF(L68='Assumptions'!$F$7,"Confirmation needs review","Ready for review"))))))))))))</f>
        <v/>
      </c>
    </row>
    <row r="69" ht="30" customHeight="1">
      <c r="A69" s="19" t="n"/>
      <c r="B69" s="19" t="n"/>
      <c r="C69" s="20">
        <f>IF(B69="","",IFERROR(VLOOKUP(B69,Staff!$A$5:$I$104,2,FALSE),"Staff ID not found"))</f>
        <v/>
      </c>
      <c r="D69" s="39" t="n"/>
      <c r="E69" s="22" t="n"/>
      <c r="F69" s="22" t="n"/>
      <c r="G69" s="19" t="n"/>
      <c r="H69" s="19" t="n"/>
      <c r="I69" s="19" t="n"/>
      <c r="J69" s="23" t="n"/>
      <c r="K69" s="40">
        <f>IF(OR(D69="",E69="",F69=""),"",IF(F69&lt;=E69,"",IFERROR(ROUND((F69-E69)*24,2),"")))</f>
        <v/>
      </c>
      <c r="L69" s="19" t="n"/>
      <c r="M69" s="19" t="n"/>
      <c r="N69" s="20">
        <f>IF(COUNTA(A69:B69,D69:J69,L69:M69)=0,"",IF(A69="","Complete entry",IF(COUNTIF($A$5:$A$104,A69)&gt;1,"Check duplicate availability ID",IF(OR(B69="",D69="",E69="",F69="",G69="",H69="",I69="",J69="",L69=""),"Complete entry",IF(COUNTIF(Staff!$A$5:$A$104,B69)=0,"Check staff ID",IF(IFERROR(VLOOKUP(B69,Staff!$A$5:$I$104,7,FALSE),"")&lt;&gt;'Assumptions'!$I$5,"Check staff status",IF(F69&lt;=E69,"Check time order",IF(OR('Assumptions'!$B$5="",'Assumptions'!$B$6="",'Assumptions'!$B$7="",'Assumptions'!$B$8=""),"Check assumptions",IF(OR(D69&lt;'Assumptions'!$B$5,D69&gt;'Assumptions'!$B$5+'Assumptions'!$B$6-1),"Check planning date",IF(OR(K69&gt;'Assumptions'!$B$7,K69&gt;IFERROR(VLOOKUP(B69,Staff!$A$5:$I$104,6,FALSE),'Assumptions'!$B$7)),"Check hours limit",IF(SUMPRODUCT(($B$5:$B$104=B69)*($D$5:$D$104=D69)*($A$5:$A$104&lt;&gt;A69)*($E$5:$E$104&lt;F69)*($F$5:$F$104&gt;E69))&gt;0,"Check overlapping entry",IF(L69='Assumptions'!$F$7,"Confirmation needs review","Ready for review"))))))))))))</f>
        <v/>
      </c>
    </row>
    <row r="70" ht="30" customHeight="1">
      <c r="A70" s="19" t="n"/>
      <c r="B70" s="19" t="n"/>
      <c r="C70" s="25">
        <f>IF(B70="","",IFERROR(VLOOKUP(B70,Staff!$A$5:$I$104,2,FALSE),"Staff ID not found"))</f>
        <v/>
      </c>
      <c r="D70" s="39" t="n"/>
      <c r="E70" s="22" t="n"/>
      <c r="F70" s="22" t="n"/>
      <c r="G70" s="19" t="n"/>
      <c r="H70" s="19" t="n"/>
      <c r="I70" s="19" t="n"/>
      <c r="J70" s="23" t="n"/>
      <c r="K70" s="41">
        <f>IF(OR(D70="",E70="",F70=""),"",IF(F70&lt;=E70,"",IFERROR(ROUND((F70-E70)*24,2),"")))</f>
        <v/>
      </c>
      <c r="L70" s="19" t="n"/>
      <c r="M70" s="19" t="n"/>
      <c r="N70" s="25">
        <f>IF(COUNTA(A70:B70,D70:J70,L70:M70)=0,"",IF(A70="","Complete entry",IF(COUNTIF($A$5:$A$104,A70)&gt;1,"Check duplicate availability ID",IF(OR(B70="",D70="",E70="",F70="",G70="",H70="",I70="",J70="",L70=""),"Complete entry",IF(COUNTIF(Staff!$A$5:$A$104,B70)=0,"Check staff ID",IF(IFERROR(VLOOKUP(B70,Staff!$A$5:$I$104,7,FALSE),"")&lt;&gt;'Assumptions'!$I$5,"Check staff status",IF(F70&lt;=E70,"Check time order",IF(OR('Assumptions'!$B$5="",'Assumptions'!$B$6="",'Assumptions'!$B$7="",'Assumptions'!$B$8=""),"Check assumptions",IF(OR(D70&lt;'Assumptions'!$B$5,D70&gt;'Assumptions'!$B$5+'Assumptions'!$B$6-1),"Check planning date",IF(OR(K70&gt;'Assumptions'!$B$7,K70&gt;IFERROR(VLOOKUP(B70,Staff!$A$5:$I$104,6,FALSE),'Assumptions'!$B$7)),"Check hours limit",IF(SUMPRODUCT(($B$5:$B$104=B70)*($D$5:$D$104=D70)*($A$5:$A$104&lt;&gt;A70)*($E$5:$E$104&lt;F70)*($F$5:$F$104&gt;E70))&gt;0,"Check overlapping entry",IF(L70='Assumptions'!$F$7,"Confirmation needs review","Ready for review"))))))))))))</f>
        <v/>
      </c>
    </row>
    <row r="71" ht="30" customHeight="1">
      <c r="A71" s="19" t="n"/>
      <c r="B71" s="19" t="n"/>
      <c r="C71" s="20">
        <f>IF(B71="","",IFERROR(VLOOKUP(B71,Staff!$A$5:$I$104,2,FALSE),"Staff ID not found"))</f>
        <v/>
      </c>
      <c r="D71" s="39" t="n"/>
      <c r="E71" s="22" t="n"/>
      <c r="F71" s="22" t="n"/>
      <c r="G71" s="19" t="n"/>
      <c r="H71" s="19" t="n"/>
      <c r="I71" s="19" t="n"/>
      <c r="J71" s="23" t="n"/>
      <c r="K71" s="40">
        <f>IF(OR(D71="",E71="",F71=""),"",IF(F71&lt;=E71,"",IFERROR(ROUND((F71-E71)*24,2),"")))</f>
        <v/>
      </c>
      <c r="L71" s="19" t="n"/>
      <c r="M71" s="19" t="n"/>
      <c r="N71" s="20">
        <f>IF(COUNTA(A71:B71,D71:J71,L71:M71)=0,"",IF(A71="","Complete entry",IF(COUNTIF($A$5:$A$104,A71)&gt;1,"Check duplicate availability ID",IF(OR(B71="",D71="",E71="",F71="",G71="",H71="",I71="",J71="",L71=""),"Complete entry",IF(COUNTIF(Staff!$A$5:$A$104,B71)=0,"Check staff ID",IF(IFERROR(VLOOKUP(B71,Staff!$A$5:$I$104,7,FALSE),"")&lt;&gt;'Assumptions'!$I$5,"Check staff status",IF(F71&lt;=E71,"Check time order",IF(OR('Assumptions'!$B$5="",'Assumptions'!$B$6="",'Assumptions'!$B$7="",'Assumptions'!$B$8=""),"Check assumptions",IF(OR(D71&lt;'Assumptions'!$B$5,D71&gt;'Assumptions'!$B$5+'Assumptions'!$B$6-1),"Check planning date",IF(OR(K71&gt;'Assumptions'!$B$7,K71&gt;IFERROR(VLOOKUP(B71,Staff!$A$5:$I$104,6,FALSE),'Assumptions'!$B$7)),"Check hours limit",IF(SUMPRODUCT(($B$5:$B$104=B71)*($D$5:$D$104=D71)*($A$5:$A$104&lt;&gt;A71)*($E$5:$E$104&lt;F71)*($F$5:$F$104&gt;E71))&gt;0,"Check overlapping entry",IF(L71='Assumptions'!$F$7,"Confirmation needs review","Ready for review"))))))))))))</f>
        <v/>
      </c>
    </row>
    <row r="72" ht="30" customHeight="1">
      <c r="A72" s="19" t="n"/>
      <c r="B72" s="19" t="n"/>
      <c r="C72" s="25">
        <f>IF(B72="","",IFERROR(VLOOKUP(B72,Staff!$A$5:$I$104,2,FALSE),"Staff ID not found"))</f>
        <v/>
      </c>
      <c r="D72" s="39" t="n"/>
      <c r="E72" s="22" t="n"/>
      <c r="F72" s="22" t="n"/>
      <c r="G72" s="19" t="n"/>
      <c r="H72" s="19" t="n"/>
      <c r="I72" s="19" t="n"/>
      <c r="J72" s="23" t="n"/>
      <c r="K72" s="41">
        <f>IF(OR(D72="",E72="",F72=""),"",IF(F72&lt;=E72,"",IFERROR(ROUND((F72-E72)*24,2),"")))</f>
        <v/>
      </c>
      <c r="L72" s="19" t="n"/>
      <c r="M72" s="19" t="n"/>
      <c r="N72" s="25">
        <f>IF(COUNTA(A72:B72,D72:J72,L72:M72)=0,"",IF(A72="","Complete entry",IF(COUNTIF($A$5:$A$104,A72)&gt;1,"Check duplicate availability ID",IF(OR(B72="",D72="",E72="",F72="",G72="",H72="",I72="",J72="",L72=""),"Complete entry",IF(COUNTIF(Staff!$A$5:$A$104,B72)=0,"Check staff ID",IF(IFERROR(VLOOKUP(B72,Staff!$A$5:$I$104,7,FALSE),"")&lt;&gt;'Assumptions'!$I$5,"Check staff status",IF(F72&lt;=E72,"Check time order",IF(OR('Assumptions'!$B$5="",'Assumptions'!$B$6="",'Assumptions'!$B$7="",'Assumptions'!$B$8=""),"Check assumptions",IF(OR(D72&lt;'Assumptions'!$B$5,D72&gt;'Assumptions'!$B$5+'Assumptions'!$B$6-1),"Check planning date",IF(OR(K72&gt;'Assumptions'!$B$7,K72&gt;IFERROR(VLOOKUP(B72,Staff!$A$5:$I$104,6,FALSE),'Assumptions'!$B$7)),"Check hours limit",IF(SUMPRODUCT(($B$5:$B$104=B72)*($D$5:$D$104=D72)*($A$5:$A$104&lt;&gt;A72)*($E$5:$E$104&lt;F72)*($F$5:$F$104&gt;E72))&gt;0,"Check overlapping entry",IF(L72='Assumptions'!$F$7,"Confirmation needs review","Ready for review"))))))))))))</f>
        <v/>
      </c>
    </row>
    <row r="73" ht="30" customHeight="1">
      <c r="A73" s="19" t="n"/>
      <c r="B73" s="19" t="n"/>
      <c r="C73" s="20">
        <f>IF(B73="","",IFERROR(VLOOKUP(B73,Staff!$A$5:$I$104,2,FALSE),"Staff ID not found"))</f>
        <v/>
      </c>
      <c r="D73" s="39" t="n"/>
      <c r="E73" s="22" t="n"/>
      <c r="F73" s="22" t="n"/>
      <c r="G73" s="19" t="n"/>
      <c r="H73" s="19" t="n"/>
      <c r="I73" s="19" t="n"/>
      <c r="J73" s="23" t="n"/>
      <c r="K73" s="40">
        <f>IF(OR(D73="",E73="",F73=""),"",IF(F73&lt;=E73,"",IFERROR(ROUND((F73-E73)*24,2),"")))</f>
        <v/>
      </c>
      <c r="L73" s="19" t="n"/>
      <c r="M73" s="19" t="n"/>
      <c r="N73" s="20">
        <f>IF(COUNTA(A73:B73,D73:J73,L73:M73)=0,"",IF(A73="","Complete entry",IF(COUNTIF($A$5:$A$104,A73)&gt;1,"Check duplicate availability ID",IF(OR(B73="",D73="",E73="",F73="",G73="",H73="",I73="",J73="",L73=""),"Complete entry",IF(COUNTIF(Staff!$A$5:$A$104,B73)=0,"Check staff ID",IF(IFERROR(VLOOKUP(B73,Staff!$A$5:$I$104,7,FALSE),"")&lt;&gt;'Assumptions'!$I$5,"Check staff status",IF(F73&lt;=E73,"Check time order",IF(OR('Assumptions'!$B$5="",'Assumptions'!$B$6="",'Assumptions'!$B$7="",'Assumptions'!$B$8=""),"Check assumptions",IF(OR(D73&lt;'Assumptions'!$B$5,D73&gt;'Assumptions'!$B$5+'Assumptions'!$B$6-1),"Check planning date",IF(OR(K73&gt;'Assumptions'!$B$7,K73&gt;IFERROR(VLOOKUP(B73,Staff!$A$5:$I$104,6,FALSE),'Assumptions'!$B$7)),"Check hours limit",IF(SUMPRODUCT(($B$5:$B$104=B73)*($D$5:$D$104=D73)*($A$5:$A$104&lt;&gt;A73)*($E$5:$E$104&lt;F73)*($F$5:$F$104&gt;E73))&gt;0,"Check overlapping entry",IF(L73='Assumptions'!$F$7,"Confirmation needs review","Ready for review"))))))))))))</f>
        <v/>
      </c>
    </row>
    <row r="74" ht="30" customHeight="1">
      <c r="A74" s="19" t="n"/>
      <c r="B74" s="19" t="n"/>
      <c r="C74" s="25">
        <f>IF(B74="","",IFERROR(VLOOKUP(B74,Staff!$A$5:$I$104,2,FALSE),"Staff ID not found"))</f>
        <v/>
      </c>
      <c r="D74" s="39" t="n"/>
      <c r="E74" s="22" t="n"/>
      <c r="F74" s="22" t="n"/>
      <c r="G74" s="19" t="n"/>
      <c r="H74" s="19" t="n"/>
      <c r="I74" s="19" t="n"/>
      <c r="J74" s="23" t="n"/>
      <c r="K74" s="41">
        <f>IF(OR(D74="",E74="",F74=""),"",IF(F74&lt;=E74,"",IFERROR(ROUND((F74-E74)*24,2),"")))</f>
        <v/>
      </c>
      <c r="L74" s="19" t="n"/>
      <c r="M74" s="19" t="n"/>
      <c r="N74" s="25">
        <f>IF(COUNTA(A74:B74,D74:J74,L74:M74)=0,"",IF(A74="","Complete entry",IF(COUNTIF($A$5:$A$104,A74)&gt;1,"Check duplicate availability ID",IF(OR(B74="",D74="",E74="",F74="",G74="",H74="",I74="",J74="",L74=""),"Complete entry",IF(COUNTIF(Staff!$A$5:$A$104,B74)=0,"Check staff ID",IF(IFERROR(VLOOKUP(B74,Staff!$A$5:$I$104,7,FALSE),"")&lt;&gt;'Assumptions'!$I$5,"Check staff status",IF(F74&lt;=E74,"Check time order",IF(OR('Assumptions'!$B$5="",'Assumptions'!$B$6="",'Assumptions'!$B$7="",'Assumptions'!$B$8=""),"Check assumptions",IF(OR(D74&lt;'Assumptions'!$B$5,D74&gt;'Assumptions'!$B$5+'Assumptions'!$B$6-1),"Check planning date",IF(OR(K74&gt;'Assumptions'!$B$7,K74&gt;IFERROR(VLOOKUP(B74,Staff!$A$5:$I$104,6,FALSE),'Assumptions'!$B$7)),"Check hours limit",IF(SUMPRODUCT(($B$5:$B$104=B74)*($D$5:$D$104=D74)*($A$5:$A$104&lt;&gt;A74)*($E$5:$E$104&lt;F74)*($F$5:$F$104&gt;E74))&gt;0,"Check overlapping entry",IF(L74='Assumptions'!$F$7,"Confirmation needs review","Ready for review"))))))))))))</f>
        <v/>
      </c>
    </row>
    <row r="75" ht="30" customHeight="1">
      <c r="A75" s="19" t="n"/>
      <c r="B75" s="19" t="n"/>
      <c r="C75" s="20">
        <f>IF(B75="","",IFERROR(VLOOKUP(B75,Staff!$A$5:$I$104,2,FALSE),"Staff ID not found"))</f>
        <v/>
      </c>
      <c r="D75" s="39" t="n"/>
      <c r="E75" s="22" t="n"/>
      <c r="F75" s="22" t="n"/>
      <c r="G75" s="19" t="n"/>
      <c r="H75" s="19" t="n"/>
      <c r="I75" s="19" t="n"/>
      <c r="J75" s="23" t="n"/>
      <c r="K75" s="40">
        <f>IF(OR(D75="",E75="",F75=""),"",IF(F75&lt;=E75,"",IFERROR(ROUND((F75-E75)*24,2),"")))</f>
        <v/>
      </c>
      <c r="L75" s="19" t="n"/>
      <c r="M75" s="19" t="n"/>
      <c r="N75" s="20">
        <f>IF(COUNTA(A75:B75,D75:J75,L75:M75)=0,"",IF(A75="","Complete entry",IF(COUNTIF($A$5:$A$104,A75)&gt;1,"Check duplicate availability ID",IF(OR(B75="",D75="",E75="",F75="",G75="",H75="",I75="",J75="",L75=""),"Complete entry",IF(COUNTIF(Staff!$A$5:$A$104,B75)=0,"Check staff ID",IF(IFERROR(VLOOKUP(B75,Staff!$A$5:$I$104,7,FALSE),"")&lt;&gt;'Assumptions'!$I$5,"Check staff status",IF(F75&lt;=E75,"Check time order",IF(OR('Assumptions'!$B$5="",'Assumptions'!$B$6="",'Assumptions'!$B$7="",'Assumptions'!$B$8=""),"Check assumptions",IF(OR(D75&lt;'Assumptions'!$B$5,D75&gt;'Assumptions'!$B$5+'Assumptions'!$B$6-1),"Check planning date",IF(OR(K75&gt;'Assumptions'!$B$7,K75&gt;IFERROR(VLOOKUP(B75,Staff!$A$5:$I$104,6,FALSE),'Assumptions'!$B$7)),"Check hours limit",IF(SUMPRODUCT(($B$5:$B$104=B75)*($D$5:$D$104=D75)*($A$5:$A$104&lt;&gt;A75)*($E$5:$E$104&lt;F75)*($F$5:$F$104&gt;E75))&gt;0,"Check overlapping entry",IF(L75='Assumptions'!$F$7,"Confirmation needs review","Ready for review"))))))))))))</f>
        <v/>
      </c>
    </row>
    <row r="76" ht="30" customHeight="1">
      <c r="A76" s="19" t="n"/>
      <c r="B76" s="19" t="n"/>
      <c r="C76" s="25">
        <f>IF(B76="","",IFERROR(VLOOKUP(B76,Staff!$A$5:$I$104,2,FALSE),"Staff ID not found"))</f>
        <v/>
      </c>
      <c r="D76" s="39" t="n"/>
      <c r="E76" s="22" t="n"/>
      <c r="F76" s="22" t="n"/>
      <c r="G76" s="19" t="n"/>
      <c r="H76" s="19" t="n"/>
      <c r="I76" s="19" t="n"/>
      <c r="J76" s="23" t="n"/>
      <c r="K76" s="41">
        <f>IF(OR(D76="",E76="",F76=""),"",IF(F76&lt;=E76,"",IFERROR(ROUND((F76-E76)*24,2),"")))</f>
        <v/>
      </c>
      <c r="L76" s="19" t="n"/>
      <c r="M76" s="19" t="n"/>
      <c r="N76" s="25">
        <f>IF(COUNTA(A76:B76,D76:J76,L76:M76)=0,"",IF(A76="","Complete entry",IF(COUNTIF($A$5:$A$104,A76)&gt;1,"Check duplicate availability ID",IF(OR(B76="",D76="",E76="",F76="",G76="",H76="",I76="",J76="",L76=""),"Complete entry",IF(COUNTIF(Staff!$A$5:$A$104,B76)=0,"Check staff ID",IF(IFERROR(VLOOKUP(B76,Staff!$A$5:$I$104,7,FALSE),"")&lt;&gt;'Assumptions'!$I$5,"Check staff status",IF(F76&lt;=E76,"Check time order",IF(OR('Assumptions'!$B$5="",'Assumptions'!$B$6="",'Assumptions'!$B$7="",'Assumptions'!$B$8=""),"Check assumptions",IF(OR(D76&lt;'Assumptions'!$B$5,D76&gt;'Assumptions'!$B$5+'Assumptions'!$B$6-1),"Check planning date",IF(OR(K76&gt;'Assumptions'!$B$7,K76&gt;IFERROR(VLOOKUP(B76,Staff!$A$5:$I$104,6,FALSE),'Assumptions'!$B$7)),"Check hours limit",IF(SUMPRODUCT(($B$5:$B$104=B76)*($D$5:$D$104=D76)*($A$5:$A$104&lt;&gt;A76)*($E$5:$E$104&lt;F76)*($F$5:$F$104&gt;E76))&gt;0,"Check overlapping entry",IF(L76='Assumptions'!$F$7,"Confirmation needs review","Ready for review"))))))))))))</f>
        <v/>
      </c>
    </row>
    <row r="77" ht="30" customHeight="1">
      <c r="A77" s="19" t="n"/>
      <c r="B77" s="19" t="n"/>
      <c r="C77" s="20">
        <f>IF(B77="","",IFERROR(VLOOKUP(B77,Staff!$A$5:$I$104,2,FALSE),"Staff ID not found"))</f>
        <v/>
      </c>
      <c r="D77" s="39" t="n"/>
      <c r="E77" s="22" t="n"/>
      <c r="F77" s="22" t="n"/>
      <c r="G77" s="19" t="n"/>
      <c r="H77" s="19" t="n"/>
      <c r="I77" s="19" t="n"/>
      <c r="J77" s="23" t="n"/>
      <c r="K77" s="40">
        <f>IF(OR(D77="",E77="",F77=""),"",IF(F77&lt;=E77,"",IFERROR(ROUND((F77-E77)*24,2),"")))</f>
        <v/>
      </c>
      <c r="L77" s="19" t="n"/>
      <c r="M77" s="19" t="n"/>
      <c r="N77" s="20">
        <f>IF(COUNTA(A77:B77,D77:J77,L77:M77)=0,"",IF(A77="","Complete entry",IF(COUNTIF($A$5:$A$104,A77)&gt;1,"Check duplicate availability ID",IF(OR(B77="",D77="",E77="",F77="",G77="",H77="",I77="",J77="",L77=""),"Complete entry",IF(COUNTIF(Staff!$A$5:$A$104,B77)=0,"Check staff ID",IF(IFERROR(VLOOKUP(B77,Staff!$A$5:$I$104,7,FALSE),"")&lt;&gt;'Assumptions'!$I$5,"Check staff status",IF(F77&lt;=E77,"Check time order",IF(OR('Assumptions'!$B$5="",'Assumptions'!$B$6="",'Assumptions'!$B$7="",'Assumptions'!$B$8=""),"Check assumptions",IF(OR(D77&lt;'Assumptions'!$B$5,D77&gt;'Assumptions'!$B$5+'Assumptions'!$B$6-1),"Check planning date",IF(OR(K77&gt;'Assumptions'!$B$7,K77&gt;IFERROR(VLOOKUP(B77,Staff!$A$5:$I$104,6,FALSE),'Assumptions'!$B$7)),"Check hours limit",IF(SUMPRODUCT(($B$5:$B$104=B77)*($D$5:$D$104=D77)*($A$5:$A$104&lt;&gt;A77)*($E$5:$E$104&lt;F77)*($F$5:$F$104&gt;E77))&gt;0,"Check overlapping entry",IF(L77='Assumptions'!$F$7,"Confirmation needs review","Ready for review"))))))))))))</f>
        <v/>
      </c>
    </row>
    <row r="78" ht="30" customHeight="1">
      <c r="A78" s="19" t="n"/>
      <c r="B78" s="19" t="n"/>
      <c r="C78" s="25">
        <f>IF(B78="","",IFERROR(VLOOKUP(B78,Staff!$A$5:$I$104,2,FALSE),"Staff ID not found"))</f>
        <v/>
      </c>
      <c r="D78" s="39" t="n"/>
      <c r="E78" s="22" t="n"/>
      <c r="F78" s="22" t="n"/>
      <c r="G78" s="19" t="n"/>
      <c r="H78" s="19" t="n"/>
      <c r="I78" s="19" t="n"/>
      <c r="J78" s="23" t="n"/>
      <c r="K78" s="41">
        <f>IF(OR(D78="",E78="",F78=""),"",IF(F78&lt;=E78,"",IFERROR(ROUND((F78-E78)*24,2),"")))</f>
        <v/>
      </c>
      <c r="L78" s="19" t="n"/>
      <c r="M78" s="19" t="n"/>
      <c r="N78" s="25">
        <f>IF(COUNTA(A78:B78,D78:J78,L78:M78)=0,"",IF(A78="","Complete entry",IF(COUNTIF($A$5:$A$104,A78)&gt;1,"Check duplicate availability ID",IF(OR(B78="",D78="",E78="",F78="",G78="",H78="",I78="",J78="",L78=""),"Complete entry",IF(COUNTIF(Staff!$A$5:$A$104,B78)=0,"Check staff ID",IF(IFERROR(VLOOKUP(B78,Staff!$A$5:$I$104,7,FALSE),"")&lt;&gt;'Assumptions'!$I$5,"Check staff status",IF(F78&lt;=E78,"Check time order",IF(OR('Assumptions'!$B$5="",'Assumptions'!$B$6="",'Assumptions'!$B$7="",'Assumptions'!$B$8=""),"Check assumptions",IF(OR(D78&lt;'Assumptions'!$B$5,D78&gt;'Assumptions'!$B$5+'Assumptions'!$B$6-1),"Check planning date",IF(OR(K78&gt;'Assumptions'!$B$7,K78&gt;IFERROR(VLOOKUP(B78,Staff!$A$5:$I$104,6,FALSE),'Assumptions'!$B$7)),"Check hours limit",IF(SUMPRODUCT(($B$5:$B$104=B78)*($D$5:$D$104=D78)*($A$5:$A$104&lt;&gt;A78)*($E$5:$E$104&lt;F78)*($F$5:$F$104&gt;E78))&gt;0,"Check overlapping entry",IF(L78='Assumptions'!$F$7,"Confirmation needs review","Ready for review"))))))))))))</f>
        <v/>
      </c>
    </row>
    <row r="79" ht="30" customHeight="1">
      <c r="A79" s="19" t="n"/>
      <c r="B79" s="19" t="n"/>
      <c r="C79" s="20">
        <f>IF(B79="","",IFERROR(VLOOKUP(B79,Staff!$A$5:$I$104,2,FALSE),"Staff ID not found"))</f>
        <v/>
      </c>
      <c r="D79" s="39" t="n"/>
      <c r="E79" s="22" t="n"/>
      <c r="F79" s="22" t="n"/>
      <c r="G79" s="19" t="n"/>
      <c r="H79" s="19" t="n"/>
      <c r="I79" s="19" t="n"/>
      <c r="J79" s="23" t="n"/>
      <c r="K79" s="40">
        <f>IF(OR(D79="",E79="",F79=""),"",IF(F79&lt;=E79,"",IFERROR(ROUND((F79-E79)*24,2),"")))</f>
        <v/>
      </c>
      <c r="L79" s="19" t="n"/>
      <c r="M79" s="19" t="n"/>
      <c r="N79" s="20">
        <f>IF(COUNTA(A79:B79,D79:J79,L79:M79)=0,"",IF(A79="","Complete entry",IF(COUNTIF($A$5:$A$104,A79)&gt;1,"Check duplicate availability ID",IF(OR(B79="",D79="",E79="",F79="",G79="",H79="",I79="",J79="",L79=""),"Complete entry",IF(COUNTIF(Staff!$A$5:$A$104,B79)=0,"Check staff ID",IF(IFERROR(VLOOKUP(B79,Staff!$A$5:$I$104,7,FALSE),"")&lt;&gt;'Assumptions'!$I$5,"Check staff status",IF(F79&lt;=E79,"Check time order",IF(OR('Assumptions'!$B$5="",'Assumptions'!$B$6="",'Assumptions'!$B$7="",'Assumptions'!$B$8=""),"Check assumptions",IF(OR(D79&lt;'Assumptions'!$B$5,D79&gt;'Assumptions'!$B$5+'Assumptions'!$B$6-1),"Check planning date",IF(OR(K79&gt;'Assumptions'!$B$7,K79&gt;IFERROR(VLOOKUP(B79,Staff!$A$5:$I$104,6,FALSE),'Assumptions'!$B$7)),"Check hours limit",IF(SUMPRODUCT(($B$5:$B$104=B79)*($D$5:$D$104=D79)*($A$5:$A$104&lt;&gt;A79)*($E$5:$E$104&lt;F79)*($F$5:$F$104&gt;E79))&gt;0,"Check overlapping entry",IF(L79='Assumptions'!$F$7,"Confirmation needs review","Ready for review"))))))))))))</f>
        <v/>
      </c>
    </row>
    <row r="80" ht="30" customHeight="1">
      <c r="A80" s="19" t="n"/>
      <c r="B80" s="19" t="n"/>
      <c r="C80" s="25">
        <f>IF(B80="","",IFERROR(VLOOKUP(B80,Staff!$A$5:$I$104,2,FALSE),"Staff ID not found"))</f>
        <v/>
      </c>
      <c r="D80" s="39" t="n"/>
      <c r="E80" s="22" t="n"/>
      <c r="F80" s="22" t="n"/>
      <c r="G80" s="19" t="n"/>
      <c r="H80" s="19" t="n"/>
      <c r="I80" s="19" t="n"/>
      <c r="J80" s="23" t="n"/>
      <c r="K80" s="41">
        <f>IF(OR(D80="",E80="",F80=""),"",IF(F80&lt;=E80,"",IFERROR(ROUND((F80-E80)*24,2),"")))</f>
        <v/>
      </c>
      <c r="L80" s="19" t="n"/>
      <c r="M80" s="19" t="n"/>
      <c r="N80" s="25">
        <f>IF(COUNTA(A80:B80,D80:J80,L80:M80)=0,"",IF(A80="","Complete entry",IF(COUNTIF($A$5:$A$104,A80)&gt;1,"Check duplicate availability ID",IF(OR(B80="",D80="",E80="",F80="",G80="",H80="",I80="",J80="",L80=""),"Complete entry",IF(COUNTIF(Staff!$A$5:$A$104,B80)=0,"Check staff ID",IF(IFERROR(VLOOKUP(B80,Staff!$A$5:$I$104,7,FALSE),"")&lt;&gt;'Assumptions'!$I$5,"Check staff status",IF(F80&lt;=E80,"Check time order",IF(OR('Assumptions'!$B$5="",'Assumptions'!$B$6="",'Assumptions'!$B$7="",'Assumptions'!$B$8=""),"Check assumptions",IF(OR(D80&lt;'Assumptions'!$B$5,D80&gt;'Assumptions'!$B$5+'Assumptions'!$B$6-1),"Check planning date",IF(OR(K80&gt;'Assumptions'!$B$7,K80&gt;IFERROR(VLOOKUP(B80,Staff!$A$5:$I$104,6,FALSE),'Assumptions'!$B$7)),"Check hours limit",IF(SUMPRODUCT(($B$5:$B$104=B80)*($D$5:$D$104=D80)*($A$5:$A$104&lt;&gt;A80)*($E$5:$E$104&lt;F80)*($F$5:$F$104&gt;E80))&gt;0,"Check overlapping entry",IF(L80='Assumptions'!$F$7,"Confirmation needs review","Ready for review"))))))))))))</f>
        <v/>
      </c>
    </row>
    <row r="81" ht="30" customHeight="1">
      <c r="A81" s="19" t="n"/>
      <c r="B81" s="19" t="n"/>
      <c r="C81" s="20">
        <f>IF(B81="","",IFERROR(VLOOKUP(B81,Staff!$A$5:$I$104,2,FALSE),"Staff ID not found"))</f>
        <v/>
      </c>
      <c r="D81" s="39" t="n"/>
      <c r="E81" s="22" t="n"/>
      <c r="F81" s="22" t="n"/>
      <c r="G81" s="19" t="n"/>
      <c r="H81" s="19" t="n"/>
      <c r="I81" s="19" t="n"/>
      <c r="J81" s="23" t="n"/>
      <c r="K81" s="40">
        <f>IF(OR(D81="",E81="",F81=""),"",IF(F81&lt;=E81,"",IFERROR(ROUND((F81-E81)*24,2),"")))</f>
        <v/>
      </c>
      <c r="L81" s="19" t="n"/>
      <c r="M81" s="19" t="n"/>
      <c r="N81" s="20">
        <f>IF(COUNTA(A81:B81,D81:J81,L81:M81)=0,"",IF(A81="","Complete entry",IF(COUNTIF($A$5:$A$104,A81)&gt;1,"Check duplicate availability ID",IF(OR(B81="",D81="",E81="",F81="",G81="",H81="",I81="",J81="",L81=""),"Complete entry",IF(COUNTIF(Staff!$A$5:$A$104,B81)=0,"Check staff ID",IF(IFERROR(VLOOKUP(B81,Staff!$A$5:$I$104,7,FALSE),"")&lt;&gt;'Assumptions'!$I$5,"Check staff status",IF(F81&lt;=E81,"Check time order",IF(OR('Assumptions'!$B$5="",'Assumptions'!$B$6="",'Assumptions'!$B$7="",'Assumptions'!$B$8=""),"Check assumptions",IF(OR(D81&lt;'Assumptions'!$B$5,D81&gt;'Assumptions'!$B$5+'Assumptions'!$B$6-1),"Check planning date",IF(OR(K81&gt;'Assumptions'!$B$7,K81&gt;IFERROR(VLOOKUP(B81,Staff!$A$5:$I$104,6,FALSE),'Assumptions'!$B$7)),"Check hours limit",IF(SUMPRODUCT(($B$5:$B$104=B81)*($D$5:$D$104=D81)*($A$5:$A$104&lt;&gt;A81)*($E$5:$E$104&lt;F81)*($F$5:$F$104&gt;E81))&gt;0,"Check overlapping entry",IF(L81='Assumptions'!$F$7,"Confirmation needs review","Ready for review"))))))))))))</f>
        <v/>
      </c>
    </row>
    <row r="82" ht="30" customHeight="1">
      <c r="A82" s="19" t="n"/>
      <c r="B82" s="19" t="n"/>
      <c r="C82" s="25">
        <f>IF(B82="","",IFERROR(VLOOKUP(B82,Staff!$A$5:$I$104,2,FALSE),"Staff ID not found"))</f>
        <v/>
      </c>
      <c r="D82" s="39" t="n"/>
      <c r="E82" s="22" t="n"/>
      <c r="F82" s="22" t="n"/>
      <c r="G82" s="19" t="n"/>
      <c r="H82" s="19" t="n"/>
      <c r="I82" s="19" t="n"/>
      <c r="J82" s="23" t="n"/>
      <c r="K82" s="41">
        <f>IF(OR(D82="",E82="",F82=""),"",IF(F82&lt;=E82,"",IFERROR(ROUND((F82-E82)*24,2),"")))</f>
        <v/>
      </c>
      <c r="L82" s="19" t="n"/>
      <c r="M82" s="19" t="n"/>
      <c r="N82" s="25">
        <f>IF(COUNTA(A82:B82,D82:J82,L82:M82)=0,"",IF(A82="","Complete entry",IF(COUNTIF($A$5:$A$104,A82)&gt;1,"Check duplicate availability ID",IF(OR(B82="",D82="",E82="",F82="",G82="",H82="",I82="",J82="",L82=""),"Complete entry",IF(COUNTIF(Staff!$A$5:$A$104,B82)=0,"Check staff ID",IF(IFERROR(VLOOKUP(B82,Staff!$A$5:$I$104,7,FALSE),"")&lt;&gt;'Assumptions'!$I$5,"Check staff status",IF(F82&lt;=E82,"Check time order",IF(OR('Assumptions'!$B$5="",'Assumptions'!$B$6="",'Assumptions'!$B$7="",'Assumptions'!$B$8=""),"Check assumptions",IF(OR(D82&lt;'Assumptions'!$B$5,D82&gt;'Assumptions'!$B$5+'Assumptions'!$B$6-1),"Check planning date",IF(OR(K82&gt;'Assumptions'!$B$7,K82&gt;IFERROR(VLOOKUP(B82,Staff!$A$5:$I$104,6,FALSE),'Assumptions'!$B$7)),"Check hours limit",IF(SUMPRODUCT(($B$5:$B$104=B82)*($D$5:$D$104=D82)*($A$5:$A$104&lt;&gt;A82)*($E$5:$E$104&lt;F82)*($F$5:$F$104&gt;E82))&gt;0,"Check overlapping entry",IF(L82='Assumptions'!$F$7,"Confirmation needs review","Ready for review"))))))))))))</f>
        <v/>
      </c>
    </row>
    <row r="83" ht="30" customHeight="1">
      <c r="A83" s="19" t="n"/>
      <c r="B83" s="19" t="n"/>
      <c r="C83" s="20">
        <f>IF(B83="","",IFERROR(VLOOKUP(B83,Staff!$A$5:$I$104,2,FALSE),"Staff ID not found"))</f>
        <v/>
      </c>
      <c r="D83" s="39" t="n"/>
      <c r="E83" s="22" t="n"/>
      <c r="F83" s="22" t="n"/>
      <c r="G83" s="19" t="n"/>
      <c r="H83" s="19" t="n"/>
      <c r="I83" s="19" t="n"/>
      <c r="J83" s="23" t="n"/>
      <c r="K83" s="40">
        <f>IF(OR(D83="",E83="",F83=""),"",IF(F83&lt;=E83,"",IFERROR(ROUND((F83-E83)*24,2),"")))</f>
        <v/>
      </c>
      <c r="L83" s="19" t="n"/>
      <c r="M83" s="19" t="n"/>
      <c r="N83" s="20">
        <f>IF(COUNTA(A83:B83,D83:J83,L83:M83)=0,"",IF(A83="","Complete entry",IF(COUNTIF($A$5:$A$104,A83)&gt;1,"Check duplicate availability ID",IF(OR(B83="",D83="",E83="",F83="",G83="",H83="",I83="",J83="",L83=""),"Complete entry",IF(COUNTIF(Staff!$A$5:$A$104,B83)=0,"Check staff ID",IF(IFERROR(VLOOKUP(B83,Staff!$A$5:$I$104,7,FALSE),"")&lt;&gt;'Assumptions'!$I$5,"Check staff status",IF(F83&lt;=E83,"Check time order",IF(OR('Assumptions'!$B$5="",'Assumptions'!$B$6="",'Assumptions'!$B$7="",'Assumptions'!$B$8=""),"Check assumptions",IF(OR(D83&lt;'Assumptions'!$B$5,D83&gt;'Assumptions'!$B$5+'Assumptions'!$B$6-1),"Check planning date",IF(OR(K83&gt;'Assumptions'!$B$7,K83&gt;IFERROR(VLOOKUP(B83,Staff!$A$5:$I$104,6,FALSE),'Assumptions'!$B$7)),"Check hours limit",IF(SUMPRODUCT(($B$5:$B$104=B83)*($D$5:$D$104=D83)*($A$5:$A$104&lt;&gt;A83)*($E$5:$E$104&lt;F83)*($F$5:$F$104&gt;E83))&gt;0,"Check overlapping entry",IF(L83='Assumptions'!$F$7,"Confirmation needs review","Ready for review"))))))))))))</f>
        <v/>
      </c>
    </row>
    <row r="84" ht="30" customHeight="1">
      <c r="A84" s="19" t="n"/>
      <c r="B84" s="19" t="n"/>
      <c r="C84" s="25">
        <f>IF(B84="","",IFERROR(VLOOKUP(B84,Staff!$A$5:$I$104,2,FALSE),"Staff ID not found"))</f>
        <v/>
      </c>
      <c r="D84" s="39" t="n"/>
      <c r="E84" s="22" t="n"/>
      <c r="F84" s="22" t="n"/>
      <c r="G84" s="19" t="n"/>
      <c r="H84" s="19" t="n"/>
      <c r="I84" s="19" t="n"/>
      <c r="J84" s="23" t="n"/>
      <c r="K84" s="41">
        <f>IF(OR(D84="",E84="",F84=""),"",IF(F84&lt;=E84,"",IFERROR(ROUND((F84-E84)*24,2),"")))</f>
        <v/>
      </c>
      <c r="L84" s="19" t="n"/>
      <c r="M84" s="19" t="n"/>
      <c r="N84" s="25">
        <f>IF(COUNTA(A84:B84,D84:J84,L84:M84)=0,"",IF(A84="","Complete entry",IF(COUNTIF($A$5:$A$104,A84)&gt;1,"Check duplicate availability ID",IF(OR(B84="",D84="",E84="",F84="",G84="",H84="",I84="",J84="",L84=""),"Complete entry",IF(COUNTIF(Staff!$A$5:$A$104,B84)=0,"Check staff ID",IF(IFERROR(VLOOKUP(B84,Staff!$A$5:$I$104,7,FALSE),"")&lt;&gt;'Assumptions'!$I$5,"Check staff status",IF(F84&lt;=E84,"Check time order",IF(OR('Assumptions'!$B$5="",'Assumptions'!$B$6="",'Assumptions'!$B$7="",'Assumptions'!$B$8=""),"Check assumptions",IF(OR(D84&lt;'Assumptions'!$B$5,D84&gt;'Assumptions'!$B$5+'Assumptions'!$B$6-1),"Check planning date",IF(OR(K84&gt;'Assumptions'!$B$7,K84&gt;IFERROR(VLOOKUP(B84,Staff!$A$5:$I$104,6,FALSE),'Assumptions'!$B$7)),"Check hours limit",IF(SUMPRODUCT(($B$5:$B$104=B84)*($D$5:$D$104=D84)*($A$5:$A$104&lt;&gt;A84)*($E$5:$E$104&lt;F84)*($F$5:$F$104&gt;E84))&gt;0,"Check overlapping entry",IF(L84='Assumptions'!$F$7,"Confirmation needs review","Ready for review"))))))))))))</f>
        <v/>
      </c>
    </row>
    <row r="85" ht="30" customHeight="1">
      <c r="A85" s="19" t="n"/>
      <c r="B85" s="19" t="n"/>
      <c r="C85" s="20">
        <f>IF(B85="","",IFERROR(VLOOKUP(B85,Staff!$A$5:$I$104,2,FALSE),"Staff ID not found"))</f>
        <v/>
      </c>
      <c r="D85" s="39" t="n"/>
      <c r="E85" s="22" t="n"/>
      <c r="F85" s="22" t="n"/>
      <c r="G85" s="19" t="n"/>
      <c r="H85" s="19" t="n"/>
      <c r="I85" s="19" t="n"/>
      <c r="J85" s="23" t="n"/>
      <c r="K85" s="40">
        <f>IF(OR(D85="",E85="",F85=""),"",IF(F85&lt;=E85,"",IFERROR(ROUND((F85-E85)*24,2),"")))</f>
        <v/>
      </c>
      <c r="L85" s="19" t="n"/>
      <c r="M85" s="19" t="n"/>
      <c r="N85" s="20">
        <f>IF(COUNTA(A85:B85,D85:J85,L85:M85)=0,"",IF(A85="","Complete entry",IF(COUNTIF($A$5:$A$104,A85)&gt;1,"Check duplicate availability ID",IF(OR(B85="",D85="",E85="",F85="",G85="",H85="",I85="",J85="",L85=""),"Complete entry",IF(COUNTIF(Staff!$A$5:$A$104,B85)=0,"Check staff ID",IF(IFERROR(VLOOKUP(B85,Staff!$A$5:$I$104,7,FALSE),"")&lt;&gt;'Assumptions'!$I$5,"Check staff status",IF(F85&lt;=E85,"Check time order",IF(OR('Assumptions'!$B$5="",'Assumptions'!$B$6="",'Assumptions'!$B$7="",'Assumptions'!$B$8=""),"Check assumptions",IF(OR(D85&lt;'Assumptions'!$B$5,D85&gt;'Assumptions'!$B$5+'Assumptions'!$B$6-1),"Check planning date",IF(OR(K85&gt;'Assumptions'!$B$7,K85&gt;IFERROR(VLOOKUP(B85,Staff!$A$5:$I$104,6,FALSE),'Assumptions'!$B$7)),"Check hours limit",IF(SUMPRODUCT(($B$5:$B$104=B85)*($D$5:$D$104=D85)*($A$5:$A$104&lt;&gt;A85)*($E$5:$E$104&lt;F85)*($F$5:$F$104&gt;E85))&gt;0,"Check overlapping entry",IF(L85='Assumptions'!$F$7,"Confirmation needs review","Ready for review"))))))))))))</f>
        <v/>
      </c>
    </row>
    <row r="86" ht="30" customHeight="1">
      <c r="A86" s="19" t="n"/>
      <c r="B86" s="19" t="n"/>
      <c r="C86" s="25">
        <f>IF(B86="","",IFERROR(VLOOKUP(B86,Staff!$A$5:$I$104,2,FALSE),"Staff ID not found"))</f>
        <v/>
      </c>
      <c r="D86" s="39" t="n"/>
      <c r="E86" s="22" t="n"/>
      <c r="F86" s="22" t="n"/>
      <c r="G86" s="19" t="n"/>
      <c r="H86" s="19" t="n"/>
      <c r="I86" s="19" t="n"/>
      <c r="J86" s="23" t="n"/>
      <c r="K86" s="41">
        <f>IF(OR(D86="",E86="",F86=""),"",IF(F86&lt;=E86,"",IFERROR(ROUND((F86-E86)*24,2),"")))</f>
        <v/>
      </c>
      <c r="L86" s="19" t="n"/>
      <c r="M86" s="19" t="n"/>
      <c r="N86" s="25">
        <f>IF(COUNTA(A86:B86,D86:J86,L86:M86)=0,"",IF(A86="","Complete entry",IF(COUNTIF($A$5:$A$104,A86)&gt;1,"Check duplicate availability ID",IF(OR(B86="",D86="",E86="",F86="",G86="",H86="",I86="",J86="",L86=""),"Complete entry",IF(COUNTIF(Staff!$A$5:$A$104,B86)=0,"Check staff ID",IF(IFERROR(VLOOKUP(B86,Staff!$A$5:$I$104,7,FALSE),"")&lt;&gt;'Assumptions'!$I$5,"Check staff status",IF(F86&lt;=E86,"Check time order",IF(OR('Assumptions'!$B$5="",'Assumptions'!$B$6="",'Assumptions'!$B$7="",'Assumptions'!$B$8=""),"Check assumptions",IF(OR(D86&lt;'Assumptions'!$B$5,D86&gt;'Assumptions'!$B$5+'Assumptions'!$B$6-1),"Check planning date",IF(OR(K86&gt;'Assumptions'!$B$7,K86&gt;IFERROR(VLOOKUP(B86,Staff!$A$5:$I$104,6,FALSE),'Assumptions'!$B$7)),"Check hours limit",IF(SUMPRODUCT(($B$5:$B$104=B86)*($D$5:$D$104=D86)*($A$5:$A$104&lt;&gt;A86)*($E$5:$E$104&lt;F86)*($F$5:$F$104&gt;E86))&gt;0,"Check overlapping entry",IF(L86='Assumptions'!$F$7,"Confirmation needs review","Ready for review"))))))))))))</f>
        <v/>
      </c>
    </row>
    <row r="87" ht="30" customHeight="1">
      <c r="A87" s="19" t="n"/>
      <c r="B87" s="19" t="n"/>
      <c r="C87" s="20">
        <f>IF(B87="","",IFERROR(VLOOKUP(B87,Staff!$A$5:$I$104,2,FALSE),"Staff ID not found"))</f>
        <v/>
      </c>
      <c r="D87" s="39" t="n"/>
      <c r="E87" s="22" t="n"/>
      <c r="F87" s="22" t="n"/>
      <c r="G87" s="19" t="n"/>
      <c r="H87" s="19" t="n"/>
      <c r="I87" s="19" t="n"/>
      <c r="J87" s="23" t="n"/>
      <c r="K87" s="40">
        <f>IF(OR(D87="",E87="",F87=""),"",IF(F87&lt;=E87,"",IFERROR(ROUND((F87-E87)*24,2),"")))</f>
        <v/>
      </c>
      <c r="L87" s="19" t="n"/>
      <c r="M87" s="19" t="n"/>
      <c r="N87" s="20">
        <f>IF(COUNTA(A87:B87,D87:J87,L87:M87)=0,"",IF(A87="","Complete entry",IF(COUNTIF($A$5:$A$104,A87)&gt;1,"Check duplicate availability ID",IF(OR(B87="",D87="",E87="",F87="",G87="",H87="",I87="",J87="",L87=""),"Complete entry",IF(COUNTIF(Staff!$A$5:$A$104,B87)=0,"Check staff ID",IF(IFERROR(VLOOKUP(B87,Staff!$A$5:$I$104,7,FALSE),"")&lt;&gt;'Assumptions'!$I$5,"Check staff status",IF(F87&lt;=E87,"Check time order",IF(OR('Assumptions'!$B$5="",'Assumptions'!$B$6="",'Assumptions'!$B$7="",'Assumptions'!$B$8=""),"Check assumptions",IF(OR(D87&lt;'Assumptions'!$B$5,D87&gt;'Assumptions'!$B$5+'Assumptions'!$B$6-1),"Check planning date",IF(OR(K87&gt;'Assumptions'!$B$7,K87&gt;IFERROR(VLOOKUP(B87,Staff!$A$5:$I$104,6,FALSE),'Assumptions'!$B$7)),"Check hours limit",IF(SUMPRODUCT(($B$5:$B$104=B87)*($D$5:$D$104=D87)*($A$5:$A$104&lt;&gt;A87)*($E$5:$E$104&lt;F87)*($F$5:$F$104&gt;E87))&gt;0,"Check overlapping entry",IF(L87='Assumptions'!$F$7,"Confirmation needs review","Ready for review"))))))))))))</f>
        <v/>
      </c>
    </row>
    <row r="88" ht="30" customHeight="1">
      <c r="A88" s="19" t="n"/>
      <c r="B88" s="19" t="n"/>
      <c r="C88" s="25">
        <f>IF(B88="","",IFERROR(VLOOKUP(B88,Staff!$A$5:$I$104,2,FALSE),"Staff ID not found"))</f>
        <v/>
      </c>
      <c r="D88" s="39" t="n"/>
      <c r="E88" s="22" t="n"/>
      <c r="F88" s="22" t="n"/>
      <c r="G88" s="19" t="n"/>
      <c r="H88" s="19" t="n"/>
      <c r="I88" s="19" t="n"/>
      <c r="J88" s="23" t="n"/>
      <c r="K88" s="41">
        <f>IF(OR(D88="",E88="",F88=""),"",IF(F88&lt;=E88,"",IFERROR(ROUND((F88-E88)*24,2),"")))</f>
        <v/>
      </c>
      <c r="L88" s="19" t="n"/>
      <c r="M88" s="19" t="n"/>
      <c r="N88" s="25">
        <f>IF(COUNTA(A88:B88,D88:J88,L88:M88)=0,"",IF(A88="","Complete entry",IF(COUNTIF($A$5:$A$104,A88)&gt;1,"Check duplicate availability ID",IF(OR(B88="",D88="",E88="",F88="",G88="",H88="",I88="",J88="",L88=""),"Complete entry",IF(COUNTIF(Staff!$A$5:$A$104,B88)=0,"Check staff ID",IF(IFERROR(VLOOKUP(B88,Staff!$A$5:$I$104,7,FALSE),"")&lt;&gt;'Assumptions'!$I$5,"Check staff status",IF(F88&lt;=E88,"Check time order",IF(OR('Assumptions'!$B$5="",'Assumptions'!$B$6="",'Assumptions'!$B$7="",'Assumptions'!$B$8=""),"Check assumptions",IF(OR(D88&lt;'Assumptions'!$B$5,D88&gt;'Assumptions'!$B$5+'Assumptions'!$B$6-1),"Check planning date",IF(OR(K88&gt;'Assumptions'!$B$7,K88&gt;IFERROR(VLOOKUP(B88,Staff!$A$5:$I$104,6,FALSE),'Assumptions'!$B$7)),"Check hours limit",IF(SUMPRODUCT(($B$5:$B$104=B88)*($D$5:$D$104=D88)*($A$5:$A$104&lt;&gt;A88)*($E$5:$E$104&lt;F88)*($F$5:$F$104&gt;E88))&gt;0,"Check overlapping entry",IF(L88='Assumptions'!$F$7,"Confirmation needs review","Ready for review"))))))))))))</f>
        <v/>
      </c>
    </row>
    <row r="89" ht="30" customHeight="1">
      <c r="A89" s="19" t="n"/>
      <c r="B89" s="19" t="n"/>
      <c r="C89" s="20">
        <f>IF(B89="","",IFERROR(VLOOKUP(B89,Staff!$A$5:$I$104,2,FALSE),"Staff ID not found"))</f>
        <v/>
      </c>
      <c r="D89" s="39" t="n"/>
      <c r="E89" s="22" t="n"/>
      <c r="F89" s="22" t="n"/>
      <c r="G89" s="19" t="n"/>
      <c r="H89" s="19" t="n"/>
      <c r="I89" s="19" t="n"/>
      <c r="J89" s="23" t="n"/>
      <c r="K89" s="40">
        <f>IF(OR(D89="",E89="",F89=""),"",IF(F89&lt;=E89,"",IFERROR(ROUND((F89-E89)*24,2),"")))</f>
        <v/>
      </c>
      <c r="L89" s="19" t="n"/>
      <c r="M89" s="19" t="n"/>
      <c r="N89" s="20">
        <f>IF(COUNTA(A89:B89,D89:J89,L89:M89)=0,"",IF(A89="","Complete entry",IF(COUNTIF($A$5:$A$104,A89)&gt;1,"Check duplicate availability ID",IF(OR(B89="",D89="",E89="",F89="",G89="",H89="",I89="",J89="",L89=""),"Complete entry",IF(COUNTIF(Staff!$A$5:$A$104,B89)=0,"Check staff ID",IF(IFERROR(VLOOKUP(B89,Staff!$A$5:$I$104,7,FALSE),"")&lt;&gt;'Assumptions'!$I$5,"Check staff status",IF(F89&lt;=E89,"Check time order",IF(OR('Assumptions'!$B$5="",'Assumptions'!$B$6="",'Assumptions'!$B$7="",'Assumptions'!$B$8=""),"Check assumptions",IF(OR(D89&lt;'Assumptions'!$B$5,D89&gt;'Assumptions'!$B$5+'Assumptions'!$B$6-1),"Check planning date",IF(OR(K89&gt;'Assumptions'!$B$7,K89&gt;IFERROR(VLOOKUP(B89,Staff!$A$5:$I$104,6,FALSE),'Assumptions'!$B$7)),"Check hours limit",IF(SUMPRODUCT(($B$5:$B$104=B89)*($D$5:$D$104=D89)*($A$5:$A$104&lt;&gt;A89)*($E$5:$E$104&lt;F89)*($F$5:$F$104&gt;E89))&gt;0,"Check overlapping entry",IF(L89='Assumptions'!$F$7,"Confirmation needs review","Ready for review"))))))))))))</f>
        <v/>
      </c>
    </row>
    <row r="90" ht="30" customHeight="1">
      <c r="A90" s="19" t="n"/>
      <c r="B90" s="19" t="n"/>
      <c r="C90" s="25">
        <f>IF(B90="","",IFERROR(VLOOKUP(B90,Staff!$A$5:$I$104,2,FALSE),"Staff ID not found"))</f>
        <v/>
      </c>
      <c r="D90" s="39" t="n"/>
      <c r="E90" s="22" t="n"/>
      <c r="F90" s="22" t="n"/>
      <c r="G90" s="19" t="n"/>
      <c r="H90" s="19" t="n"/>
      <c r="I90" s="19" t="n"/>
      <c r="J90" s="23" t="n"/>
      <c r="K90" s="41">
        <f>IF(OR(D90="",E90="",F90=""),"",IF(F90&lt;=E90,"",IFERROR(ROUND((F90-E90)*24,2),"")))</f>
        <v/>
      </c>
      <c r="L90" s="19" t="n"/>
      <c r="M90" s="19" t="n"/>
      <c r="N90" s="25">
        <f>IF(COUNTA(A90:B90,D90:J90,L90:M90)=0,"",IF(A90="","Complete entry",IF(COUNTIF($A$5:$A$104,A90)&gt;1,"Check duplicate availability ID",IF(OR(B90="",D90="",E90="",F90="",G90="",H90="",I90="",J90="",L90=""),"Complete entry",IF(COUNTIF(Staff!$A$5:$A$104,B90)=0,"Check staff ID",IF(IFERROR(VLOOKUP(B90,Staff!$A$5:$I$104,7,FALSE),"")&lt;&gt;'Assumptions'!$I$5,"Check staff status",IF(F90&lt;=E90,"Check time order",IF(OR('Assumptions'!$B$5="",'Assumptions'!$B$6="",'Assumptions'!$B$7="",'Assumptions'!$B$8=""),"Check assumptions",IF(OR(D90&lt;'Assumptions'!$B$5,D90&gt;'Assumptions'!$B$5+'Assumptions'!$B$6-1),"Check planning date",IF(OR(K90&gt;'Assumptions'!$B$7,K90&gt;IFERROR(VLOOKUP(B90,Staff!$A$5:$I$104,6,FALSE),'Assumptions'!$B$7)),"Check hours limit",IF(SUMPRODUCT(($B$5:$B$104=B90)*($D$5:$D$104=D90)*($A$5:$A$104&lt;&gt;A90)*($E$5:$E$104&lt;F90)*($F$5:$F$104&gt;E90))&gt;0,"Check overlapping entry",IF(L90='Assumptions'!$F$7,"Confirmation needs review","Ready for review"))))))))))))</f>
        <v/>
      </c>
    </row>
    <row r="91" ht="30" customHeight="1">
      <c r="A91" s="19" t="n"/>
      <c r="B91" s="19" t="n"/>
      <c r="C91" s="20">
        <f>IF(B91="","",IFERROR(VLOOKUP(B91,Staff!$A$5:$I$104,2,FALSE),"Staff ID not found"))</f>
        <v/>
      </c>
      <c r="D91" s="39" t="n"/>
      <c r="E91" s="22" t="n"/>
      <c r="F91" s="22" t="n"/>
      <c r="G91" s="19" t="n"/>
      <c r="H91" s="19" t="n"/>
      <c r="I91" s="19" t="n"/>
      <c r="J91" s="23" t="n"/>
      <c r="K91" s="40">
        <f>IF(OR(D91="",E91="",F91=""),"",IF(F91&lt;=E91,"",IFERROR(ROUND((F91-E91)*24,2),"")))</f>
        <v/>
      </c>
      <c r="L91" s="19" t="n"/>
      <c r="M91" s="19" t="n"/>
      <c r="N91" s="20">
        <f>IF(COUNTA(A91:B91,D91:J91,L91:M91)=0,"",IF(A91="","Complete entry",IF(COUNTIF($A$5:$A$104,A91)&gt;1,"Check duplicate availability ID",IF(OR(B91="",D91="",E91="",F91="",G91="",H91="",I91="",J91="",L91=""),"Complete entry",IF(COUNTIF(Staff!$A$5:$A$104,B91)=0,"Check staff ID",IF(IFERROR(VLOOKUP(B91,Staff!$A$5:$I$104,7,FALSE),"")&lt;&gt;'Assumptions'!$I$5,"Check staff status",IF(F91&lt;=E91,"Check time order",IF(OR('Assumptions'!$B$5="",'Assumptions'!$B$6="",'Assumptions'!$B$7="",'Assumptions'!$B$8=""),"Check assumptions",IF(OR(D91&lt;'Assumptions'!$B$5,D91&gt;'Assumptions'!$B$5+'Assumptions'!$B$6-1),"Check planning date",IF(OR(K91&gt;'Assumptions'!$B$7,K91&gt;IFERROR(VLOOKUP(B91,Staff!$A$5:$I$104,6,FALSE),'Assumptions'!$B$7)),"Check hours limit",IF(SUMPRODUCT(($B$5:$B$104=B91)*($D$5:$D$104=D91)*($A$5:$A$104&lt;&gt;A91)*($E$5:$E$104&lt;F91)*($F$5:$F$104&gt;E91))&gt;0,"Check overlapping entry",IF(L91='Assumptions'!$F$7,"Confirmation needs review","Ready for review"))))))))))))</f>
        <v/>
      </c>
    </row>
    <row r="92" ht="30" customHeight="1">
      <c r="A92" s="19" t="n"/>
      <c r="B92" s="19" t="n"/>
      <c r="C92" s="25">
        <f>IF(B92="","",IFERROR(VLOOKUP(B92,Staff!$A$5:$I$104,2,FALSE),"Staff ID not found"))</f>
        <v/>
      </c>
      <c r="D92" s="39" t="n"/>
      <c r="E92" s="22" t="n"/>
      <c r="F92" s="22" t="n"/>
      <c r="G92" s="19" t="n"/>
      <c r="H92" s="19" t="n"/>
      <c r="I92" s="19" t="n"/>
      <c r="J92" s="23" t="n"/>
      <c r="K92" s="41">
        <f>IF(OR(D92="",E92="",F92=""),"",IF(F92&lt;=E92,"",IFERROR(ROUND((F92-E92)*24,2),"")))</f>
        <v/>
      </c>
      <c r="L92" s="19" t="n"/>
      <c r="M92" s="19" t="n"/>
      <c r="N92" s="25">
        <f>IF(COUNTA(A92:B92,D92:J92,L92:M92)=0,"",IF(A92="","Complete entry",IF(COUNTIF($A$5:$A$104,A92)&gt;1,"Check duplicate availability ID",IF(OR(B92="",D92="",E92="",F92="",G92="",H92="",I92="",J92="",L92=""),"Complete entry",IF(COUNTIF(Staff!$A$5:$A$104,B92)=0,"Check staff ID",IF(IFERROR(VLOOKUP(B92,Staff!$A$5:$I$104,7,FALSE),"")&lt;&gt;'Assumptions'!$I$5,"Check staff status",IF(F92&lt;=E92,"Check time order",IF(OR('Assumptions'!$B$5="",'Assumptions'!$B$6="",'Assumptions'!$B$7="",'Assumptions'!$B$8=""),"Check assumptions",IF(OR(D92&lt;'Assumptions'!$B$5,D92&gt;'Assumptions'!$B$5+'Assumptions'!$B$6-1),"Check planning date",IF(OR(K92&gt;'Assumptions'!$B$7,K92&gt;IFERROR(VLOOKUP(B92,Staff!$A$5:$I$104,6,FALSE),'Assumptions'!$B$7)),"Check hours limit",IF(SUMPRODUCT(($B$5:$B$104=B92)*($D$5:$D$104=D92)*($A$5:$A$104&lt;&gt;A92)*($E$5:$E$104&lt;F92)*($F$5:$F$104&gt;E92))&gt;0,"Check overlapping entry",IF(L92='Assumptions'!$F$7,"Confirmation needs review","Ready for review"))))))))))))</f>
        <v/>
      </c>
    </row>
    <row r="93" ht="30" customHeight="1">
      <c r="A93" s="19" t="n"/>
      <c r="B93" s="19" t="n"/>
      <c r="C93" s="20">
        <f>IF(B93="","",IFERROR(VLOOKUP(B93,Staff!$A$5:$I$104,2,FALSE),"Staff ID not found"))</f>
        <v/>
      </c>
      <c r="D93" s="39" t="n"/>
      <c r="E93" s="22" t="n"/>
      <c r="F93" s="22" t="n"/>
      <c r="G93" s="19" t="n"/>
      <c r="H93" s="19" t="n"/>
      <c r="I93" s="19" t="n"/>
      <c r="J93" s="23" t="n"/>
      <c r="K93" s="40">
        <f>IF(OR(D93="",E93="",F93=""),"",IF(F93&lt;=E93,"",IFERROR(ROUND((F93-E93)*24,2),"")))</f>
        <v/>
      </c>
      <c r="L93" s="19" t="n"/>
      <c r="M93" s="19" t="n"/>
      <c r="N93" s="20">
        <f>IF(COUNTA(A93:B93,D93:J93,L93:M93)=0,"",IF(A93="","Complete entry",IF(COUNTIF($A$5:$A$104,A93)&gt;1,"Check duplicate availability ID",IF(OR(B93="",D93="",E93="",F93="",G93="",H93="",I93="",J93="",L93=""),"Complete entry",IF(COUNTIF(Staff!$A$5:$A$104,B93)=0,"Check staff ID",IF(IFERROR(VLOOKUP(B93,Staff!$A$5:$I$104,7,FALSE),"")&lt;&gt;'Assumptions'!$I$5,"Check staff status",IF(F93&lt;=E93,"Check time order",IF(OR('Assumptions'!$B$5="",'Assumptions'!$B$6="",'Assumptions'!$B$7="",'Assumptions'!$B$8=""),"Check assumptions",IF(OR(D93&lt;'Assumptions'!$B$5,D93&gt;'Assumptions'!$B$5+'Assumptions'!$B$6-1),"Check planning date",IF(OR(K93&gt;'Assumptions'!$B$7,K93&gt;IFERROR(VLOOKUP(B93,Staff!$A$5:$I$104,6,FALSE),'Assumptions'!$B$7)),"Check hours limit",IF(SUMPRODUCT(($B$5:$B$104=B93)*($D$5:$D$104=D93)*($A$5:$A$104&lt;&gt;A93)*($E$5:$E$104&lt;F93)*($F$5:$F$104&gt;E93))&gt;0,"Check overlapping entry",IF(L93='Assumptions'!$F$7,"Confirmation needs review","Ready for review"))))))))))))</f>
        <v/>
      </c>
    </row>
    <row r="94" ht="30" customHeight="1">
      <c r="A94" s="19" t="n"/>
      <c r="B94" s="19" t="n"/>
      <c r="C94" s="25">
        <f>IF(B94="","",IFERROR(VLOOKUP(B94,Staff!$A$5:$I$104,2,FALSE),"Staff ID not found"))</f>
        <v/>
      </c>
      <c r="D94" s="39" t="n"/>
      <c r="E94" s="22" t="n"/>
      <c r="F94" s="22" t="n"/>
      <c r="G94" s="19" t="n"/>
      <c r="H94" s="19" t="n"/>
      <c r="I94" s="19" t="n"/>
      <c r="J94" s="23" t="n"/>
      <c r="K94" s="41">
        <f>IF(OR(D94="",E94="",F94=""),"",IF(F94&lt;=E94,"",IFERROR(ROUND((F94-E94)*24,2),"")))</f>
        <v/>
      </c>
      <c r="L94" s="19" t="n"/>
      <c r="M94" s="19" t="n"/>
      <c r="N94" s="25">
        <f>IF(COUNTA(A94:B94,D94:J94,L94:M94)=0,"",IF(A94="","Complete entry",IF(COUNTIF($A$5:$A$104,A94)&gt;1,"Check duplicate availability ID",IF(OR(B94="",D94="",E94="",F94="",G94="",H94="",I94="",J94="",L94=""),"Complete entry",IF(COUNTIF(Staff!$A$5:$A$104,B94)=0,"Check staff ID",IF(IFERROR(VLOOKUP(B94,Staff!$A$5:$I$104,7,FALSE),"")&lt;&gt;'Assumptions'!$I$5,"Check staff status",IF(F94&lt;=E94,"Check time order",IF(OR('Assumptions'!$B$5="",'Assumptions'!$B$6="",'Assumptions'!$B$7="",'Assumptions'!$B$8=""),"Check assumptions",IF(OR(D94&lt;'Assumptions'!$B$5,D94&gt;'Assumptions'!$B$5+'Assumptions'!$B$6-1),"Check planning date",IF(OR(K94&gt;'Assumptions'!$B$7,K94&gt;IFERROR(VLOOKUP(B94,Staff!$A$5:$I$104,6,FALSE),'Assumptions'!$B$7)),"Check hours limit",IF(SUMPRODUCT(($B$5:$B$104=B94)*($D$5:$D$104=D94)*($A$5:$A$104&lt;&gt;A94)*($E$5:$E$104&lt;F94)*($F$5:$F$104&gt;E94))&gt;0,"Check overlapping entry",IF(L94='Assumptions'!$F$7,"Confirmation needs review","Ready for review"))))))))))))</f>
        <v/>
      </c>
    </row>
    <row r="95" ht="30" customHeight="1">
      <c r="A95" s="19" t="n"/>
      <c r="B95" s="19" t="n"/>
      <c r="C95" s="20">
        <f>IF(B95="","",IFERROR(VLOOKUP(B95,Staff!$A$5:$I$104,2,FALSE),"Staff ID not found"))</f>
        <v/>
      </c>
      <c r="D95" s="39" t="n"/>
      <c r="E95" s="22" t="n"/>
      <c r="F95" s="22" t="n"/>
      <c r="G95" s="19" t="n"/>
      <c r="H95" s="19" t="n"/>
      <c r="I95" s="19" t="n"/>
      <c r="J95" s="23" t="n"/>
      <c r="K95" s="40">
        <f>IF(OR(D95="",E95="",F95=""),"",IF(F95&lt;=E95,"",IFERROR(ROUND((F95-E95)*24,2),"")))</f>
        <v/>
      </c>
      <c r="L95" s="19" t="n"/>
      <c r="M95" s="19" t="n"/>
      <c r="N95" s="20">
        <f>IF(COUNTA(A95:B95,D95:J95,L95:M95)=0,"",IF(A95="","Complete entry",IF(COUNTIF($A$5:$A$104,A95)&gt;1,"Check duplicate availability ID",IF(OR(B95="",D95="",E95="",F95="",G95="",H95="",I95="",J95="",L95=""),"Complete entry",IF(COUNTIF(Staff!$A$5:$A$104,B95)=0,"Check staff ID",IF(IFERROR(VLOOKUP(B95,Staff!$A$5:$I$104,7,FALSE),"")&lt;&gt;'Assumptions'!$I$5,"Check staff status",IF(F95&lt;=E95,"Check time order",IF(OR('Assumptions'!$B$5="",'Assumptions'!$B$6="",'Assumptions'!$B$7="",'Assumptions'!$B$8=""),"Check assumptions",IF(OR(D95&lt;'Assumptions'!$B$5,D95&gt;'Assumptions'!$B$5+'Assumptions'!$B$6-1),"Check planning date",IF(OR(K95&gt;'Assumptions'!$B$7,K95&gt;IFERROR(VLOOKUP(B95,Staff!$A$5:$I$104,6,FALSE),'Assumptions'!$B$7)),"Check hours limit",IF(SUMPRODUCT(($B$5:$B$104=B95)*($D$5:$D$104=D95)*($A$5:$A$104&lt;&gt;A95)*($E$5:$E$104&lt;F95)*($F$5:$F$104&gt;E95))&gt;0,"Check overlapping entry",IF(L95='Assumptions'!$F$7,"Confirmation needs review","Ready for review"))))))))))))</f>
        <v/>
      </c>
    </row>
    <row r="96" ht="30" customHeight="1">
      <c r="A96" s="19" t="n"/>
      <c r="B96" s="19" t="n"/>
      <c r="C96" s="25">
        <f>IF(B96="","",IFERROR(VLOOKUP(B96,Staff!$A$5:$I$104,2,FALSE),"Staff ID not found"))</f>
        <v/>
      </c>
      <c r="D96" s="39" t="n"/>
      <c r="E96" s="22" t="n"/>
      <c r="F96" s="22" t="n"/>
      <c r="G96" s="19" t="n"/>
      <c r="H96" s="19" t="n"/>
      <c r="I96" s="19" t="n"/>
      <c r="J96" s="23" t="n"/>
      <c r="K96" s="41">
        <f>IF(OR(D96="",E96="",F96=""),"",IF(F96&lt;=E96,"",IFERROR(ROUND((F96-E96)*24,2),"")))</f>
        <v/>
      </c>
      <c r="L96" s="19" t="n"/>
      <c r="M96" s="19" t="n"/>
      <c r="N96" s="25">
        <f>IF(COUNTA(A96:B96,D96:J96,L96:M96)=0,"",IF(A96="","Complete entry",IF(COUNTIF($A$5:$A$104,A96)&gt;1,"Check duplicate availability ID",IF(OR(B96="",D96="",E96="",F96="",G96="",H96="",I96="",J96="",L96=""),"Complete entry",IF(COUNTIF(Staff!$A$5:$A$104,B96)=0,"Check staff ID",IF(IFERROR(VLOOKUP(B96,Staff!$A$5:$I$104,7,FALSE),"")&lt;&gt;'Assumptions'!$I$5,"Check staff status",IF(F96&lt;=E96,"Check time order",IF(OR('Assumptions'!$B$5="",'Assumptions'!$B$6="",'Assumptions'!$B$7="",'Assumptions'!$B$8=""),"Check assumptions",IF(OR(D96&lt;'Assumptions'!$B$5,D96&gt;'Assumptions'!$B$5+'Assumptions'!$B$6-1),"Check planning date",IF(OR(K96&gt;'Assumptions'!$B$7,K96&gt;IFERROR(VLOOKUP(B96,Staff!$A$5:$I$104,6,FALSE),'Assumptions'!$B$7)),"Check hours limit",IF(SUMPRODUCT(($B$5:$B$104=B96)*($D$5:$D$104=D96)*($A$5:$A$104&lt;&gt;A96)*($E$5:$E$104&lt;F96)*($F$5:$F$104&gt;E96))&gt;0,"Check overlapping entry",IF(L96='Assumptions'!$F$7,"Confirmation needs review","Ready for review"))))))))))))</f>
        <v/>
      </c>
    </row>
    <row r="97" ht="30" customHeight="1">
      <c r="A97" s="19" t="n"/>
      <c r="B97" s="19" t="n"/>
      <c r="C97" s="20">
        <f>IF(B97="","",IFERROR(VLOOKUP(B97,Staff!$A$5:$I$104,2,FALSE),"Staff ID not found"))</f>
        <v/>
      </c>
      <c r="D97" s="39" t="n"/>
      <c r="E97" s="22" t="n"/>
      <c r="F97" s="22" t="n"/>
      <c r="G97" s="19" t="n"/>
      <c r="H97" s="19" t="n"/>
      <c r="I97" s="19" t="n"/>
      <c r="J97" s="23" t="n"/>
      <c r="K97" s="40">
        <f>IF(OR(D97="",E97="",F97=""),"",IF(F97&lt;=E97,"",IFERROR(ROUND((F97-E97)*24,2),"")))</f>
        <v/>
      </c>
      <c r="L97" s="19" t="n"/>
      <c r="M97" s="19" t="n"/>
      <c r="N97" s="20">
        <f>IF(COUNTA(A97:B97,D97:J97,L97:M97)=0,"",IF(A97="","Complete entry",IF(COUNTIF($A$5:$A$104,A97)&gt;1,"Check duplicate availability ID",IF(OR(B97="",D97="",E97="",F97="",G97="",H97="",I97="",J97="",L97=""),"Complete entry",IF(COUNTIF(Staff!$A$5:$A$104,B97)=0,"Check staff ID",IF(IFERROR(VLOOKUP(B97,Staff!$A$5:$I$104,7,FALSE),"")&lt;&gt;'Assumptions'!$I$5,"Check staff status",IF(F97&lt;=E97,"Check time order",IF(OR('Assumptions'!$B$5="",'Assumptions'!$B$6="",'Assumptions'!$B$7="",'Assumptions'!$B$8=""),"Check assumptions",IF(OR(D97&lt;'Assumptions'!$B$5,D97&gt;'Assumptions'!$B$5+'Assumptions'!$B$6-1),"Check planning date",IF(OR(K97&gt;'Assumptions'!$B$7,K97&gt;IFERROR(VLOOKUP(B97,Staff!$A$5:$I$104,6,FALSE),'Assumptions'!$B$7)),"Check hours limit",IF(SUMPRODUCT(($B$5:$B$104=B97)*($D$5:$D$104=D97)*($A$5:$A$104&lt;&gt;A97)*($E$5:$E$104&lt;F97)*($F$5:$F$104&gt;E97))&gt;0,"Check overlapping entry",IF(L97='Assumptions'!$F$7,"Confirmation needs review","Ready for review"))))))))))))</f>
        <v/>
      </c>
    </row>
    <row r="98" ht="30" customHeight="1">
      <c r="A98" s="19" t="n"/>
      <c r="B98" s="19" t="n"/>
      <c r="C98" s="25">
        <f>IF(B98="","",IFERROR(VLOOKUP(B98,Staff!$A$5:$I$104,2,FALSE),"Staff ID not found"))</f>
        <v/>
      </c>
      <c r="D98" s="39" t="n"/>
      <c r="E98" s="22" t="n"/>
      <c r="F98" s="22" t="n"/>
      <c r="G98" s="19" t="n"/>
      <c r="H98" s="19" t="n"/>
      <c r="I98" s="19" t="n"/>
      <c r="J98" s="23" t="n"/>
      <c r="K98" s="41">
        <f>IF(OR(D98="",E98="",F98=""),"",IF(F98&lt;=E98,"",IFERROR(ROUND((F98-E98)*24,2),"")))</f>
        <v/>
      </c>
      <c r="L98" s="19" t="n"/>
      <c r="M98" s="19" t="n"/>
      <c r="N98" s="25">
        <f>IF(COUNTA(A98:B98,D98:J98,L98:M98)=0,"",IF(A98="","Complete entry",IF(COUNTIF($A$5:$A$104,A98)&gt;1,"Check duplicate availability ID",IF(OR(B98="",D98="",E98="",F98="",G98="",H98="",I98="",J98="",L98=""),"Complete entry",IF(COUNTIF(Staff!$A$5:$A$104,B98)=0,"Check staff ID",IF(IFERROR(VLOOKUP(B98,Staff!$A$5:$I$104,7,FALSE),"")&lt;&gt;'Assumptions'!$I$5,"Check staff status",IF(F98&lt;=E98,"Check time order",IF(OR('Assumptions'!$B$5="",'Assumptions'!$B$6="",'Assumptions'!$B$7="",'Assumptions'!$B$8=""),"Check assumptions",IF(OR(D98&lt;'Assumptions'!$B$5,D98&gt;'Assumptions'!$B$5+'Assumptions'!$B$6-1),"Check planning date",IF(OR(K98&gt;'Assumptions'!$B$7,K98&gt;IFERROR(VLOOKUP(B98,Staff!$A$5:$I$104,6,FALSE),'Assumptions'!$B$7)),"Check hours limit",IF(SUMPRODUCT(($B$5:$B$104=B98)*($D$5:$D$104=D98)*($A$5:$A$104&lt;&gt;A98)*($E$5:$E$104&lt;F98)*($F$5:$F$104&gt;E98))&gt;0,"Check overlapping entry",IF(L98='Assumptions'!$F$7,"Confirmation needs review","Ready for review"))))))))))))</f>
        <v/>
      </c>
    </row>
    <row r="99" ht="30" customHeight="1">
      <c r="A99" s="19" t="n"/>
      <c r="B99" s="19" t="n"/>
      <c r="C99" s="20">
        <f>IF(B99="","",IFERROR(VLOOKUP(B99,Staff!$A$5:$I$104,2,FALSE),"Staff ID not found"))</f>
        <v/>
      </c>
      <c r="D99" s="39" t="n"/>
      <c r="E99" s="22" t="n"/>
      <c r="F99" s="22" t="n"/>
      <c r="G99" s="19" t="n"/>
      <c r="H99" s="19" t="n"/>
      <c r="I99" s="19" t="n"/>
      <c r="J99" s="23" t="n"/>
      <c r="K99" s="40">
        <f>IF(OR(D99="",E99="",F99=""),"",IF(F99&lt;=E99,"",IFERROR(ROUND((F99-E99)*24,2),"")))</f>
        <v/>
      </c>
      <c r="L99" s="19" t="n"/>
      <c r="M99" s="19" t="n"/>
      <c r="N99" s="20">
        <f>IF(COUNTA(A99:B99,D99:J99,L99:M99)=0,"",IF(A99="","Complete entry",IF(COUNTIF($A$5:$A$104,A99)&gt;1,"Check duplicate availability ID",IF(OR(B99="",D99="",E99="",F99="",G99="",H99="",I99="",J99="",L99=""),"Complete entry",IF(COUNTIF(Staff!$A$5:$A$104,B99)=0,"Check staff ID",IF(IFERROR(VLOOKUP(B99,Staff!$A$5:$I$104,7,FALSE),"")&lt;&gt;'Assumptions'!$I$5,"Check staff status",IF(F99&lt;=E99,"Check time order",IF(OR('Assumptions'!$B$5="",'Assumptions'!$B$6="",'Assumptions'!$B$7="",'Assumptions'!$B$8=""),"Check assumptions",IF(OR(D99&lt;'Assumptions'!$B$5,D99&gt;'Assumptions'!$B$5+'Assumptions'!$B$6-1),"Check planning date",IF(OR(K99&gt;'Assumptions'!$B$7,K99&gt;IFERROR(VLOOKUP(B99,Staff!$A$5:$I$104,6,FALSE),'Assumptions'!$B$7)),"Check hours limit",IF(SUMPRODUCT(($B$5:$B$104=B99)*($D$5:$D$104=D99)*($A$5:$A$104&lt;&gt;A99)*($E$5:$E$104&lt;F99)*($F$5:$F$104&gt;E99))&gt;0,"Check overlapping entry",IF(L99='Assumptions'!$F$7,"Confirmation needs review","Ready for review"))))))))))))</f>
        <v/>
      </c>
    </row>
    <row r="100" ht="30" customHeight="1">
      <c r="A100" s="19" t="n"/>
      <c r="B100" s="19" t="n"/>
      <c r="C100" s="25">
        <f>IF(B100="","",IFERROR(VLOOKUP(B100,Staff!$A$5:$I$104,2,FALSE),"Staff ID not found"))</f>
        <v/>
      </c>
      <c r="D100" s="39" t="n"/>
      <c r="E100" s="22" t="n"/>
      <c r="F100" s="22" t="n"/>
      <c r="G100" s="19" t="n"/>
      <c r="H100" s="19" t="n"/>
      <c r="I100" s="19" t="n"/>
      <c r="J100" s="23" t="n"/>
      <c r="K100" s="41">
        <f>IF(OR(D100="",E100="",F100=""),"",IF(F100&lt;=E100,"",IFERROR(ROUND((F100-E100)*24,2),"")))</f>
        <v/>
      </c>
      <c r="L100" s="19" t="n"/>
      <c r="M100" s="19" t="n"/>
      <c r="N100" s="25">
        <f>IF(COUNTA(A100:B100,D100:J100,L100:M100)=0,"",IF(A100="","Complete entry",IF(COUNTIF($A$5:$A$104,A100)&gt;1,"Check duplicate availability ID",IF(OR(B100="",D100="",E100="",F100="",G100="",H100="",I100="",J100="",L100=""),"Complete entry",IF(COUNTIF(Staff!$A$5:$A$104,B100)=0,"Check staff ID",IF(IFERROR(VLOOKUP(B100,Staff!$A$5:$I$104,7,FALSE),"")&lt;&gt;'Assumptions'!$I$5,"Check staff status",IF(F100&lt;=E100,"Check time order",IF(OR('Assumptions'!$B$5="",'Assumptions'!$B$6="",'Assumptions'!$B$7="",'Assumptions'!$B$8=""),"Check assumptions",IF(OR(D100&lt;'Assumptions'!$B$5,D100&gt;'Assumptions'!$B$5+'Assumptions'!$B$6-1),"Check planning date",IF(OR(K100&gt;'Assumptions'!$B$7,K100&gt;IFERROR(VLOOKUP(B100,Staff!$A$5:$I$104,6,FALSE),'Assumptions'!$B$7)),"Check hours limit",IF(SUMPRODUCT(($B$5:$B$104=B100)*($D$5:$D$104=D100)*($A$5:$A$104&lt;&gt;A100)*($E$5:$E$104&lt;F100)*($F$5:$F$104&gt;E100))&gt;0,"Check overlapping entry",IF(L100='Assumptions'!$F$7,"Confirmation needs review","Ready for review"))))))))))))</f>
        <v/>
      </c>
    </row>
    <row r="101" ht="30" customHeight="1">
      <c r="A101" s="19" t="n"/>
      <c r="B101" s="19" t="n"/>
      <c r="C101" s="20">
        <f>IF(B101="","",IFERROR(VLOOKUP(B101,Staff!$A$5:$I$104,2,FALSE),"Staff ID not found"))</f>
        <v/>
      </c>
      <c r="D101" s="39" t="n"/>
      <c r="E101" s="22" t="n"/>
      <c r="F101" s="22" t="n"/>
      <c r="G101" s="19" t="n"/>
      <c r="H101" s="19" t="n"/>
      <c r="I101" s="19" t="n"/>
      <c r="J101" s="23" t="n"/>
      <c r="K101" s="40">
        <f>IF(OR(D101="",E101="",F101=""),"",IF(F101&lt;=E101,"",IFERROR(ROUND((F101-E101)*24,2),"")))</f>
        <v/>
      </c>
      <c r="L101" s="19" t="n"/>
      <c r="M101" s="19" t="n"/>
      <c r="N101" s="20">
        <f>IF(COUNTA(A101:B101,D101:J101,L101:M101)=0,"",IF(A101="","Complete entry",IF(COUNTIF($A$5:$A$104,A101)&gt;1,"Check duplicate availability ID",IF(OR(B101="",D101="",E101="",F101="",G101="",H101="",I101="",J101="",L101=""),"Complete entry",IF(COUNTIF(Staff!$A$5:$A$104,B101)=0,"Check staff ID",IF(IFERROR(VLOOKUP(B101,Staff!$A$5:$I$104,7,FALSE),"")&lt;&gt;'Assumptions'!$I$5,"Check staff status",IF(F101&lt;=E101,"Check time order",IF(OR('Assumptions'!$B$5="",'Assumptions'!$B$6="",'Assumptions'!$B$7="",'Assumptions'!$B$8=""),"Check assumptions",IF(OR(D101&lt;'Assumptions'!$B$5,D101&gt;'Assumptions'!$B$5+'Assumptions'!$B$6-1),"Check planning date",IF(OR(K101&gt;'Assumptions'!$B$7,K101&gt;IFERROR(VLOOKUP(B101,Staff!$A$5:$I$104,6,FALSE),'Assumptions'!$B$7)),"Check hours limit",IF(SUMPRODUCT(($B$5:$B$104=B101)*($D$5:$D$104=D101)*($A$5:$A$104&lt;&gt;A101)*($E$5:$E$104&lt;F101)*($F$5:$F$104&gt;E101))&gt;0,"Check overlapping entry",IF(L101='Assumptions'!$F$7,"Confirmation needs review","Ready for review"))))))))))))</f>
        <v/>
      </c>
    </row>
    <row r="102" ht="30" customHeight="1">
      <c r="A102" s="19" t="n"/>
      <c r="B102" s="19" t="n"/>
      <c r="C102" s="25">
        <f>IF(B102="","",IFERROR(VLOOKUP(B102,Staff!$A$5:$I$104,2,FALSE),"Staff ID not found"))</f>
        <v/>
      </c>
      <c r="D102" s="39" t="n"/>
      <c r="E102" s="22" t="n"/>
      <c r="F102" s="22" t="n"/>
      <c r="G102" s="19" t="n"/>
      <c r="H102" s="19" t="n"/>
      <c r="I102" s="19" t="n"/>
      <c r="J102" s="23" t="n"/>
      <c r="K102" s="41">
        <f>IF(OR(D102="",E102="",F102=""),"",IF(F102&lt;=E102,"",IFERROR(ROUND((F102-E102)*24,2),"")))</f>
        <v/>
      </c>
      <c r="L102" s="19" t="n"/>
      <c r="M102" s="19" t="n"/>
      <c r="N102" s="25">
        <f>IF(COUNTA(A102:B102,D102:J102,L102:M102)=0,"",IF(A102="","Complete entry",IF(COUNTIF($A$5:$A$104,A102)&gt;1,"Check duplicate availability ID",IF(OR(B102="",D102="",E102="",F102="",G102="",H102="",I102="",J102="",L102=""),"Complete entry",IF(COUNTIF(Staff!$A$5:$A$104,B102)=0,"Check staff ID",IF(IFERROR(VLOOKUP(B102,Staff!$A$5:$I$104,7,FALSE),"")&lt;&gt;'Assumptions'!$I$5,"Check staff status",IF(F102&lt;=E102,"Check time order",IF(OR('Assumptions'!$B$5="",'Assumptions'!$B$6="",'Assumptions'!$B$7="",'Assumptions'!$B$8=""),"Check assumptions",IF(OR(D102&lt;'Assumptions'!$B$5,D102&gt;'Assumptions'!$B$5+'Assumptions'!$B$6-1),"Check planning date",IF(OR(K102&gt;'Assumptions'!$B$7,K102&gt;IFERROR(VLOOKUP(B102,Staff!$A$5:$I$104,6,FALSE),'Assumptions'!$B$7)),"Check hours limit",IF(SUMPRODUCT(($B$5:$B$104=B102)*($D$5:$D$104=D102)*($A$5:$A$104&lt;&gt;A102)*($E$5:$E$104&lt;F102)*($F$5:$F$104&gt;E102))&gt;0,"Check overlapping entry",IF(L102='Assumptions'!$F$7,"Confirmation needs review","Ready for review"))))))))))))</f>
        <v/>
      </c>
    </row>
    <row r="103" ht="30" customHeight="1">
      <c r="A103" s="19" t="n"/>
      <c r="B103" s="19" t="n"/>
      <c r="C103" s="20">
        <f>IF(B103="","",IFERROR(VLOOKUP(B103,Staff!$A$5:$I$104,2,FALSE),"Staff ID not found"))</f>
        <v/>
      </c>
      <c r="D103" s="39" t="n"/>
      <c r="E103" s="22" t="n"/>
      <c r="F103" s="22" t="n"/>
      <c r="G103" s="19" t="n"/>
      <c r="H103" s="19" t="n"/>
      <c r="I103" s="19" t="n"/>
      <c r="J103" s="23" t="n"/>
      <c r="K103" s="40">
        <f>IF(OR(D103="",E103="",F103=""),"",IF(F103&lt;=E103,"",IFERROR(ROUND((F103-E103)*24,2),"")))</f>
        <v/>
      </c>
      <c r="L103" s="19" t="n"/>
      <c r="M103" s="19" t="n"/>
      <c r="N103" s="20">
        <f>IF(COUNTA(A103:B103,D103:J103,L103:M103)=0,"",IF(A103="","Complete entry",IF(COUNTIF($A$5:$A$104,A103)&gt;1,"Check duplicate availability ID",IF(OR(B103="",D103="",E103="",F103="",G103="",H103="",I103="",J103="",L103=""),"Complete entry",IF(COUNTIF(Staff!$A$5:$A$104,B103)=0,"Check staff ID",IF(IFERROR(VLOOKUP(B103,Staff!$A$5:$I$104,7,FALSE),"")&lt;&gt;'Assumptions'!$I$5,"Check staff status",IF(F103&lt;=E103,"Check time order",IF(OR('Assumptions'!$B$5="",'Assumptions'!$B$6="",'Assumptions'!$B$7="",'Assumptions'!$B$8=""),"Check assumptions",IF(OR(D103&lt;'Assumptions'!$B$5,D103&gt;'Assumptions'!$B$5+'Assumptions'!$B$6-1),"Check planning date",IF(OR(K103&gt;'Assumptions'!$B$7,K103&gt;IFERROR(VLOOKUP(B103,Staff!$A$5:$I$104,6,FALSE),'Assumptions'!$B$7)),"Check hours limit",IF(SUMPRODUCT(($B$5:$B$104=B103)*($D$5:$D$104=D103)*($A$5:$A$104&lt;&gt;A103)*($E$5:$E$104&lt;F103)*($F$5:$F$104&gt;E103))&gt;0,"Check overlapping entry",IF(L103='Assumptions'!$F$7,"Confirmation needs review","Ready for review"))))))))))))</f>
        <v/>
      </c>
    </row>
    <row r="104" ht="30" customHeight="1">
      <c r="A104" s="19" t="n"/>
      <c r="B104" s="19" t="n"/>
      <c r="C104" s="25">
        <f>IF(B104="","",IFERROR(VLOOKUP(B104,Staff!$A$5:$I$104,2,FALSE),"Staff ID not found"))</f>
        <v/>
      </c>
      <c r="D104" s="39" t="n"/>
      <c r="E104" s="22" t="n"/>
      <c r="F104" s="22" t="n"/>
      <c r="G104" s="19" t="n"/>
      <c r="H104" s="19" t="n"/>
      <c r="I104" s="19" t="n"/>
      <c r="J104" s="23" t="n"/>
      <c r="K104" s="41">
        <f>IF(OR(D104="",E104="",F104=""),"",IF(F104&lt;=E104,"",IFERROR(ROUND((F104-E104)*24,2),"")))</f>
        <v/>
      </c>
      <c r="L104" s="19" t="n"/>
      <c r="M104" s="19" t="n"/>
      <c r="N104" s="25">
        <f>IF(COUNTA(A104:B104,D104:J104,L104:M104)=0,"",IF(A104="","Complete entry",IF(COUNTIF($A$5:$A$104,A104)&gt;1,"Check duplicate availability ID",IF(OR(B104="",D104="",E104="",F104="",G104="",H104="",I104="",J104="",L104=""),"Complete entry",IF(COUNTIF(Staff!$A$5:$A$104,B104)=0,"Check staff ID",IF(IFERROR(VLOOKUP(B104,Staff!$A$5:$I$104,7,FALSE),"")&lt;&gt;'Assumptions'!$I$5,"Check staff status",IF(F104&lt;=E104,"Check time order",IF(OR('Assumptions'!$B$5="",'Assumptions'!$B$6="",'Assumptions'!$B$7="",'Assumptions'!$B$8=""),"Check assumptions",IF(OR(D104&lt;'Assumptions'!$B$5,D104&gt;'Assumptions'!$B$5+'Assumptions'!$B$6-1),"Check planning date",IF(OR(K104&gt;'Assumptions'!$B$7,K104&gt;IFERROR(VLOOKUP(B104,Staff!$A$5:$I$104,6,FALSE),'Assumptions'!$B$7)),"Check hours limit",IF(SUMPRODUCT(($B$5:$B$104=B104)*($D$5:$D$104=D104)*($A$5:$A$104&lt;&gt;A104)*($E$5:$E$104&lt;F104)*($F$5:$F$104&gt;E104))&gt;0,"Check overlapping entry",IF(L104='Assumptions'!$F$7,"Confirmation needs review","Ready for review"))))))))))))</f>
        <v/>
      </c>
    </row>
  </sheetData>
  <autoFilter ref="A4:N104"/>
  <mergeCells count="1">
    <mergeCell ref="A1:N1"/>
  </mergeCells>
  <conditionalFormatting sqref="N5:N104">
    <cfRule type="expression" priority="1" dxfId="1">
      <formula>$N5="Ready for review"</formula>
    </cfRule>
    <cfRule type="expression" priority="2" dxfId="0">
      <formula>AND($N5&lt;&gt;"",$N5&lt;&gt;"Ready for review")</formula>
    </cfRule>
  </conditionalFormatting>
  <conditionalFormatting sqref="L5:L104">
    <cfRule type="expression" priority="3" dxfId="0">
      <formula>$L5=Assumptions!$F$7</formula>
    </cfRule>
  </conditionalFormatting>
  <dataValidations count="6">
    <dataValidation sqref="D5:D104" showDropDown="0" showInputMessage="1" showErrorMessage="1" allowBlank="0" errorTitle="Check availability date" error="Enter a date inside the editable planning window." promptTitle="Availability date" prompt="Enter a date from the planning start through the final horizon date." type="date" operator="between">
      <formula1>='Assumptions'!$B$5</formula1>
      <formula2>='Assumptions'!$B$5+'Assumptions'!$B$6-1</formula2>
    </dataValidation>
    <dataValidation sqref="E5:F104" showDropDown="0" showInputMessage="1" showErrorMessage="1" allowBlank="0" errorTitle="Check time" error="Enter a valid time from 12:00 AM through 11:59 PM." promptTitle="Availability time" prompt="Enter the start or end time for this same-day window." type="time" operator="between">
      <formula1>=TIME(0,0,0)</formula1>
      <formula2>=TIME(23,59,59)</formula2>
    </dataValidation>
    <dataValidation sqref="G5:G104" showDropDown="0" showInputMessage="0" showErrorMessage="1" allowBlank="0" errorTitle="Check availability" error="Select an availability choice from the Assumptions sheet list." promptTitle="Availability" prompt="Select Available, Tentative, or Unavailable." type="list">
      <formula1>='Assumptions'!$E$5:$E$7</formula1>
    </dataValidation>
    <dataValidation sqref="H5:H104" showDropDown="0" showInputMessage="0" showErrorMessage="1" allowBlank="0" errorTitle="Check preferred service" error="Select a service from the Assumptions sheet list." promptTitle="Preferred service" prompt="Select the service associated with this availability window." type="list">
      <formula1>='Assumptions'!$G$5:$G$10</formula1>
    </dataValidation>
    <dataValidation sqref="J5:J104" showDropDown="0" showInputMessage="1" showErrorMessage="1" allowBlank="0" errorTitle="Check max pets" error="Enter a whole number from zero through the editable pets-per-window limit." promptTitle="Maximum pets" prompt="Enter the administrative capacity for this availability window." type="whole" operator="between">
      <formula1>0</formula1>
      <formula2>='Assumptions'!$B$8</formula2>
    </dataValidation>
    <dataValidation sqref="L5:L104" showDropDown="0" showInputMessage="0" showErrorMessage="1" allowBlank="0" errorTitle="Check confirmation" error="Select a confirmation choice from the Assumptions sheet list." promptTitle="Confirmation" prompt="Select Draft, Confirmed, or Needs Review." type="list">
      <formula1>='Assumptions'!$F$5:$F$7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 fitToPage="1"/>
  </sheetPr>
  <dimension ref="A1:I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25" customWidth="1" min="3" max="3"/>
    <col width="20" customWidth="1" min="4" max="4"/>
    <col width="17" customWidth="1" min="5" max="5"/>
    <col width="17" customWidth="1" min="6" max="6"/>
    <col width="15" customWidth="1" min="7" max="7"/>
    <col width="42" customWidth="1" min="8" max="8"/>
    <col width="24" customWidth="1" min="9" max="9"/>
  </cols>
  <sheetData>
    <row r="1" ht="28" customHeight="1">
      <c r="A1" s="1" t="inlineStr">
        <is>
          <t>Pet Service Staff Availability Planner — Staff</t>
        </is>
      </c>
      <c r="B1" s="33" t="n"/>
      <c r="C1" s="33" t="n"/>
      <c r="D1" s="33" t="n"/>
      <c r="E1" s="33" t="n"/>
      <c r="F1" s="33" t="n"/>
      <c r="G1" s="33" t="n"/>
      <c r="H1" s="33" t="n"/>
      <c r="I1" s="34" t="n"/>
    </row>
    <row r="2" ht="20" customHeight="1">
      <c r="A2" s="2" t="inlineStr">
        <is>
          <t>Maintain staff identifiers and scheduling limits before entering availability.</t>
        </is>
      </c>
    </row>
    <row r="3"/>
    <row r="4" ht="32" customHeight="1">
      <c r="A4" s="14" t="inlineStr">
        <is>
          <t>Staff ID</t>
        </is>
      </c>
      <c r="B4" s="14" t="inlineStr">
        <is>
          <t>Display Name</t>
        </is>
      </c>
      <c r="C4" s="14" t="inlineStr">
        <is>
          <t>Role</t>
        </is>
      </c>
      <c r="D4" s="14" t="inlineStr">
        <is>
          <t>Primary Service</t>
        </is>
      </c>
      <c r="E4" s="14" t="inlineStr">
        <is>
          <t>Home Area</t>
        </is>
      </c>
      <c r="F4" s="14" t="inlineStr">
        <is>
          <t>Daily Hour Limit</t>
        </is>
      </c>
      <c r="G4" s="14" t="inlineStr">
        <is>
          <t>Staff Status</t>
        </is>
      </c>
      <c r="H4" s="14" t="inlineStr">
        <is>
          <t>Scheduling Notes</t>
        </is>
      </c>
      <c r="I4" s="14" t="inlineStr">
        <is>
          <t>Record Check</t>
        </is>
      </c>
    </row>
    <row r="5" ht="28" customHeight="1">
      <c r="A5" s="19" t="inlineStr">
        <is>
          <t>FX-001</t>
        </is>
      </c>
      <c r="B5" s="19" t="inlineStr">
        <is>
          <t>Fable Quill (fictional)</t>
        </is>
      </c>
      <c r="C5" s="19" t="inlineStr">
        <is>
          <t>Groomer</t>
        </is>
      </c>
      <c r="D5" s="19" t="inlineStr">
        <is>
          <t>Grooming</t>
        </is>
      </c>
      <c r="E5" s="19" t="inlineStr">
        <is>
          <t>North Zone</t>
        </is>
      </c>
      <c r="F5" s="42" t="n">
        <v>8</v>
      </c>
      <c r="G5" s="19" t="inlineStr">
        <is>
          <t>Active</t>
        </is>
      </c>
      <c r="H5" s="19" t="inlineStr">
        <is>
          <t>Prefers morning availability.</t>
        </is>
      </c>
      <c r="I5" s="20">
        <f>IF(COUNTA(A5:H5)=0,"",IF(A5="","Complete record",IF(COUNTIF($A$5:$A$104,A5)&gt;1,"Duplicate staff ID",IF(OR(B5="",C5="",D5="",F5="",G5=""),"Complete record",IF('Assumptions'!$B$7="","Check assumptions",IF(F5&gt;'Assumptions'!$B$7,"Check hours limit","Ready"))))))</f>
        <v/>
      </c>
    </row>
    <row r="6" ht="28" customHeight="1">
      <c r="A6" s="19" t="inlineStr">
        <is>
          <t>FX-002</t>
        </is>
      </c>
      <c r="B6" s="19" t="inlineStr">
        <is>
          <t>Juniper Mirth (fictional)</t>
        </is>
      </c>
      <c r="C6" s="19" t="inlineStr">
        <is>
          <t>Boarding Attendant</t>
        </is>
      </c>
      <c r="D6" s="19" t="inlineStr">
        <is>
          <t>Boarding</t>
        </is>
      </c>
      <c r="E6" s="19" t="inlineStr">
        <is>
          <t>Central Zone</t>
        </is>
      </c>
      <c r="F6" s="42" t="n">
        <v>10</v>
      </c>
      <c r="G6" s="19" t="inlineStr">
        <is>
          <t>Active</t>
        </is>
      </c>
      <c r="H6" s="19" t="inlineStr">
        <is>
          <t>Available for opening or midday windows.</t>
        </is>
      </c>
      <c r="I6" s="25">
        <f>IF(COUNTA(A6:H6)=0,"",IF(A6="","Complete record",IF(COUNTIF($A$5:$A$104,A6)&gt;1,"Duplicate staff ID",IF(OR(B6="",C6="",D6="",F6="",G6=""),"Complete record",IF('Assumptions'!$B$7="","Check assumptions",IF(F6&gt;'Assumptions'!$B$7,"Check hours limit","Ready"))))))</f>
        <v/>
      </c>
    </row>
    <row r="7" ht="28" customHeight="1">
      <c r="A7" s="19" t="inlineStr">
        <is>
          <t>FX-003</t>
        </is>
      </c>
      <c r="B7" s="19" t="inlineStr">
        <is>
          <t>Rowan Noodle (fictional)</t>
        </is>
      </c>
      <c r="C7" s="19" t="inlineStr">
        <is>
          <t>Daycare Attendant</t>
        </is>
      </c>
      <c r="D7" s="19" t="inlineStr">
        <is>
          <t>Daycare</t>
        </is>
      </c>
      <c r="E7" s="19" t="inlineStr">
        <is>
          <t>East Zone</t>
        </is>
      </c>
      <c r="F7" s="42" t="n">
        <v>8</v>
      </c>
      <c r="G7" s="19" t="inlineStr">
        <is>
          <t>Active</t>
        </is>
      </c>
      <c r="H7" s="19" t="inlineStr">
        <is>
          <t>Prefers daytime windows.</t>
        </is>
      </c>
      <c r="I7" s="20">
        <f>IF(COUNTA(A7:H7)=0,"",IF(A7="","Complete record",IF(COUNTIF($A$5:$A$104,A7)&gt;1,"Duplicate staff ID",IF(OR(B7="",C7="",D7="",F7="",G7=""),"Complete record",IF('Assumptions'!$B$7="","Check assumptions",IF(F7&gt;'Assumptions'!$B$7,"Check hours limit","Ready"))))))</f>
        <v/>
      </c>
    </row>
    <row r="8" ht="28" customHeight="1">
      <c r="A8" s="19" t="inlineStr">
        <is>
          <t>FX-004</t>
        </is>
      </c>
      <c r="B8" s="19" t="inlineStr">
        <is>
          <t>Casey Comet (fictional)</t>
        </is>
      </c>
      <c r="C8" s="19" t="inlineStr">
        <is>
          <t>Pet Sitter</t>
        </is>
      </c>
      <c r="D8" s="19" t="inlineStr">
        <is>
          <t>Pet Sitting</t>
        </is>
      </c>
      <c r="E8" s="19" t="inlineStr">
        <is>
          <t>South Zone</t>
        </is>
      </c>
      <c r="F8" s="42" t="n">
        <v>8</v>
      </c>
      <c r="G8" s="19" t="inlineStr">
        <is>
          <t>Active</t>
        </is>
      </c>
      <c r="H8" s="19" t="inlineStr">
        <is>
          <t>Uses service area entered on each availability row.</t>
        </is>
      </c>
      <c r="I8" s="25">
        <f>IF(COUNTA(A8:H8)=0,"",IF(A8="","Complete record",IF(COUNTIF($A$5:$A$104,A8)&gt;1,"Duplicate staff ID",IF(OR(B8="",C8="",D8="",F8="",G8=""),"Complete record",IF('Assumptions'!$B$7="","Check assumptions",IF(F8&gt;'Assumptions'!$B$7,"Check hours limit","Ready"))))))</f>
        <v/>
      </c>
    </row>
    <row r="9" ht="28" customHeight="1">
      <c r="A9" s="19" t="inlineStr">
        <is>
          <t>FX-005</t>
        </is>
      </c>
      <c r="B9" s="19" t="inlineStr">
        <is>
          <t>Morgan Moonpaw (fictional)</t>
        </is>
      </c>
      <c r="C9" s="19" t="inlineStr">
        <is>
          <t>Dog Walker</t>
        </is>
      </c>
      <c r="D9" s="19" t="inlineStr">
        <is>
          <t>Dog Walking</t>
        </is>
      </c>
      <c r="E9" s="19" t="inlineStr">
        <is>
          <t>North Zone</t>
        </is>
      </c>
      <c r="F9" s="42" t="n">
        <v>6</v>
      </c>
      <c r="G9" s="19" t="inlineStr">
        <is>
          <t>Active</t>
        </is>
      </c>
      <c r="H9" s="19" t="inlineStr">
        <is>
          <t>Prefers morning and early afternoon windows.</t>
        </is>
      </c>
      <c r="I9" s="20">
        <f>IF(COUNTA(A9:H9)=0,"",IF(A9="","Complete record",IF(COUNTIF($A$5:$A$104,A9)&gt;1,"Duplicate staff ID",IF(OR(B9="",C9="",D9="",F9="",G9=""),"Complete record",IF('Assumptions'!$B$7="","Check assumptions",IF(F9&gt;'Assumptions'!$B$7,"Check hours limit","Ready"))))))</f>
        <v/>
      </c>
    </row>
    <row r="10" ht="28" customHeight="1">
      <c r="A10" s="19" t="inlineStr">
        <is>
          <t>FX-006</t>
        </is>
      </c>
      <c r="B10" s="19" t="inlineStr">
        <is>
          <t>Taylor Tumble (fictional)</t>
        </is>
      </c>
      <c r="C10" s="19" t="inlineStr">
        <is>
          <t>Cross-trained Attendant</t>
        </is>
      </c>
      <c r="D10" s="19" t="inlineStr">
        <is>
          <t>Any service</t>
        </is>
      </c>
      <c r="E10" s="19" t="inlineStr">
        <is>
          <t>West Zone</t>
        </is>
      </c>
      <c r="F10" s="42" t="n">
        <v>9</v>
      </c>
      <c r="G10" s="19" t="inlineStr">
        <is>
          <t>Active</t>
        </is>
      </c>
      <c r="H10" s="19" t="inlineStr">
        <is>
          <t>Cross-trained for boarding and daycare support.</t>
        </is>
      </c>
      <c r="I10" s="25">
        <f>IF(COUNTA(A10:H10)=0,"",IF(A10="","Complete record",IF(COUNTIF($A$5:$A$104,A10)&gt;1,"Duplicate staff ID",IF(OR(B10="",C10="",D10="",F10="",G10=""),"Complete record",IF('Assumptions'!$B$7="","Check assumptions",IF(F10&gt;'Assumptions'!$B$7,"Check hours limit","Ready"))))))</f>
        <v/>
      </c>
    </row>
    <row r="11" ht="28" customHeight="1">
      <c r="A11" s="19" t="inlineStr">
        <is>
          <t>FX-007</t>
        </is>
      </c>
      <c r="B11" s="19" t="inlineStr">
        <is>
          <t>Sky Lantern (fictional)</t>
        </is>
      </c>
      <c r="C11" s="19" t="inlineStr">
        <is>
          <t>Boarding Attendant</t>
        </is>
      </c>
      <c r="D11" s="19" t="inlineStr">
        <is>
          <t>Boarding</t>
        </is>
      </c>
      <c r="E11" s="19" t="inlineStr">
        <is>
          <t>Central Zone</t>
        </is>
      </c>
      <c r="F11" s="42" t="n">
        <v>8</v>
      </c>
      <c r="G11" s="19" t="inlineStr">
        <is>
          <t>On Leave</t>
        </is>
      </c>
      <c r="H11" s="19" t="inlineStr">
        <is>
          <t>Status should be reviewed before booking assignment.</t>
        </is>
      </c>
      <c r="I11" s="20">
        <f>IF(COUNTA(A11:H11)=0,"",IF(A11="","Complete record",IF(COUNTIF($A$5:$A$104,A11)&gt;1,"Duplicate staff ID",IF(OR(B11="",C11="",D11="",F11="",G11=""),"Complete record",IF('Assumptions'!$B$7="","Check assumptions",IF(F11&gt;'Assumptions'!$B$7,"Check hours limit","Ready"))))))</f>
        <v/>
      </c>
    </row>
    <row r="12" ht="28" customHeight="1">
      <c r="A12" s="19" t="inlineStr">
        <is>
          <t>FX-008</t>
        </is>
      </c>
      <c r="B12" s="19" t="inlineStr">
        <is>
          <t>Devon Doodle (fictional)</t>
        </is>
      </c>
      <c r="C12" s="19" t="inlineStr">
        <is>
          <t>Dog Walker</t>
        </is>
      </c>
      <c r="D12" s="19" t="inlineStr">
        <is>
          <t>Dog Walking</t>
        </is>
      </c>
      <c r="E12" s="19" t="inlineStr">
        <is>
          <t>East Zone</t>
        </is>
      </c>
      <c r="F12" s="42" t="n">
        <v>8</v>
      </c>
      <c r="G12" s="19" t="inlineStr">
        <is>
          <t>Inactive</t>
        </is>
      </c>
      <c r="H12" s="19" t="inlineStr">
        <is>
          <t>Retained as a fictional historical planning example.</t>
        </is>
      </c>
      <c r="I12" s="25">
        <f>IF(COUNTA(A12:H12)=0,"",IF(A12="","Complete record",IF(COUNTIF($A$5:$A$104,A12)&gt;1,"Duplicate staff ID",IF(OR(B12="",C12="",D12="",F12="",G12=""),"Complete record",IF('Assumptions'!$B$7="","Check assumptions",IF(F12&gt;'Assumptions'!$B$7,"Check hours limit","Ready"))))))</f>
        <v/>
      </c>
    </row>
    <row r="13" ht="28" customHeight="1">
      <c r="A13" s="19" t="n"/>
      <c r="B13" s="19" t="n"/>
      <c r="C13" s="19" t="n"/>
      <c r="D13" s="19" t="n"/>
      <c r="E13" s="19" t="n"/>
      <c r="F13" s="42" t="n"/>
      <c r="G13" s="19" t="n"/>
      <c r="H13" s="19" t="n"/>
      <c r="I13" s="20">
        <f>IF(COUNTA(A13:H13)=0,"",IF(A13="","Complete record",IF(COUNTIF($A$5:$A$104,A13)&gt;1,"Duplicate staff ID",IF(OR(B13="",C13="",D13="",F13="",G13=""),"Complete record",IF('Assumptions'!$B$7="","Check assumptions",IF(F13&gt;'Assumptions'!$B$7,"Check hours limit","Ready"))))))</f>
        <v/>
      </c>
    </row>
    <row r="14" ht="28" customHeight="1">
      <c r="A14" s="19" t="n"/>
      <c r="B14" s="19" t="n"/>
      <c r="C14" s="19" t="n"/>
      <c r="D14" s="19" t="n"/>
      <c r="E14" s="19" t="n"/>
      <c r="F14" s="42" t="n"/>
      <c r="G14" s="19" t="n"/>
      <c r="H14" s="19" t="n"/>
      <c r="I14" s="25">
        <f>IF(COUNTA(A14:H14)=0,"",IF(A14="","Complete record",IF(COUNTIF($A$5:$A$104,A14)&gt;1,"Duplicate staff ID",IF(OR(B14="",C14="",D14="",F14="",G14=""),"Complete record",IF('Assumptions'!$B$7="","Check assumptions",IF(F14&gt;'Assumptions'!$B$7,"Check hours limit","Ready"))))))</f>
        <v/>
      </c>
    </row>
    <row r="15" ht="28" customHeight="1">
      <c r="A15" s="19" t="n"/>
      <c r="B15" s="19" t="n"/>
      <c r="C15" s="19" t="n"/>
      <c r="D15" s="19" t="n"/>
      <c r="E15" s="19" t="n"/>
      <c r="F15" s="42" t="n"/>
      <c r="G15" s="19" t="n"/>
      <c r="H15" s="19" t="n"/>
      <c r="I15" s="20">
        <f>IF(COUNTA(A15:H15)=0,"",IF(A15="","Complete record",IF(COUNTIF($A$5:$A$104,A15)&gt;1,"Duplicate staff ID",IF(OR(B15="",C15="",D15="",F15="",G15=""),"Complete record",IF('Assumptions'!$B$7="","Check assumptions",IF(F15&gt;'Assumptions'!$B$7,"Check hours limit","Ready"))))))</f>
        <v/>
      </c>
    </row>
    <row r="16" ht="28" customHeight="1">
      <c r="A16" s="19" t="n"/>
      <c r="B16" s="19" t="n"/>
      <c r="C16" s="19" t="n"/>
      <c r="D16" s="19" t="n"/>
      <c r="E16" s="19" t="n"/>
      <c r="F16" s="42" t="n"/>
      <c r="G16" s="19" t="n"/>
      <c r="H16" s="19" t="n"/>
      <c r="I16" s="25">
        <f>IF(COUNTA(A16:H16)=0,"",IF(A16="","Complete record",IF(COUNTIF($A$5:$A$104,A16)&gt;1,"Duplicate staff ID",IF(OR(B16="",C16="",D16="",F16="",G16=""),"Complete record",IF('Assumptions'!$B$7="","Check assumptions",IF(F16&gt;'Assumptions'!$B$7,"Check hours limit","Ready"))))))</f>
        <v/>
      </c>
    </row>
    <row r="17" ht="28" customHeight="1">
      <c r="A17" s="19" t="n"/>
      <c r="B17" s="19" t="n"/>
      <c r="C17" s="19" t="n"/>
      <c r="D17" s="19" t="n"/>
      <c r="E17" s="19" t="n"/>
      <c r="F17" s="42" t="n"/>
      <c r="G17" s="19" t="n"/>
      <c r="H17" s="19" t="n"/>
      <c r="I17" s="20">
        <f>IF(COUNTA(A17:H17)=0,"",IF(A17="","Complete record",IF(COUNTIF($A$5:$A$104,A17)&gt;1,"Duplicate staff ID",IF(OR(B17="",C17="",D17="",F17="",G17=""),"Complete record",IF('Assumptions'!$B$7="","Check assumptions",IF(F17&gt;'Assumptions'!$B$7,"Check hours limit","Ready"))))))</f>
        <v/>
      </c>
    </row>
    <row r="18" ht="28" customHeight="1">
      <c r="A18" s="19" t="n"/>
      <c r="B18" s="19" t="n"/>
      <c r="C18" s="19" t="n"/>
      <c r="D18" s="19" t="n"/>
      <c r="E18" s="19" t="n"/>
      <c r="F18" s="42" t="n"/>
      <c r="G18" s="19" t="n"/>
      <c r="H18" s="19" t="n"/>
      <c r="I18" s="25">
        <f>IF(COUNTA(A18:H18)=0,"",IF(A18="","Complete record",IF(COUNTIF($A$5:$A$104,A18)&gt;1,"Duplicate staff ID",IF(OR(B18="",C18="",D18="",F18="",G18=""),"Complete record",IF('Assumptions'!$B$7="","Check assumptions",IF(F18&gt;'Assumptions'!$B$7,"Check hours limit","Ready"))))))</f>
        <v/>
      </c>
    </row>
    <row r="19" ht="28" customHeight="1">
      <c r="A19" s="19" t="n"/>
      <c r="B19" s="19" t="n"/>
      <c r="C19" s="19" t="n"/>
      <c r="D19" s="19" t="n"/>
      <c r="E19" s="19" t="n"/>
      <c r="F19" s="42" t="n"/>
      <c r="G19" s="19" t="n"/>
      <c r="H19" s="19" t="n"/>
      <c r="I19" s="20">
        <f>IF(COUNTA(A19:H19)=0,"",IF(A19="","Complete record",IF(COUNTIF($A$5:$A$104,A19)&gt;1,"Duplicate staff ID",IF(OR(B19="",C19="",D19="",F19="",G19=""),"Complete record",IF('Assumptions'!$B$7="","Check assumptions",IF(F19&gt;'Assumptions'!$B$7,"Check hours limit","Ready"))))))</f>
        <v/>
      </c>
    </row>
    <row r="20" ht="28" customHeight="1">
      <c r="A20" s="19" t="n"/>
      <c r="B20" s="19" t="n"/>
      <c r="C20" s="19" t="n"/>
      <c r="D20" s="19" t="n"/>
      <c r="E20" s="19" t="n"/>
      <c r="F20" s="42" t="n"/>
      <c r="G20" s="19" t="n"/>
      <c r="H20" s="19" t="n"/>
      <c r="I20" s="25">
        <f>IF(COUNTA(A20:H20)=0,"",IF(A20="","Complete record",IF(COUNTIF($A$5:$A$104,A20)&gt;1,"Duplicate staff ID",IF(OR(B20="",C20="",D20="",F20="",G20=""),"Complete record",IF('Assumptions'!$B$7="","Check assumptions",IF(F20&gt;'Assumptions'!$B$7,"Check hours limit","Ready"))))))</f>
        <v/>
      </c>
    </row>
    <row r="21" ht="28" customHeight="1">
      <c r="A21" s="19" t="n"/>
      <c r="B21" s="19" t="n"/>
      <c r="C21" s="19" t="n"/>
      <c r="D21" s="19" t="n"/>
      <c r="E21" s="19" t="n"/>
      <c r="F21" s="42" t="n"/>
      <c r="G21" s="19" t="n"/>
      <c r="H21" s="19" t="n"/>
      <c r="I21" s="20">
        <f>IF(COUNTA(A21:H21)=0,"",IF(A21="","Complete record",IF(COUNTIF($A$5:$A$104,A21)&gt;1,"Duplicate staff ID",IF(OR(B21="",C21="",D21="",F21="",G21=""),"Complete record",IF('Assumptions'!$B$7="","Check assumptions",IF(F21&gt;'Assumptions'!$B$7,"Check hours limit","Ready"))))))</f>
        <v/>
      </c>
    </row>
    <row r="22" ht="28" customHeight="1">
      <c r="A22" s="19" t="n"/>
      <c r="B22" s="19" t="n"/>
      <c r="C22" s="19" t="n"/>
      <c r="D22" s="19" t="n"/>
      <c r="E22" s="19" t="n"/>
      <c r="F22" s="42" t="n"/>
      <c r="G22" s="19" t="n"/>
      <c r="H22" s="19" t="n"/>
      <c r="I22" s="25">
        <f>IF(COUNTA(A22:H22)=0,"",IF(A22="","Complete record",IF(COUNTIF($A$5:$A$104,A22)&gt;1,"Duplicate staff ID",IF(OR(B22="",C22="",D22="",F22="",G22=""),"Complete record",IF('Assumptions'!$B$7="","Check assumptions",IF(F22&gt;'Assumptions'!$B$7,"Check hours limit","Ready"))))))</f>
        <v/>
      </c>
    </row>
    <row r="23" ht="28" customHeight="1">
      <c r="A23" s="19" t="n"/>
      <c r="B23" s="19" t="n"/>
      <c r="C23" s="19" t="n"/>
      <c r="D23" s="19" t="n"/>
      <c r="E23" s="19" t="n"/>
      <c r="F23" s="42" t="n"/>
      <c r="G23" s="19" t="n"/>
      <c r="H23" s="19" t="n"/>
      <c r="I23" s="20">
        <f>IF(COUNTA(A23:H23)=0,"",IF(A23="","Complete record",IF(COUNTIF($A$5:$A$104,A23)&gt;1,"Duplicate staff ID",IF(OR(B23="",C23="",D23="",F23="",G23=""),"Complete record",IF('Assumptions'!$B$7="","Check assumptions",IF(F23&gt;'Assumptions'!$B$7,"Check hours limit","Ready"))))))</f>
        <v/>
      </c>
    </row>
    <row r="24" ht="28" customHeight="1">
      <c r="A24" s="19" t="n"/>
      <c r="B24" s="19" t="n"/>
      <c r="C24" s="19" t="n"/>
      <c r="D24" s="19" t="n"/>
      <c r="E24" s="19" t="n"/>
      <c r="F24" s="42" t="n"/>
      <c r="G24" s="19" t="n"/>
      <c r="H24" s="19" t="n"/>
      <c r="I24" s="25">
        <f>IF(COUNTA(A24:H24)=0,"",IF(A24="","Complete record",IF(COUNTIF($A$5:$A$104,A24)&gt;1,"Duplicate staff ID",IF(OR(B24="",C24="",D24="",F24="",G24=""),"Complete record",IF('Assumptions'!$B$7="","Check assumptions",IF(F24&gt;'Assumptions'!$B$7,"Check hours limit","Ready"))))))</f>
        <v/>
      </c>
    </row>
    <row r="25" ht="28" customHeight="1">
      <c r="A25" s="19" t="n"/>
      <c r="B25" s="19" t="n"/>
      <c r="C25" s="19" t="n"/>
      <c r="D25" s="19" t="n"/>
      <c r="E25" s="19" t="n"/>
      <c r="F25" s="42" t="n"/>
      <c r="G25" s="19" t="n"/>
      <c r="H25" s="19" t="n"/>
      <c r="I25" s="20">
        <f>IF(COUNTA(A25:H25)=0,"",IF(A25="","Complete record",IF(COUNTIF($A$5:$A$104,A25)&gt;1,"Duplicate staff ID",IF(OR(B25="",C25="",D25="",F25="",G25=""),"Complete record",IF('Assumptions'!$B$7="","Check assumptions",IF(F25&gt;'Assumptions'!$B$7,"Check hours limit","Ready"))))))</f>
        <v/>
      </c>
    </row>
    <row r="26" ht="28" customHeight="1">
      <c r="A26" s="19" t="n"/>
      <c r="B26" s="19" t="n"/>
      <c r="C26" s="19" t="n"/>
      <c r="D26" s="19" t="n"/>
      <c r="E26" s="19" t="n"/>
      <c r="F26" s="42" t="n"/>
      <c r="G26" s="19" t="n"/>
      <c r="H26" s="19" t="n"/>
      <c r="I26" s="25">
        <f>IF(COUNTA(A26:H26)=0,"",IF(A26="","Complete record",IF(COUNTIF($A$5:$A$104,A26)&gt;1,"Duplicate staff ID",IF(OR(B26="",C26="",D26="",F26="",G26=""),"Complete record",IF('Assumptions'!$B$7="","Check assumptions",IF(F26&gt;'Assumptions'!$B$7,"Check hours limit","Ready"))))))</f>
        <v/>
      </c>
    </row>
    <row r="27" ht="28" customHeight="1">
      <c r="A27" s="19" t="n"/>
      <c r="B27" s="19" t="n"/>
      <c r="C27" s="19" t="n"/>
      <c r="D27" s="19" t="n"/>
      <c r="E27" s="19" t="n"/>
      <c r="F27" s="42" t="n"/>
      <c r="G27" s="19" t="n"/>
      <c r="H27" s="19" t="n"/>
      <c r="I27" s="20">
        <f>IF(COUNTA(A27:H27)=0,"",IF(A27="","Complete record",IF(COUNTIF($A$5:$A$104,A27)&gt;1,"Duplicate staff ID",IF(OR(B27="",C27="",D27="",F27="",G27=""),"Complete record",IF('Assumptions'!$B$7="","Check assumptions",IF(F27&gt;'Assumptions'!$B$7,"Check hours limit","Ready"))))))</f>
        <v/>
      </c>
    </row>
    <row r="28" ht="28" customHeight="1">
      <c r="A28" s="19" t="n"/>
      <c r="B28" s="19" t="n"/>
      <c r="C28" s="19" t="n"/>
      <c r="D28" s="19" t="n"/>
      <c r="E28" s="19" t="n"/>
      <c r="F28" s="42" t="n"/>
      <c r="G28" s="19" t="n"/>
      <c r="H28" s="19" t="n"/>
      <c r="I28" s="25">
        <f>IF(COUNTA(A28:H28)=0,"",IF(A28="","Complete record",IF(COUNTIF($A$5:$A$104,A28)&gt;1,"Duplicate staff ID",IF(OR(B28="",C28="",D28="",F28="",G28=""),"Complete record",IF('Assumptions'!$B$7="","Check assumptions",IF(F28&gt;'Assumptions'!$B$7,"Check hours limit","Ready"))))))</f>
        <v/>
      </c>
    </row>
    <row r="29" ht="28" customHeight="1">
      <c r="A29" s="19" t="n"/>
      <c r="B29" s="19" t="n"/>
      <c r="C29" s="19" t="n"/>
      <c r="D29" s="19" t="n"/>
      <c r="E29" s="19" t="n"/>
      <c r="F29" s="42" t="n"/>
      <c r="G29" s="19" t="n"/>
      <c r="H29" s="19" t="n"/>
      <c r="I29" s="20">
        <f>IF(COUNTA(A29:H29)=0,"",IF(A29="","Complete record",IF(COUNTIF($A$5:$A$104,A29)&gt;1,"Duplicate staff ID",IF(OR(B29="",C29="",D29="",F29="",G29=""),"Complete record",IF('Assumptions'!$B$7="","Check assumptions",IF(F29&gt;'Assumptions'!$B$7,"Check hours limit","Ready"))))))</f>
        <v/>
      </c>
    </row>
    <row r="30" ht="28" customHeight="1">
      <c r="A30" s="19" t="n"/>
      <c r="B30" s="19" t="n"/>
      <c r="C30" s="19" t="n"/>
      <c r="D30" s="19" t="n"/>
      <c r="E30" s="19" t="n"/>
      <c r="F30" s="42" t="n"/>
      <c r="G30" s="19" t="n"/>
      <c r="H30" s="19" t="n"/>
      <c r="I30" s="25">
        <f>IF(COUNTA(A30:H30)=0,"",IF(A30="","Complete record",IF(COUNTIF($A$5:$A$104,A30)&gt;1,"Duplicate staff ID",IF(OR(B30="",C30="",D30="",F30="",G30=""),"Complete record",IF('Assumptions'!$B$7="","Check assumptions",IF(F30&gt;'Assumptions'!$B$7,"Check hours limit","Ready"))))))</f>
        <v/>
      </c>
    </row>
    <row r="31" ht="28" customHeight="1">
      <c r="A31" s="19" t="n"/>
      <c r="B31" s="19" t="n"/>
      <c r="C31" s="19" t="n"/>
      <c r="D31" s="19" t="n"/>
      <c r="E31" s="19" t="n"/>
      <c r="F31" s="42" t="n"/>
      <c r="G31" s="19" t="n"/>
      <c r="H31" s="19" t="n"/>
      <c r="I31" s="20">
        <f>IF(COUNTA(A31:H31)=0,"",IF(A31="","Complete record",IF(COUNTIF($A$5:$A$104,A31)&gt;1,"Duplicate staff ID",IF(OR(B31="",C31="",D31="",F31="",G31=""),"Complete record",IF('Assumptions'!$B$7="","Check assumptions",IF(F31&gt;'Assumptions'!$B$7,"Check hours limit","Ready"))))))</f>
        <v/>
      </c>
    </row>
    <row r="32" ht="28" customHeight="1">
      <c r="A32" s="19" t="n"/>
      <c r="B32" s="19" t="n"/>
      <c r="C32" s="19" t="n"/>
      <c r="D32" s="19" t="n"/>
      <c r="E32" s="19" t="n"/>
      <c r="F32" s="42" t="n"/>
      <c r="G32" s="19" t="n"/>
      <c r="H32" s="19" t="n"/>
      <c r="I32" s="25">
        <f>IF(COUNTA(A32:H32)=0,"",IF(A32="","Complete record",IF(COUNTIF($A$5:$A$104,A32)&gt;1,"Duplicate staff ID",IF(OR(B32="",C32="",D32="",F32="",G32=""),"Complete record",IF('Assumptions'!$B$7="","Check assumptions",IF(F32&gt;'Assumptions'!$B$7,"Check hours limit","Ready"))))))</f>
        <v/>
      </c>
    </row>
    <row r="33" ht="28" customHeight="1">
      <c r="A33" s="19" t="n"/>
      <c r="B33" s="19" t="n"/>
      <c r="C33" s="19" t="n"/>
      <c r="D33" s="19" t="n"/>
      <c r="E33" s="19" t="n"/>
      <c r="F33" s="42" t="n"/>
      <c r="G33" s="19" t="n"/>
      <c r="H33" s="19" t="n"/>
      <c r="I33" s="20">
        <f>IF(COUNTA(A33:H33)=0,"",IF(A33="","Complete record",IF(COUNTIF($A$5:$A$104,A33)&gt;1,"Duplicate staff ID",IF(OR(B33="",C33="",D33="",F33="",G33=""),"Complete record",IF('Assumptions'!$B$7="","Check assumptions",IF(F33&gt;'Assumptions'!$B$7,"Check hours limit","Ready"))))))</f>
        <v/>
      </c>
    </row>
    <row r="34" ht="28" customHeight="1">
      <c r="A34" s="19" t="n"/>
      <c r="B34" s="19" t="n"/>
      <c r="C34" s="19" t="n"/>
      <c r="D34" s="19" t="n"/>
      <c r="E34" s="19" t="n"/>
      <c r="F34" s="42" t="n"/>
      <c r="G34" s="19" t="n"/>
      <c r="H34" s="19" t="n"/>
      <c r="I34" s="25">
        <f>IF(COUNTA(A34:H34)=0,"",IF(A34="","Complete record",IF(COUNTIF($A$5:$A$104,A34)&gt;1,"Duplicate staff ID",IF(OR(B34="",C34="",D34="",F34="",G34=""),"Complete record",IF('Assumptions'!$B$7="","Check assumptions",IF(F34&gt;'Assumptions'!$B$7,"Check hours limit","Ready"))))))</f>
        <v/>
      </c>
    </row>
    <row r="35" ht="28" customHeight="1">
      <c r="A35" s="19" t="n"/>
      <c r="B35" s="19" t="n"/>
      <c r="C35" s="19" t="n"/>
      <c r="D35" s="19" t="n"/>
      <c r="E35" s="19" t="n"/>
      <c r="F35" s="42" t="n"/>
      <c r="G35" s="19" t="n"/>
      <c r="H35" s="19" t="n"/>
      <c r="I35" s="20">
        <f>IF(COUNTA(A35:H35)=0,"",IF(A35="","Complete record",IF(COUNTIF($A$5:$A$104,A35)&gt;1,"Duplicate staff ID",IF(OR(B35="",C35="",D35="",F35="",G35=""),"Complete record",IF('Assumptions'!$B$7="","Check assumptions",IF(F35&gt;'Assumptions'!$B$7,"Check hours limit","Ready"))))))</f>
        <v/>
      </c>
    </row>
    <row r="36" ht="28" customHeight="1">
      <c r="A36" s="19" t="n"/>
      <c r="B36" s="19" t="n"/>
      <c r="C36" s="19" t="n"/>
      <c r="D36" s="19" t="n"/>
      <c r="E36" s="19" t="n"/>
      <c r="F36" s="42" t="n"/>
      <c r="G36" s="19" t="n"/>
      <c r="H36" s="19" t="n"/>
      <c r="I36" s="25">
        <f>IF(COUNTA(A36:H36)=0,"",IF(A36="","Complete record",IF(COUNTIF($A$5:$A$104,A36)&gt;1,"Duplicate staff ID",IF(OR(B36="",C36="",D36="",F36="",G36=""),"Complete record",IF('Assumptions'!$B$7="","Check assumptions",IF(F36&gt;'Assumptions'!$B$7,"Check hours limit","Ready"))))))</f>
        <v/>
      </c>
    </row>
    <row r="37" ht="28" customHeight="1">
      <c r="A37" s="19" t="n"/>
      <c r="B37" s="19" t="n"/>
      <c r="C37" s="19" t="n"/>
      <c r="D37" s="19" t="n"/>
      <c r="E37" s="19" t="n"/>
      <c r="F37" s="42" t="n"/>
      <c r="G37" s="19" t="n"/>
      <c r="H37" s="19" t="n"/>
      <c r="I37" s="20">
        <f>IF(COUNTA(A37:H37)=0,"",IF(A37="","Complete record",IF(COUNTIF($A$5:$A$104,A37)&gt;1,"Duplicate staff ID",IF(OR(B37="",C37="",D37="",F37="",G37=""),"Complete record",IF('Assumptions'!$B$7="","Check assumptions",IF(F37&gt;'Assumptions'!$B$7,"Check hours limit","Ready"))))))</f>
        <v/>
      </c>
    </row>
    <row r="38" ht="28" customHeight="1">
      <c r="A38" s="19" t="n"/>
      <c r="B38" s="19" t="n"/>
      <c r="C38" s="19" t="n"/>
      <c r="D38" s="19" t="n"/>
      <c r="E38" s="19" t="n"/>
      <c r="F38" s="42" t="n"/>
      <c r="G38" s="19" t="n"/>
      <c r="H38" s="19" t="n"/>
      <c r="I38" s="25">
        <f>IF(COUNTA(A38:H38)=0,"",IF(A38="","Complete record",IF(COUNTIF($A$5:$A$104,A38)&gt;1,"Duplicate staff ID",IF(OR(B38="",C38="",D38="",F38="",G38=""),"Complete record",IF('Assumptions'!$B$7="","Check assumptions",IF(F38&gt;'Assumptions'!$B$7,"Check hours limit","Ready"))))))</f>
        <v/>
      </c>
    </row>
    <row r="39" ht="28" customHeight="1">
      <c r="A39" s="19" t="n"/>
      <c r="B39" s="19" t="n"/>
      <c r="C39" s="19" t="n"/>
      <c r="D39" s="19" t="n"/>
      <c r="E39" s="19" t="n"/>
      <c r="F39" s="42" t="n"/>
      <c r="G39" s="19" t="n"/>
      <c r="H39" s="19" t="n"/>
      <c r="I39" s="20">
        <f>IF(COUNTA(A39:H39)=0,"",IF(A39="","Complete record",IF(COUNTIF($A$5:$A$104,A39)&gt;1,"Duplicate staff ID",IF(OR(B39="",C39="",D39="",F39="",G39=""),"Complete record",IF('Assumptions'!$B$7="","Check assumptions",IF(F39&gt;'Assumptions'!$B$7,"Check hours limit","Ready"))))))</f>
        <v/>
      </c>
    </row>
    <row r="40" ht="28" customHeight="1">
      <c r="A40" s="19" t="n"/>
      <c r="B40" s="19" t="n"/>
      <c r="C40" s="19" t="n"/>
      <c r="D40" s="19" t="n"/>
      <c r="E40" s="19" t="n"/>
      <c r="F40" s="42" t="n"/>
      <c r="G40" s="19" t="n"/>
      <c r="H40" s="19" t="n"/>
      <c r="I40" s="25">
        <f>IF(COUNTA(A40:H40)=0,"",IF(A40="","Complete record",IF(COUNTIF($A$5:$A$104,A40)&gt;1,"Duplicate staff ID",IF(OR(B40="",C40="",D40="",F40="",G40=""),"Complete record",IF('Assumptions'!$B$7="","Check assumptions",IF(F40&gt;'Assumptions'!$B$7,"Check hours limit","Ready"))))))</f>
        <v/>
      </c>
    </row>
    <row r="41" ht="28" customHeight="1">
      <c r="A41" s="19" t="n"/>
      <c r="B41" s="19" t="n"/>
      <c r="C41" s="19" t="n"/>
      <c r="D41" s="19" t="n"/>
      <c r="E41" s="19" t="n"/>
      <c r="F41" s="42" t="n"/>
      <c r="G41" s="19" t="n"/>
      <c r="H41" s="19" t="n"/>
      <c r="I41" s="20">
        <f>IF(COUNTA(A41:H41)=0,"",IF(A41="","Complete record",IF(COUNTIF($A$5:$A$104,A41)&gt;1,"Duplicate staff ID",IF(OR(B41="",C41="",D41="",F41="",G41=""),"Complete record",IF('Assumptions'!$B$7="","Check assumptions",IF(F41&gt;'Assumptions'!$B$7,"Check hours limit","Ready"))))))</f>
        <v/>
      </c>
    </row>
    <row r="42" ht="28" customHeight="1">
      <c r="A42" s="19" t="n"/>
      <c r="B42" s="19" t="n"/>
      <c r="C42" s="19" t="n"/>
      <c r="D42" s="19" t="n"/>
      <c r="E42" s="19" t="n"/>
      <c r="F42" s="42" t="n"/>
      <c r="G42" s="19" t="n"/>
      <c r="H42" s="19" t="n"/>
      <c r="I42" s="25">
        <f>IF(COUNTA(A42:H42)=0,"",IF(A42="","Complete record",IF(COUNTIF($A$5:$A$104,A42)&gt;1,"Duplicate staff ID",IF(OR(B42="",C42="",D42="",F42="",G42=""),"Complete record",IF('Assumptions'!$B$7="","Check assumptions",IF(F42&gt;'Assumptions'!$B$7,"Check hours limit","Ready"))))))</f>
        <v/>
      </c>
    </row>
    <row r="43" ht="28" customHeight="1">
      <c r="A43" s="19" t="n"/>
      <c r="B43" s="19" t="n"/>
      <c r="C43" s="19" t="n"/>
      <c r="D43" s="19" t="n"/>
      <c r="E43" s="19" t="n"/>
      <c r="F43" s="42" t="n"/>
      <c r="G43" s="19" t="n"/>
      <c r="H43" s="19" t="n"/>
      <c r="I43" s="20">
        <f>IF(COUNTA(A43:H43)=0,"",IF(A43="","Complete record",IF(COUNTIF($A$5:$A$104,A43)&gt;1,"Duplicate staff ID",IF(OR(B43="",C43="",D43="",F43="",G43=""),"Complete record",IF('Assumptions'!$B$7="","Check assumptions",IF(F43&gt;'Assumptions'!$B$7,"Check hours limit","Ready"))))))</f>
        <v/>
      </c>
    </row>
    <row r="44" ht="28" customHeight="1">
      <c r="A44" s="19" t="n"/>
      <c r="B44" s="19" t="n"/>
      <c r="C44" s="19" t="n"/>
      <c r="D44" s="19" t="n"/>
      <c r="E44" s="19" t="n"/>
      <c r="F44" s="42" t="n"/>
      <c r="G44" s="19" t="n"/>
      <c r="H44" s="19" t="n"/>
      <c r="I44" s="25">
        <f>IF(COUNTA(A44:H44)=0,"",IF(A44="","Complete record",IF(COUNTIF($A$5:$A$104,A44)&gt;1,"Duplicate staff ID",IF(OR(B44="",C44="",D44="",F44="",G44=""),"Complete record",IF('Assumptions'!$B$7="","Check assumptions",IF(F44&gt;'Assumptions'!$B$7,"Check hours limit","Ready"))))))</f>
        <v/>
      </c>
    </row>
    <row r="45" ht="28" customHeight="1">
      <c r="A45" s="19" t="n"/>
      <c r="B45" s="19" t="n"/>
      <c r="C45" s="19" t="n"/>
      <c r="D45" s="19" t="n"/>
      <c r="E45" s="19" t="n"/>
      <c r="F45" s="42" t="n"/>
      <c r="G45" s="19" t="n"/>
      <c r="H45" s="19" t="n"/>
      <c r="I45" s="20">
        <f>IF(COUNTA(A45:H45)=0,"",IF(A45="","Complete record",IF(COUNTIF($A$5:$A$104,A45)&gt;1,"Duplicate staff ID",IF(OR(B45="",C45="",D45="",F45="",G45=""),"Complete record",IF('Assumptions'!$B$7="","Check assumptions",IF(F45&gt;'Assumptions'!$B$7,"Check hours limit","Ready"))))))</f>
        <v/>
      </c>
    </row>
    <row r="46" ht="28" customHeight="1">
      <c r="A46" s="19" t="n"/>
      <c r="B46" s="19" t="n"/>
      <c r="C46" s="19" t="n"/>
      <c r="D46" s="19" t="n"/>
      <c r="E46" s="19" t="n"/>
      <c r="F46" s="42" t="n"/>
      <c r="G46" s="19" t="n"/>
      <c r="H46" s="19" t="n"/>
      <c r="I46" s="25">
        <f>IF(COUNTA(A46:H46)=0,"",IF(A46="","Complete record",IF(COUNTIF($A$5:$A$104,A46)&gt;1,"Duplicate staff ID",IF(OR(B46="",C46="",D46="",F46="",G46=""),"Complete record",IF('Assumptions'!$B$7="","Check assumptions",IF(F46&gt;'Assumptions'!$B$7,"Check hours limit","Ready"))))))</f>
        <v/>
      </c>
    </row>
    <row r="47" ht="28" customHeight="1">
      <c r="A47" s="19" t="n"/>
      <c r="B47" s="19" t="n"/>
      <c r="C47" s="19" t="n"/>
      <c r="D47" s="19" t="n"/>
      <c r="E47" s="19" t="n"/>
      <c r="F47" s="42" t="n"/>
      <c r="G47" s="19" t="n"/>
      <c r="H47" s="19" t="n"/>
      <c r="I47" s="20">
        <f>IF(COUNTA(A47:H47)=0,"",IF(A47="","Complete record",IF(COUNTIF($A$5:$A$104,A47)&gt;1,"Duplicate staff ID",IF(OR(B47="",C47="",D47="",F47="",G47=""),"Complete record",IF('Assumptions'!$B$7="","Check assumptions",IF(F47&gt;'Assumptions'!$B$7,"Check hours limit","Ready"))))))</f>
        <v/>
      </c>
    </row>
    <row r="48" ht="28" customHeight="1">
      <c r="A48" s="19" t="n"/>
      <c r="B48" s="19" t="n"/>
      <c r="C48" s="19" t="n"/>
      <c r="D48" s="19" t="n"/>
      <c r="E48" s="19" t="n"/>
      <c r="F48" s="42" t="n"/>
      <c r="G48" s="19" t="n"/>
      <c r="H48" s="19" t="n"/>
      <c r="I48" s="25">
        <f>IF(COUNTA(A48:H48)=0,"",IF(A48="","Complete record",IF(COUNTIF($A$5:$A$104,A48)&gt;1,"Duplicate staff ID",IF(OR(B48="",C48="",D48="",F48="",G48=""),"Complete record",IF('Assumptions'!$B$7="","Check assumptions",IF(F48&gt;'Assumptions'!$B$7,"Check hours limit","Ready"))))))</f>
        <v/>
      </c>
    </row>
    <row r="49" ht="28" customHeight="1">
      <c r="A49" s="19" t="n"/>
      <c r="B49" s="19" t="n"/>
      <c r="C49" s="19" t="n"/>
      <c r="D49" s="19" t="n"/>
      <c r="E49" s="19" t="n"/>
      <c r="F49" s="42" t="n"/>
      <c r="G49" s="19" t="n"/>
      <c r="H49" s="19" t="n"/>
      <c r="I49" s="20">
        <f>IF(COUNTA(A49:H49)=0,"",IF(A49="","Complete record",IF(COUNTIF($A$5:$A$104,A49)&gt;1,"Duplicate staff ID",IF(OR(B49="",C49="",D49="",F49="",G49=""),"Complete record",IF('Assumptions'!$B$7="","Check assumptions",IF(F49&gt;'Assumptions'!$B$7,"Check hours limit","Ready"))))))</f>
        <v/>
      </c>
    </row>
    <row r="50" ht="28" customHeight="1">
      <c r="A50" s="19" t="n"/>
      <c r="B50" s="19" t="n"/>
      <c r="C50" s="19" t="n"/>
      <c r="D50" s="19" t="n"/>
      <c r="E50" s="19" t="n"/>
      <c r="F50" s="42" t="n"/>
      <c r="G50" s="19" t="n"/>
      <c r="H50" s="19" t="n"/>
      <c r="I50" s="25">
        <f>IF(COUNTA(A50:H50)=0,"",IF(A50="","Complete record",IF(COUNTIF($A$5:$A$104,A50)&gt;1,"Duplicate staff ID",IF(OR(B50="",C50="",D50="",F50="",G50=""),"Complete record",IF('Assumptions'!$B$7="","Check assumptions",IF(F50&gt;'Assumptions'!$B$7,"Check hours limit","Ready"))))))</f>
        <v/>
      </c>
    </row>
    <row r="51" ht="28" customHeight="1">
      <c r="A51" s="19" t="n"/>
      <c r="B51" s="19" t="n"/>
      <c r="C51" s="19" t="n"/>
      <c r="D51" s="19" t="n"/>
      <c r="E51" s="19" t="n"/>
      <c r="F51" s="42" t="n"/>
      <c r="G51" s="19" t="n"/>
      <c r="H51" s="19" t="n"/>
      <c r="I51" s="20">
        <f>IF(COUNTA(A51:H51)=0,"",IF(A51="","Complete record",IF(COUNTIF($A$5:$A$104,A51)&gt;1,"Duplicate staff ID",IF(OR(B51="",C51="",D51="",F51="",G51=""),"Complete record",IF('Assumptions'!$B$7="","Check assumptions",IF(F51&gt;'Assumptions'!$B$7,"Check hours limit","Ready"))))))</f>
        <v/>
      </c>
    </row>
    <row r="52" ht="28" customHeight="1">
      <c r="A52" s="19" t="n"/>
      <c r="B52" s="19" t="n"/>
      <c r="C52" s="19" t="n"/>
      <c r="D52" s="19" t="n"/>
      <c r="E52" s="19" t="n"/>
      <c r="F52" s="42" t="n"/>
      <c r="G52" s="19" t="n"/>
      <c r="H52" s="19" t="n"/>
      <c r="I52" s="25">
        <f>IF(COUNTA(A52:H52)=0,"",IF(A52="","Complete record",IF(COUNTIF($A$5:$A$104,A52)&gt;1,"Duplicate staff ID",IF(OR(B52="",C52="",D52="",F52="",G52=""),"Complete record",IF('Assumptions'!$B$7="","Check assumptions",IF(F52&gt;'Assumptions'!$B$7,"Check hours limit","Ready"))))))</f>
        <v/>
      </c>
    </row>
    <row r="53" ht="28" customHeight="1">
      <c r="A53" s="19" t="n"/>
      <c r="B53" s="19" t="n"/>
      <c r="C53" s="19" t="n"/>
      <c r="D53" s="19" t="n"/>
      <c r="E53" s="19" t="n"/>
      <c r="F53" s="42" t="n"/>
      <c r="G53" s="19" t="n"/>
      <c r="H53" s="19" t="n"/>
      <c r="I53" s="20">
        <f>IF(COUNTA(A53:H53)=0,"",IF(A53="","Complete record",IF(COUNTIF($A$5:$A$104,A53)&gt;1,"Duplicate staff ID",IF(OR(B53="",C53="",D53="",F53="",G53=""),"Complete record",IF('Assumptions'!$B$7="","Check assumptions",IF(F53&gt;'Assumptions'!$B$7,"Check hours limit","Ready"))))))</f>
        <v/>
      </c>
    </row>
    <row r="54" ht="28" customHeight="1">
      <c r="A54" s="19" t="n"/>
      <c r="B54" s="19" t="n"/>
      <c r="C54" s="19" t="n"/>
      <c r="D54" s="19" t="n"/>
      <c r="E54" s="19" t="n"/>
      <c r="F54" s="42" t="n"/>
      <c r="G54" s="19" t="n"/>
      <c r="H54" s="19" t="n"/>
      <c r="I54" s="25">
        <f>IF(COUNTA(A54:H54)=0,"",IF(A54="","Complete record",IF(COUNTIF($A$5:$A$104,A54)&gt;1,"Duplicate staff ID",IF(OR(B54="",C54="",D54="",F54="",G54=""),"Complete record",IF('Assumptions'!$B$7="","Check assumptions",IF(F54&gt;'Assumptions'!$B$7,"Check hours limit","Ready"))))))</f>
        <v/>
      </c>
    </row>
    <row r="55" ht="28" customHeight="1">
      <c r="A55" s="19" t="n"/>
      <c r="B55" s="19" t="n"/>
      <c r="C55" s="19" t="n"/>
      <c r="D55" s="19" t="n"/>
      <c r="E55" s="19" t="n"/>
      <c r="F55" s="42" t="n"/>
      <c r="G55" s="19" t="n"/>
      <c r="H55" s="19" t="n"/>
      <c r="I55" s="20">
        <f>IF(COUNTA(A55:H55)=0,"",IF(A55="","Complete record",IF(COUNTIF($A$5:$A$104,A55)&gt;1,"Duplicate staff ID",IF(OR(B55="",C55="",D55="",F55="",G55=""),"Complete record",IF('Assumptions'!$B$7="","Check assumptions",IF(F55&gt;'Assumptions'!$B$7,"Check hours limit","Ready"))))))</f>
        <v/>
      </c>
    </row>
    <row r="56" ht="28" customHeight="1">
      <c r="A56" s="19" t="n"/>
      <c r="B56" s="19" t="n"/>
      <c r="C56" s="19" t="n"/>
      <c r="D56" s="19" t="n"/>
      <c r="E56" s="19" t="n"/>
      <c r="F56" s="42" t="n"/>
      <c r="G56" s="19" t="n"/>
      <c r="H56" s="19" t="n"/>
      <c r="I56" s="25">
        <f>IF(COUNTA(A56:H56)=0,"",IF(A56="","Complete record",IF(COUNTIF($A$5:$A$104,A56)&gt;1,"Duplicate staff ID",IF(OR(B56="",C56="",D56="",F56="",G56=""),"Complete record",IF('Assumptions'!$B$7="","Check assumptions",IF(F56&gt;'Assumptions'!$B$7,"Check hours limit","Ready"))))))</f>
        <v/>
      </c>
    </row>
    <row r="57" ht="28" customHeight="1">
      <c r="A57" s="19" t="n"/>
      <c r="B57" s="19" t="n"/>
      <c r="C57" s="19" t="n"/>
      <c r="D57" s="19" t="n"/>
      <c r="E57" s="19" t="n"/>
      <c r="F57" s="42" t="n"/>
      <c r="G57" s="19" t="n"/>
      <c r="H57" s="19" t="n"/>
      <c r="I57" s="20">
        <f>IF(COUNTA(A57:H57)=0,"",IF(A57="","Complete record",IF(COUNTIF($A$5:$A$104,A57)&gt;1,"Duplicate staff ID",IF(OR(B57="",C57="",D57="",F57="",G57=""),"Complete record",IF('Assumptions'!$B$7="","Check assumptions",IF(F57&gt;'Assumptions'!$B$7,"Check hours limit","Ready"))))))</f>
        <v/>
      </c>
    </row>
    <row r="58" ht="28" customHeight="1">
      <c r="A58" s="19" t="n"/>
      <c r="B58" s="19" t="n"/>
      <c r="C58" s="19" t="n"/>
      <c r="D58" s="19" t="n"/>
      <c r="E58" s="19" t="n"/>
      <c r="F58" s="42" t="n"/>
      <c r="G58" s="19" t="n"/>
      <c r="H58" s="19" t="n"/>
      <c r="I58" s="25">
        <f>IF(COUNTA(A58:H58)=0,"",IF(A58="","Complete record",IF(COUNTIF($A$5:$A$104,A58)&gt;1,"Duplicate staff ID",IF(OR(B58="",C58="",D58="",F58="",G58=""),"Complete record",IF('Assumptions'!$B$7="","Check assumptions",IF(F58&gt;'Assumptions'!$B$7,"Check hours limit","Ready"))))))</f>
        <v/>
      </c>
    </row>
    <row r="59" ht="28" customHeight="1">
      <c r="A59" s="19" t="n"/>
      <c r="B59" s="19" t="n"/>
      <c r="C59" s="19" t="n"/>
      <c r="D59" s="19" t="n"/>
      <c r="E59" s="19" t="n"/>
      <c r="F59" s="42" t="n"/>
      <c r="G59" s="19" t="n"/>
      <c r="H59" s="19" t="n"/>
      <c r="I59" s="20">
        <f>IF(COUNTA(A59:H59)=0,"",IF(A59="","Complete record",IF(COUNTIF($A$5:$A$104,A59)&gt;1,"Duplicate staff ID",IF(OR(B59="",C59="",D59="",F59="",G59=""),"Complete record",IF('Assumptions'!$B$7="","Check assumptions",IF(F59&gt;'Assumptions'!$B$7,"Check hours limit","Ready"))))))</f>
        <v/>
      </c>
    </row>
    <row r="60" ht="28" customHeight="1">
      <c r="A60" s="19" t="n"/>
      <c r="B60" s="19" t="n"/>
      <c r="C60" s="19" t="n"/>
      <c r="D60" s="19" t="n"/>
      <c r="E60" s="19" t="n"/>
      <c r="F60" s="42" t="n"/>
      <c r="G60" s="19" t="n"/>
      <c r="H60" s="19" t="n"/>
      <c r="I60" s="25">
        <f>IF(COUNTA(A60:H60)=0,"",IF(A60="","Complete record",IF(COUNTIF($A$5:$A$104,A60)&gt;1,"Duplicate staff ID",IF(OR(B60="",C60="",D60="",F60="",G60=""),"Complete record",IF('Assumptions'!$B$7="","Check assumptions",IF(F60&gt;'Assumptions'!$B$7,"Check hours limit","Ready"))))))</f>
        <v/>
      </c>
    </row>
    <row r="61" ht="28" customHeight="1">
      <c r="A61" s="19" t="n"/>
      <c r="B61" s="19" t="n"/>
      <c r="C61" s="19" t="n"/>
      <c r="D61" s="19" t="n"/>
      <c r="E61" s="19" t="n"/>
      <c r="F61" s="42" t="n"/>
      <c r="G61" s="19" t="n"/>
      <c r="H61" s="19" t="n"/>
      <c r="I61" s="20">
        <f>IF(COUNTA(A61:H61)=0,"",IF(A61="","Complete record",IF(COUNTIF($A$5:$A$104,A61)&gt;1,"Duplicate staff ID",IF(OR(B61="",C61="",D61="",F61="",G61=""),"Complete record",IF('Assumptions'!$B$7="","Check assumptions",IF(F61&gt;'Assumptions'!$B$7,"Check hours limit","Ready"))))))</f>
        <v/>
      </c>
    </row>
    <row r="62" ht="28" customHeight="1">
      <c r="A62" s="19" t="n"/>
      <c r="B62" s="19" t="n"/>
      <c r="C62" s="19" t="n"/>
      <c r="D62" s="19" t="n"/>
      <c r="E62" s="19" t="n"/>
      <c r="F62" s="42" t="n"/>
      <c r="G62" s="19" t="n"/>
      <c r="H62" s="19" t="n"/>
      <c r="I62" s="25">
        <f>IF(COUNTA(A62:H62)=0,"",IF(A62="","Complete record",IF(COUNTIF($A$5:$A$104,A62)&gt;1,"Duplicate staff ID",IF(OR(B62="",C62="",D62="",F62="",G62=""),"Complete record",IF('Assumptions'!$B$7="","Check assumptions",IF(F62&gt;'Assumptions'!$B$7,"Check hours limit","Ready"))))))</f>
        <v/>
      </c>
    </row>
    <row r="63" ht="28" customHeight="1">
      <c r="A63" s="19" t="n"/>
      <c r="B63" s="19" t="n"/>
      <c r="C63" s="19" t="n"/>
      <c r="D63" s="19" t="n"/>
      <c r="E63" s="19" t="n"/>
      <c r="F63" s="42" t="n"/>
      <c r="G63" s="19" t="n"/>
      <c r="H63" s="19" t="n"/>
      <c r="I63" s="20">
        <f>IF(COUNTA(A63:H63)=0,"",IF(A63="","Complete record",IF(COUNTIF($A$5:$A$104,A63)&gt;1,"Duplicate staff ID",IF(OR(B63="",C63="",D63="",F63="",G63=""),"Complete record",IF('Assumptions'!$B$7="","Check assumptions",IF(F63&gt;'Assumptions'!$B$7,"Check hours limit","Ready"))))))</f>
        <v/>
      </c>
    </row>
    <row r="64" ht="28" customHeight="1">
      <c r="A64" s="19" t="n"/>
      <c r="B64" s="19" t="n"/>
      <c r="C64" s="19" t="n"/>
      <c r="D64" s="19" t="n"/>
      <c r="E64" s="19" t="n"/>
      <c r="F64" s="42" t="n"/>
      <c r="G64" s="19" t="n"/>
      <c r="H64" s="19" t="n"/>
      <c r="I64" s="25">
        <f>IF(COUNTA(A64:H64)=0,"",IF(A64="","Complete record",IF(COUNTIF($A$5:$A$104,A64)&gt;1,"Duplicate staff ID",IF(OR(B64="",C64="",D64="",F64="",G64=""),"Complete record",IF('Assumptions'!$B$7="","Check assumptions",IF(F64&gt;'Assumptions'!$B$7,"Check hours limit","Ready"))))))</f>
        <v/>
      </c>
    </row>
    <row r="65" ht="28" customHeight="1">
      <c r="A65" s="19" t="n"/>
      <c r="B65" s="19" t="n"/>
      <c r="C65" s="19" t="n"/>
      <c r="D65" s="19" t="n"/>
      <c r="E65" s="19" t="n"/>
      <c r="F65" s="42" t="n"/>
      <c r="G65" s="19" t="n"/>
      <c r="H65" s="19" t="n"/>
      <c r="I65" s="20">
        <f>IF(COUNTA(A65:H65)=0,"",IF(A65="","Complete record",IF(COUNTIF($A$5:$A$104,A65)&gt;1,"Duplicate staff ID",IF(OR(B65="",C65="",D65="",F65="",G65=""),"Complete record",IF('Assumptions'!$B$7="","Check assumptions",IF(F65&gt;'Assumptions'!$B$7,"Check hours limit","Ready"))))))</f>
        <v/>
      </c>
    </row>
    <row r="66" ht="28" customHeight="1">
      <c r="A66" s="19" t="n"/>
      <c r="B66" s="19" t="n"/>
      <c r="C66" s="19" t="n"/>
      <c r="D66" s="19" t="n"/>
      <c r="E66" s="19" t="n"/>
      <c r="F66" s="42" t="n"/>
      <c r="G66" s="19" t="n"/>
      <c r="H66" s="19" t="n"/>
      <c r="I66" s="25">
        <f>IF(COUNTA(A66:H66)=0,"",IF(A66="","Complete record",IF(COUNTIF($A$5:$A$104,A66)&gt;1,"Duplicate staff ID",IF(OR(B66="",C66="",D66="",F66="",G66=""),"Complete record",IF('Assumptions'!$B$7="","Check assumptions",IF(F66&gt;'Assumptions'!$B$7,"Check hours limit","Ready"))))))</f>
        <v/>
      </c>
    </row>
    <row r="67" ht="28" customHeight="1">
      <c r="A67" s="19" t="n"/>
      <c r="B67" s="19" t="n"/>
      <c r="C67" s="19" t="n"/>
      <c r="D67" s="19" t="n"/>
      <c r="E67" s="19" t="n"/>
      <c r="F67" s="42" t="n"/>
      <c r="G67" s="19" t="n"/>
      <c r="H67" s="19" t="n"/>
      <c r="I67" s="20">
        <f>IF(COUNTA(A67:H67)=0,"",IF(A67="","Complete record",IF(COUNTIF($A$5:$A$104,A67)&gt;1,"Duplicate staff ID",IF(OR(B67="",C67="",D67="",F67="",G67=""),"Complete record",IF('Assumptions'!$B$7="","Check assumptions",IF(F67&gt;'Assumptions'!$B$7,"Check hours limit","Ready"))))))</f>
        <v/>
      </c>
    </row>
    <row r="68" ht="28" customHeight="1">
      <c r="A68" s="19" t="n"/>
      <c r="B68" s="19" t="n"/>
      <c r="C68" s="19" t="n"/>
      <c r="D68" s="19" t="n"/>
      <c r="E68" s="19" t="n"/>
      <c r="F68" s="42" t="n"/>
      <c r="G68" s="19" t="n"/>
      <c r="H68" s="19" t="n"/>
      <c r="I68" s="25">
        <f>IF(COUNTA(A68:H68)=0,"",IF(A68="","Complete record",IF(COUNTIF($A$5:$A$104,A68)&gt;1,"Duplicate staff ID",IF(OR(B68="",C68="",D68="",F68="",G68=""),"Complete record",IF('Assumptions'!$B$7="","Check assumptions",IF(F68&gt;'Assumptions'!$B$7,"Check hours limit","Ready"))))))</f>
        <v/>
      </c>
    </row>
    <row r="69" ht="28" customHeight="1">
      <c r="A69" s="19" t="n"/>
      <c r="B69" s="19" t="n"/>
      <c r="C69" s="19" t="n"/>
      <c r="D69" s="19" t="n"/>
      <c r="E69" s="19" t="n"/>
      <c r="F69" s="42" t="n"/>
      <c r="G69" s="19" t="n"/>
      <c r="H69" s="19" t="n"/>
      <c r="I69" s="20">
        <f>IF(COUNTA(A69:H69)=0,"",IF(A69="","Complete record",IF(COUNTIF($A$5:$A$104,A69)&gt;1,"Duplicate staff ID",IF(OR(B69="",C69="",D69="",F69="",G69=""),"Complete record",IF('Assumptions'!$B$7="","Check assumptions",IF(F69&gt;'Assumptions'!$B$7,"Check hours limit","Ready"))))))</f>
        <v/>
      </c>
    </row>
    <row r="70" ht="28" customHeight="1">
      <c r="A70" s="19" t="n"/>
      <c r="B70" s="19" t="n"/>
      <c r="C70" s="19" t="n"/>
      <c r="D70" s="19" t="n"/>
      <c r="E70" s="19" t="n"/>
      <c r="F70" s="42" t="n"/>
      <c r="G70" s="19" t="n"/>
      <c r="H70" s="19" t="n"/>
      <c r="I70" s="25">
        <f>IF(COUNTA(A70:H70)=0,"",IF(A70="","Complete record",IF(COUNTIF($A$5:$A$104,A70)&gt;1,"Duplicate staff ID",IF(OR(B70="",C70="",D70="",F70="",G70=""),"Complete record",IF('Assumptions'!$B$7="","Check assumptions",IF(F70&gt;'Assumptions'!$B$7,"Check hours limit","Ready"))))))</f>
        <v/>
      </c>
    </row>
    <row r="71" ht="28" customHeight="1">
      <c r="A71" s="19" t="n"/>
      <c r="B71" s="19" t="n"/>
      <c r="C71" s="19" t="n"/>
      <c r="D71" s="19" t="n"/>
      <c r="E71" s="19" t="n"/>
      <c r="F71" s="42" t="n"/>
      <c r="G71" s="19" t="n"/>
      <c r="H71" s="19" t="n"/>
      <c r="I71" s="20">
        <f>IF(COUNTA(A71:H71)=0,"",IF(A71="","Complete record",IF(COUNTIF($A$5:$A$104,A71)&gt;1,"Duplicate staff ID",IF(OR(B71="",C71="",D71="",F71="",G71=""),"Complete record",IF('Assumptions'!$B$7="","Check assumptions",IF(F71&gt;'Assumptions'!$B$7,"Check hours limit","Ready"))))))</f>
        <v/>
      </c>
    </row>
    <row r="72" ht="28" customHeight="1">
      <c r="A72" s="19" t="n"/>
      <c r="B72" s="19" t="n"/>
      <c r="C72" s="19" t="n"/>
      <c r="D72" s="19" t="n"/>
      <c r="E72" s="19" t="n"/>
      <c r="F72" s="42" t="n"/>
      <c r="G72" s="19" t="n"/>
      <c r="H72" s="19" t="n"/>
      <c r="I72" s="25">
        <f>IF(COUNTA(A72:H72)=0,"",IF(A72="","Complete record",IF(COUNTIF($A$5:$A$104,A72)&gt;1,"Duplicate staff ID",IF(OR(B72="",C72="",D72="",F72="",G72=""),"Complete record",IF('Assumptions'!$B$7="","Check assumptions",IF(F72&gt;'Assumptions'!$B$7,"Check hours limit","Ready"))))))</f>
        <v/>
      </c>
    </row>
    <row r="73" ht="28" customHeight="1">
      <c r="A73" s="19" t="n"/>
      <c r="B73" s="19" t="n"/>
      <c r="C73" s="19" t="n"/>
      <c r="D73" s="19" t="n"/>
      <c r="E73" s="19" t="n"/>
      <c r="F73" s="42" t="n"/>
      <c r="G73" s="19" t="n"/>
      <c r="H73" s="19" t="n"/>
      <c r="I73" s="20">
        <f>IF(COUNTA(A73:H73)=0,"",IF(A73="","Complete record",IF(COUNTIF($A$5:$A$104,A73)&gt;1,"Duplicate staff ID",IF(OR(B73="",C73="",D73="",F73="",G73=""),"Complete record",IF('Assumptions'!$B$7="","Check assumptions",IF(F73&gt;'Assumptions'!$B$7,"Check hours limit","Ready"))))))</f>
        <v/>
      </c>
    </row>
    <row r="74" ht="28" customHeight="1">
      <c r="A74" s="19" t="n"/>
      <c r="B74" s="19" t="n"/>
      <c r="C74" s="19" t="n"/>
      <c r="D74" s="19" t="n"/>
      <c r="E74" s="19" t="n"/>
      <c r="F74" s="42" t="n"/>
      <c r="G74" s="19" t="n"/>
      <c r="H74" s="19" t="n"/>
      <c r="I74" s="25">
        <f>IF(COUNTA(A74:H74)=0,"",IF(A74="","Complete record",IF(COUNTIF($A$5:$A$104,A74)&gt;1,"Duplicate staff ID",IF(OR(B74="",C74="",D74="",F74="",G74=""),"Complete record",IF('Assumptions'!$B$7="","Check assumptions",IF(F74&gt;'Assumptions'!$B$7,"Check hours limit","Ready"))))))</f>
        <v/>
      </c>
    </row>
    <row r="75" ht="28" customHeight="1">
      <c r="A75" s="19" t="n"/>
      <c r="B75" s="19" t="n"/>
      <c r="C75" s="19" t="n"/>
      <c r="D75" s="19" t="n"/>
      <c r="E75" s="19" t="n"/>
      <c r="F75" s="42" t="n"/>
      <c r="G75" s="19" t="n"/>
      <c r="H75" s="19" t="n"/>
      <c r="I75" s="20">
        <f>IF(COUNTA(A75:H75)=0,"",IF(A75="","Complete record",IF(COUNTIF($A$5:$A$104,A75)&gt;1,"Duplicate staff ID",IF(OR(B75="",C75="",D75="",F75="",G75=""),"Complete record",IF('Assumptions'!$B$7="","Check assumptions",IF(F75&gt;'Assumptions'!$B$7,"Check hours limit","Ready"))))))</f>
        <v/>
      </c>
    </row>
    <row r="76" ht="28" customHeight="1">
      <c r="A76" s="19" t="n"/>
      <c r="B76" s="19" t="n"/>
      <c r="C76" s="19" t="n"/>
      <c r="D76" s="19" t="n"/>
      <c r="E76" s="19" t="n"/>
      <c r="F76" s="42" t="n"/>
      <c r="G76" s="19" t="n"/>
      <c r="H76" s="19" t="n"/>
      <c r="I76" s="25">
        <f>IF(COUNTA(A76:H76)=0,"",IF(A76="","Complete record",IF(COUNTIF($A$5:$A$104,A76)&gt;1,"Duplicate staff ID",IF(OR(B76="",C76="",D76="",F76="",G76=""),"Complete record",IF('Assumptions'!$B$7="","Check assumptions",IF(F76&gt;'Assumptions'!$B$7,"Check hours limit","Ready"))))))</f>
        <v/>
      </c>
    </row>
    <row r="77" ht="28" customHeight="1">
      <c r="A77" s="19" t="n"/>
      <c r="B77" s="19" t="n"/>
      <c r="C77" s="19" t="n"/>
      <c r="D77" s="19" t="n"/>
      <c r="E77" s="19" t="n"/>
      <c r="F77" s="42" t="n"/>
      <c r="G77" s="19" t="n"/>
      <c r="H77" s="19" t="n"/>
      <c r="I77" s="20">
        <f>IF(COUNTA(A77:H77)=0,"",IF(A77="","Complete record",IF(COUNTIF($A$5:$A$104,A77)&gt;1,"Duplicate staff ID",IF(OR(B77="",C77="",D77="",F77="",G77=""),"Complete record",IF('Assumptions'!$B$7="","Check assumptions",IF(F77&gt;'Assumptions'!$B$7,"Check hours limit","Ready"))))))</f>
        <v/>
      </c>
    </row>
    <row r="78" ht="28" customHeight="1">
      <c r="A78" s="19" t="n"/>
      <c r="B78" s="19" t="n"/>
      <c r="C78" s="19" t="n"/>
      <c r="D78" s="19" t="n"/>
      <c r="E78" s="19" t="n"/>
      <c r="F78" s="42" t="n"/>
      <c r="G78" s="19" t="n"/>
      <c r="H78" s="19" t="n"/>
      <c r="I78" s="25">
        <f>IF(COUNTA(A78:H78)=0,"",IF(A78="","Complete record",IF(COUNTIF($A$5:$A$104,A78)&gt;1,"Duplicate staff ID",IF(OR(B78="",C78="",D78="",F78="",G78=""),"Complete record",IF('Assumptions'!$B$7="","Check assumptions",IF(F78&gt;'Assumptions'!$B$7,"Check hours limit","Ready"))))))</f>
        <v/>
      </c>
    </row>
    <row r="79" ht="28" customHeight="1">
      <c r="A79" s="19" t="n"/>
      <c r="B79" s="19" t="n"/>
      <c r="C79" s="19" t="n"/>
      <c r="D79" s="19" t="n"/>
      <c r="E79" s="19" t="n"/>
      <c r="F79" s="42" t="n"/>
      <c r="G79" s="19" t="n"/>
      <c r="H79" s="19" t="n"/>
      <c r="I79" s="20">
        <f>IF(COUNTA(A79:H79)=0,"",IF(A79="","Complete record",IF(COUNTIF($A$5:$A$104,A79)&gt;1,"Duplicate staff ID",IF(OR(B79="",C79="",D79="",F79="",G79=""),"Complete record",IF('Assumptions'!$B$7="","Check assumptions",IF(F79&gt;'Assumptions'!$B$7,"Check hours limit","Ready"))))))</f>
        <v/>
      </c>
    </row>
    <row r="80" ht="28" customHeight="1">
      <c r="A80" s="19" t="n"/>
      <c r="B80" s="19" t="n"/>
      <c r="C80" s="19" t="n"/>
      <c r="D80" s="19" t="n"/>
      <c r="E80" s="19" t="n"/>
      <c r="F80" s="42" t="n"/>
      <c r="G80" s="19" t="n"/>
      <c r="H80" s="19" t="n"/>
      <c r="I80" s="25">
        <f>IF(COUNTA(A80:H80)=0,"",IF(A80="","Complete record",IF(COUNTIF($A$5:$A$104,A80)&gt;1,"Duplicate staff ID",IF(OR(B80="",C80="",D80="",F80="",G80=""),"Complete record",IF('Assumptions'!$B$7="","Check assumptions",IF(F80&gt;'Assumptions'!$B$7,"Check hours limit","Ready"))))))</f>
        <v/>
      </c>
    </row>
    <row r="81" ht="28" customHeight="1">
      <c r="A81" s="19" t="n"/>
      <c r="B81" s="19" t="n"/>
      <c r="C81" s="19" t="n"/>
      <c r="D81" s="19" t="n"/>
      <c r="E81" s="19" t="n"/>
      <c r="F81" s="42" t="n"/>
      <c r="G81" s="19" t="n"/>
      <c r="H81" s="19" t="n"/>
      <c r="I81" s="20">
        <f>IF(COUNTA(A81:H81)=0,"",IF(A81="","Complete record",IF(COUNTIF($A$5:$A$104,A81)&gt;1,"Duplicate staff ID",IF(OR(B81="",C81="",D81="",F81="",G81=""),"Complete record",IF('Assumptions'!$B$7="","Check assumptions",IF(F81&gt;'Assumptions'!$B$7,"Check hours limit","Ready"))))))</f>
        <v/>
      </c>
    </row>
    <row r="82" ht="28" customHeight="1">
      <c r="A82" s="19" t="n"/>
      <c r="B82" s="19" t="n"/>
      <c r="C82" s="19" t="n"/>
      <c r="D82" s="19" t="n"/>
      <c r="E82" s="19" t="n"/>
      <c r="F82" s="42" t="n"/>
      <c r="G82" s="19" t="n"/>
      <c r="H82" s="19" t="n"/>
      <c r="I82" s="25">
        <f>IF(COUNTA(A82:H82)=0,"",IF(A82="","Complete record",IF(COUNTIF($A$5:$A$104,A82)&gt;1,"Duplicate staff ID",IF(OR(B82="",C82="",D82="",F82="",G82=""),"Complete record",IF('Assumptions'!$B$7="","Check assumptions",IF(F82&gt;'Assumptions'!$B$7,"Check hours limit","Ready"))))))</f>
        <v/>
      </c>
    </row>
    <row r="83" ht="28" customHeight="1">
      <c r="A83" s="19" t="n"/>
      <c r="B83" s="19" t="n"/>
      <c r="C83" s="19" t="n"/>
      <c r="D83" s="19" t="n"/>
      <c r="E83" s="19" t="n"/>
      <c r="F83" s="42" t="n"/>
      <c r="G83" s="19" t="n"/>
      <c r="H83" s="19" t="n"/>
      <c r="I83" s="20">
        <f>IF(COUNTA(A83:H83)=0,"",IF(A83="","Complete record",IF(COUNTIF($A$5:$A$104,A83)&gt;1,"Duplicate staff ID",IF(OR(B83="",C83="",D83="",F83="",G83=""),"Complete record",IF('Assumptions'!$B$7="","Check assumptions",IF(F83&gt;'Assumptions'!$B$7,"Check hours limit","Ready"))))))</f>
        <v/>
      </c>
    </row>
    <row r="84" ht="28" customHeight="1">
      <c r="A84" s="19" t="n"/>
      <c r="B84" s="19" t="n"/>
      <c r="C84" s="19" t="n"/>
      <c r="D84" s="19" t="n"/>
      <c r="E84" s="19" t="n"/>
      <c r="F84" s="42" t="n"/>
      <c r="G84" s="19" t="n"/>
      <c r="H84" s="19" t="n"/>
      <c r="I84" s="25">
        <f>IF(COUNTA(A84:H84)=0,"",IF(A84="","Complete record",IF(COUNTIF($A$5:$A$104,A84)&gt;1,"Duplicate staff ID",IF(OR(B84="",C84="",D84="",F84="",G84=""),"Complete record",IF('Assumptions'!$B$7="","Check assumptions",IF(F84&gt;'Assumptions'!$B$7,"Check hours limit","Ready"))))))</f>
        <v/>
      </c>
    </row>
    <row r="85" ht="28" customHeight="1">
      <c r="A85" s="19" t="n"/>
      <c r="B85" s="19" t="n"/>
      <c r="C85" s="19" t="n"/>
      <c r="D85" s="19" t="n"/>
      <c r="E85" s="19" t="n"/>
      <c r="F85" s="42" t="n"/>
      <c r="G85" s="19" t="n"/>
      <c r="H85" s="19" t="n"/>
      <c r="I85" s="20">
        <f>IF(COUNTA(A85:H85)=0,"",IF(A85="","Complete record",IF(COUNTIF($A$5:$A$104,A85)&gt;1,"Duplicate staff ID",IF(OR(B85="",C85="",D85="",F85="",G85=""),"Complete record",IF('Assumptions'!$B$7="","Check assumptions",IF(F85&gt;'Assumptions'!$B$7,"Check hours limit","Ready"))))))</f>
        <v/>
      </c>
    </row>
    <row r="86" ht="28" customHeight="1">
      <c r="A86" s="19" t="n"/>
      <c r="B86" s="19" t="n"/>
      <c r="C86" s="19" t="n"/>
      <c r="D86" s="19" t="n"/>
      <c r="E86" s="19" t="n"/>
      <c r="F86" s="42" t="n"/>
      <c r="G86" s="19" t="n"/>
      <c r="H86" s="19" t="n"/>
      <c r="I86" s="25">
        <f>IF(COUNTA(A86:H86)=0,"",IF(A86="","Complete record",IF(COUNTIF($A$5:$A$104,A86)&gt;1,"Duplicate staff ID",IF(OR(B86="",C86="",D86="",F86="",G86=""),"Complete record",IF('Assumptions'!$B$7="","Check assumptions",IF(F86&gt;'Assumptions'!$B$7,"Check hours limit","Ready"))))))</f>
        <v/>
      </c>
    </row>
    <row r="87" ht="28" customHeight="1">
      <c r="A87" s="19" t="n"/>
      <c r="B87" s="19" t="n"/>
      <c r="C87" s="19" t="n"/>
      <c r="D87" s="19" t="n"/>
      <c r="E87" s="19" t="n"/>
      <c r="F87" s="42" t="n"/>
      <c r="G87" s="19" t="n"/>
      <c r="H87" s="19" t="n"/>
      <c r="I87" s="20">
        <f>IF(COUNTA(A87:H87)=0,"",IF(A87="","Complete record",IF(COUNTIF($A$5:$A$104,A87)&gt;1,"Duplicate staff ID",IF(OR(B87="",C87="",D87="",F87="",G87=""),"Complete record",IF('Assumptions'!$B$7="","Check assumptions",IF(F87&gt;'Assumptions'!$B$7,"Check hours limit","Ready"))))))</f>
        <v/>
      </c>
    </row>
    <row r="88" ht="28" customHeight="1">
      <c r="A88" s="19" t="n"/>
      <c r="B88" s="19" t="n"/>
      <c r="C88" s="19" t="n"/>
      <c r="D88" s="19" t="n"/>
      <c r="E88" s="19" t="n"/>
      <c r="F88" s="42" t="n"/>
      <c r="G88" s="19" t="n"/>
      <c r="H88" s="19" t="n"/>
      <c r="I88" s="25">
        <f>IF(COUNTA(A88:H88)=0,"",IF(A88="","Complete record",IF(COUNTIF($A$5:$A$104,A88)&gt;1,"Duplicate staff ID",IF(OR(B88="",C88="",D88="",F88="",G88=""),"Complete record",IF('Assumptions'!$B$7="","Check assumptions",IF(F88&gt;'Assumptions'!$B$7,"Check hours limit","Ready"))))))</f>
        <v/>
      </c>
    </row>
    <row r="89" ht="28" customHeight="1">
      <c r="A89" s="19" t="n"/>
      <c r="B89" s="19" t="n"/>
      <c r="C89" s="19" t="n"/>
      <c r="D89" s="19" t="n"/>
      <c r="E89" s="19" t="n"/>
      <c r="F89" s="42" t="n"/>
      <c r="G89" s="19" t="n"/>
      <c r="H89" s="19" t="n"/>
      <c r="I89" s="20">
        <f>IF(COUNTA(A89:H89)=0,"",IF(A89="","Complete record",IF(COUNTIF($A$5:$A$104,A89)&gt;1,"Duplicate staff ID",IF(OR(B89="",C89="",D89="",F89="",G89=""),"Complete record",IF('Assumptions'!$B$7="","Check assumptions",IF(F89&gt;'Assumptions'!$B$7,"Check hours limit","Ready"))))))</f>
        <v/>
      </c>
    </row>
    <row r="90" ht="28" customHeight="1">
      <c r="A90" s="19" t="n"/>
      <c r="B90" s="19" t="n"/>
      <c r="C90" s="19" t="n"/>
      <c r="D90" s="19" t="n"/>
      <c r="E90" s="19" t="n"/>
      <c r="F90" s="42" t="n"/>
      <c r="G90" s="19" t="n"/>
      <c r="H90" s="19" t="n"/>
      <c r="I90" s="25">
        <f>IF(COUNTA(A90:H90)=0,"",IF(A90="","Complete record",IF(COUNTIF($A$5:$A$104,A90)&gt;1,"Duplicate staff ID",IF(OR(B90="",C90="",D90="",F90="",G90=""),"Complete record",IF('Assumptions'!$B$7="","Check assumptions",IF(F90&gt;'Assumptions'!$B$7,"Check hours limit","Ready"))))))</f>
        <v/>
      </c>
    </row>
    <row r="91" ht="28" customHeight="1">
      <c r="A91" s="19" t="n"/>
      <c r="B91" s="19" t="n"/>
      <c r="C91" s="19" t="n"/>
      <c r="D91" s="19" t="n"/>
      <c r="E91" s="19" t="n"/>
      <c r="F91" s="42" t="n"/>
      <c r="G91" s="19" t="n"/>
      <c r="H91" s="19" t="n"/>
      <c r="I91" s="20">
        <f>IF(COUNTA(A91:H91)=0,"",IF(A91="","Complete record",IF(COUNTIF($A$5:$A$104,A91)&gt;1,"Duplicate staff ID",IF(OR(B91="",C91="",D91="",F91="",G91=""),"Complete record",IF('Assumptions'!$B$7="","Check assumptions",IF(F91&gt;'Assumptions'!$B$7,"Check hours limit","Ready"))))))</f>
        <v/>
      </c>
    </row>
    <row r="92" ht="28" customHeight="1">
      <c r="A92" s="19" t="n"/>
      <c r="B92" s="19" t="n"/>
      <c r="C92" s="19" t="n"/>
      <c r="D92" s="19" t="n"/>
      <c r="E92" s="19" t="n"/>
      <c r="F92" s="42" t="n"/>
      <c r="G92" s="19" t="n"/>
      <c r="H92" s="19" t="n"/>
      <c r="I92" s="25">
        <f>IF(COUNTA(A92:H92)=0,"",IF(A92="","Complete record",IF(COUNTIF($A$5:$A$104,A92)&gt;1,"Duplicate staff ID",IF(OR(B92="",C92="",D92="",F92="",G92=""),"Complete record",IF('Assumptions'!$B$7="","Check assumptions",IF(F92&gt;'Assumptions'!$B$7,"Check hours limit","Ready"))))))</f>
        <v/>
      </c>
    </row>
    <row r="93" ht="28" customHeight="1">
      <c r="A93" s="19" t="n"/>
      <c r="B93" s="19" t="n"/>
      <c r="C93" s="19" t="n"/>
      <c r="D93" s="19" t="n"/>
      <c r="E93" s="19" t="n"/>
      <c r="F93" s="42" t="n"/>
      <c r="G93" s="19" t="n"/>
      <c r="H93" s="19" t="n"/>
      <c r="I93" s="20">
        <f>IF(COUNTA(A93:H93)=0,"",IF(A93="","Complete record",IF(COUNTIF($A$5:$A$104,A93)&gt;1,"Duplicate staff ID",IF(OR(B93="",C93="",D93="",F93="",G93=""),"Complete record",IF('Assumptions'!$B$7="","Check assumptions",IF(F93&gt;'Assumptions'!$B$7,"Check hours limit","Ready"))))))</f>
        <v/>
      </c>
    </row>
    <row r="94" ht="28" customHeight="1">
      <c r="A94" s="19" t="n"/>
      <c r="B94" s="19" t="n"/>
      <c r="C94" s="19" t="n"/>
      <c r="D94" s="19" t="n"/>
      <c r="E94" s="19" t="n"/>
      <c r="F94" s="42" t="n"/>
      <c r="G94" s="19" t="n"/>
      <c r="H94" s="19" t="n"/>
      <c r="I94" s="25">
        <f>IF(COUNTA(A94:H94)=0,"",IF(A94="","Complete record",IF(COUNTIF($A$5:$A$104,A94)&gt;1,"Duplicate staff ID",IF(OR(B94="",C94="",D94="",F94="",G94=""),"Complete record",IF('Assumptions'!$B$7="","Check assumptions",IF(F94&gt;'Assumptions'!$B$7,"Check hours limit","Ready"))))))</f>
        <v/>
      </c>
    </row>
    <row r="95" ht="28" customHeight="1">
      <c r="A95" s="19" t="n"/>
      <c r="B95" s="19" t="n"/>
      <c r="C95" s="19" t="n"/>
      <c r="D95" s="19" t="n"/>
      <c r="E95" s="19" t="n"/>
      <c r="F95" s="42" t="n"/>
      <c r="G95" s="19" t="n"/>
      <c r="H95" s="19" t="n"/>
      <c r="I95" s="20">
        <f>IF(COUNTA(A95:H95)=0,"",IF(A95="","Complete record",IF(COUNTIF($A$5:$A$104,A95)&gt;1,"Duplicate staff ID",IF(OR(B95="",C95="",D95="",F95="",G95=""),"Complete record",IF('Assumptions'!$B$7="","Check assumptions",IF(F95&gt;'Assumptions'!$B$7,"Check hours limit","Ready"))))))</f>
        <v/>
      </c>
    </row>
    <row r="96" ht="28" customHeight="1">
      <c r="A96" s="19" t="n"/>
      <c r="B96" s="19" t="n"/>
      <c r="C96" s="19" t="n"/>
      <c r="D96" s="19" t="n"/>
      <c r="E96" s="19" t="n"/>
      <c r="F96" s="42" t="n"/>
      <c r="G96" s="19" t="n"/>
      <c r="H96" s="19" t="n"/>
      <c r="I96" s="25">
        <f>IF(COUNTA(A96:H96)=0,"",IF(A96="","Complete record",IF(COUNTIF($A$5:$A$104,A96)&gt;1,"Duplicate staff ID",IF(OR(B96="",C96="",D96="",F96="",G96=""),"Complete record",IF('Assumptions'!$B$7="","Check assumptions",IF(F96&gt;'Assumptions'!$B$7,"Check hours limit","Ready"))))))</f>
        <v/>
      </c>
    </row>
    <row r="97" ht="28" customHeight="1">
      <c r="A97" s="19" t="n"/>
      <c r="B97" s="19" t="n"/>
      <c r="C97" s="19" t="n"/>
      <c r="D97" s="19" t="n"/>
      <c r="E97" s="19" t="n"/>
      <c r="F97" s="42" t="n"/>
      <c r="G97" s="19" t="n"/>
      <c r="H97" s="19" t="n"/>
      <c r="I97" s="20">
        <f>IF(COUNTA(A97:H97)=0,"",IF(A97="","Complete record",IF(COUNTIF($A$5:$A$104,A97)&gt;1,"Duplicate staff ID",IF(OR(B97="",C97="",D97="",F97="",G97=""),"Complete record",IF('Assumptions'!$B$7="","Check assumptions",IF(F97&gt;'Assumptions'!$B$7,"Check hours limit","Ready"))))))</f>
        <v/>
      </c>
    </row>
    <row r="98" ht="28" customHeight="1">
      <c r="A98" s="19" t="n"/>
      <c r="B98" s="19" t="n"/>
      <c r="C98" s="19" t="n"/>
      <c r="D98" s="19" t="n"/>
      <c r="E98" s="19" t="n"/>
      <c r="F98" s="42" t="n"/>
      <c r="G98" s="19" t="n"/>
      <c r="H98" s="19" t="n"/>
      <c r="I98" s="25">
        <f>IF(COUNTA(A98:H98)=0,"",IF(A98="","Complete record",IF(COUNTIF($A$5:$A$104,A98)&gt;1,"Duplicate staff ID",IF(OR(B98="",C98="",D98="",F98="",G98=""),"Complete record",IF('Assumptions'!$B$7="","Check assumptions",IF(F98&gt;'Assumptions'!$B$7,"Check hours limit","Ready"))))))</f>
        <v/>
      </c>
    </row>
    <row r="99" ht="28" customHeight="1">
      <c r="A99" s="19" t="n"/>
      <c r="B99" s="19" t="n"/>
      <c r="C99" s="19" t="n"/>
      <c r="D99" s="19" t="n"/>
      <c r="E99" s="19" t="n"/>
      <c r="F99" s="42" t="n"/>
      <c r="G99" s="19" t="n"/>
      <c r="H99" s="19" t="n"/>
      <c r="I99" s="20">
        <f>IF(COUNTA(A99:H99)=0,"",IF(A99="","Complete record",IF(COUNTIF($A$5:$A$104,A99)&gt;1,"Duplicate staff ID",IF(OR(B99="",C99="",D99="",F99="",G99=""),"Complete record",IF('Assumptions'!$B$7="","Check assumptions",IF(F99&gt;'Assumptions'!$B$7,"Check hours limit","Ready"))))))</f>
        <v/>
      </c>
    </row>
    <row r="100" ht="28" customHeight="1">
      <c r="A100" s="19" t="n"/>
      <c r="B100" s="19" t="n"/>
      <c r="C100" s="19" t="n"/>
      <c r="D100" s="19" t="n"/>
      <c r="E100" s="19" t="n"/>
      <c r="F100" s="42" t="n"/>
      <c r="G100" s="19" t="n"/>
      <c r="H100" s="19" t="n"/>
      <c r="I100" s="25">
        <f>IF(COUNTA(A100:H100)=0,"",IF(A100="","Complete record",IF(COUNTIF($A$5:$A$104,A100)&gt;1,"Duplicate staff ID",IF(OR(B100="",C100="",D100="",F100="",G100=""),"Complete record",IF('Assumptions'!$B$7="","Check assumptions",IF(F100&gt;'Assumptions'!$B$7,"Check hours limit","Ready"))))))</f>
        <v/>
      </c>
    </row>
    <row r="101" ht="28" customHeight="1">
      <c r="A101" s="19" t="n"/>
      <c r="B101" s="19" t="n"/>
      <c r="C101" s="19" t="n"/>
      <c r="D101" s="19" t="n"/>
      <c r="E101" s="19" t="n"/>
      <c r="F101" s="42" t="n"/>
      <c r="G101" s="19" t="n"/>
      <c r="H101" s="19" t="n"/>
      <c r="I101" s="20">
        <f>IF(COUNTA(A101:H101)=0,"",IF(A101="","Complete record",IF(COUNTIF($A$5:$A$104,A101)&gt;1,"Duplicate staff ID",IF(OR(B101="",C101="",D101="",F101="",G101=""),"Complete record",IF('Assumptions'!$B$7="","Check assumptions",IF(F101&gt;'Assumptions'!$B$7,"Check hours limit","Ready"))))))</f>
        <v/>
      </c>
    </row>
    <row r="102" ht="28" customHeight="1">
      <c r="A102" s="19" t="n"/>
      <c r="B102" s="19" t="n"/>
      <c r="C102" s="19" t="n"/>
      <c r="D102" s="19" t="n"/>
      <c r="E102" s="19" t="n"/>
      <c r="F102" s="42" t="n"/>
      <c r="G102" s="19" t="n"/>
      <c r="H102" s="19" t="n"/>
      <c r="I102" s="25">
        <f>IF(COUNTA(A102:H102)=0,"",IF(A102="","Complete record",IF(COUNTIF($A$5:$A$104,A102)&gt;1,"Duplicate staff ID",IF(OR(B102="",C102="",D102="",F102="",G102=""),"Complete record",IF('Assumptions'!$B$7="","Check assumptions",IF(F102&gt;'Assumptions'!$B$7,"Check hours limit","Ready"))))))</f>
        <v/>
      </c>
    </row>
    <row r="103" ht="28" customHeight="1">
      <c r="A103" s="19" t="n"/>
      <c r="B103" s="19" t="n"/>
      <c r="C103" s="19" t="n"/>
      <c r="D103" s="19" t="n"/>
      <c r="E103" s="19" t="n"/>
      <c r="F103" s="42" t="n"/>
      <c r="G103" s="19" t="n"/>
      <c r="H103" s="19" t="n"/>
      <c r="I103" s="20">
        <f>IF(COUNTA(A103:H103)=0,"",IF(A103="","Complete record",IF(COUNTIF($A$5:$A$104,A103)&gt;1,"Duplicate staff ID",IF(OR(B103="",C103="",D103="",F103="",G103=""),"Complete record",IF('Assumptions'!$B$7="","Check assumptions",IF(F103&gt;'Assumptions'!$B$7,"Check hours limit","Ready"))))))</f>
        <v/>
      </c>
    </row>
    <row r="104" ht="28" customHeight="1">
      <c r="A104" s="19" t="n"/>
      <c r="B104" s="19" t="n"/>
      <c r="C104" s="19" t="n"/>
      <c r="D104" s="19" t="n"/>
      <c r="E104" s="19" t="n"/>
      <c r="F104" s="42" t="n"/>
      <c r="G104" s="19" t="n"/>
      <c r="H104" s="19" t="n"/>
      <c r="I104" s="25">
        <f>IF(COUNTA(A104:H104)=0,"",IF(A104="","Complete record",IF(COUNTIF($A$5:$A$104,A104)&gt;1,"Duplicate staff ID",IF(OR(B104="",C104="",D104="",F104="",G104=""),"Complete record",IF('Assumptions'!$B$7="","Check assumptions",IF(F104&gt;'Assumptions'!$B$7,"Check hours limit","Ready"))))))</f>
        <v/>
      </c>
    </row>
  </sheetData>
  <autoFilter ref="A4:I104"/>
  <mergeCells count="1">
    <mergeCell ref="A1:I1"/>
  </mergeCells>
  <conditionalFormatting sqref="I5:I104">
    <cfRule type="expression" priority="1" dxfId="1">
      <formula>$I5="Ready"</formula>
    </cfRule>
    <cfRule type="expression" priority="2" dxfId="0">
      <formula>AND($I5&lt;&gt;"",$I5&lt;&gt;"Ready")</formula>
    </cfRule>
  </conditionalFormatting>
  <dataValidations count="4">
    <dataValidation sqref="C5:C104" showDropDown="0" showInputMessage="0" showErrorMessage="1" allowBlank="0" errorTitle="Check role" error="Select a role from the Assumptions sheet list." promptTitle="Staff role" prompt="Select the staff member's planning role." type="list">
      <formula1>='Assumptions'!$H$5:$H$10</formula1>
    </dataValidation>
    <dataValidation sqref="D5:D104" showDropDown="0" showInputMessage="0" showErrorMessage="1" allowBlank="0" errorTitle="Check service" error="Select a service from the Assumptions sheet list." promptTitle="Primary service" prompt="Select the staff member's primary service." type="list">
      <formula1>='Assumptions'!$G$5:$G$10</formula1>
    </dataValidation>
    <dataValidation sqref="F5:F104" showDropDown="0" showInputMessage="0" showErrorMessage="1" allowBlank="0" errorTitle="Check daily hours" error="Enter a number from 0.25 through the editable general hours limit." promptTitle="Daily hour limit" prompt="Enter the staff member's daily availability limit in hours." type="decimal" operator="between">
      <formula1>0.25</formula1>
      <formula2>='Assumptions'!$B$7</formula2>
    </dataValidation>
    <dataValidation sqref="G5:G104" showDropDown="0" showInputMessage="0" showErrorMessage="1" allowBlank="0" errorTitle="Check staff status" error="Select a staff status from the Assumptions sheet list." promptTitle="Staff status" prompt="Select the current scheduling status." type="list">
      <formula1>='Assumptions'!$I$5:$I$7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I13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8" customWidth="1" min="3" max="3"/>
    <col width="3" customWidth="1" min="4" max="4"/>
    <col width="18" customWidth="1" min="5" max="5"/>
    <col width="18" customWidth="1" min="6" max="6"/>
    <col width="18" customWidth="1" min="7" max="7"/>
    <col width="27" customWidth="1" min="8" max="8"/>
    <col width="16" customWidth="1" min="9" max="9"/>
  </cols>
  <sheetData>
    <row r="1" ht="28" customHeight="1">
      <c r="A1" s="1" t="inlineStr">
        <is>
          <t>Pet Service Staff Availability Planner — Assumptions</t>
        </is>
      </c>
      <c r="B1" s="33" t="n"/>
      <c r="C1" s="33" t="n"/>
      <c r="D1" s="33" t="n"/>
      <c r="E1" s="33" t="n"/>
      <c r="F1" s="33" t="n"/>
      <c r="G1" s="33" t="n"/>
      <c r="H1" s="33" t="n"/>
      <c r="I1" s="34" t="n"/>
    </row>
    <row r="2" ht="20" customHeight="1">
      <c r="A2" s="2" t="inlineStr">
        <is>
          <t>Editable planning limits and stable choices for Fictional Lantern Tail Pet Care.</t>
        </is>
      </c>
    </row>
    <row r="3"/>
    <row r="4">
      <c r="A4" s="14" t="inlineStr">
        <is>
          <t>Setting</t>
        </is>
      </c>
      <c r="B4" s="14" t="inlineStr">
        <is>
          <t>Editable Value</t>
        </is>
      </c>
      <c r="C4" s="14" t="inlineStr">
        <is>
          <t>Purpose</t>
        </is>
      </c>
      <c r="E4" s="14" t="inlineStr">
        <is>
          <t>Availability</t>
        </is>
      </c>
      <c r="F4" s="14" t="inlineStr">
        <is>
          <t>Confirmation</t>
        </is>
      </c>
      <c r="G4" s="14" t="inlineStr">
        <is>
          <t>Service</t>
        </is>
      </c>
      <c r="H4" s="14" t="inlineStr">
        <is>
          <t>Role</t>
        </is>
      </c>
      <c r="I4" s="14" t="inlineStr">
        <is>
          <t>Staff Status</t>
        </is>
      </c>
    </row>
    <row r="5">
      <c r="A5" s="20" t="inlineStr">
        <is>
          <t>Planning start date</t>
        </is>
      </c>
      <c r="B5" s="39" t="n">
        <v>46274</v>
      </c>
      <c r="C5" s="20" t="inlineStr">
        <is>
          <t>First date included in the planning window.</t>
        </is>
      </c>
      <c r="E5" s="28" t="inlineStr">
        <is>
          <t>Available</t>
        </is>
      </c>
      <c r="F5" s="28" t="inlineStr">
        <is>
          <t>Draft</t>
        </is>
      </c>
      <c r="G5" s="28" t="inlineStr">
        <is>
          <t>Any service</t>
        </is>
      </c>
      <c r="H5" s="28" t="inlineStr">
        <is>
          <t>Groomer</t>
        </is>
      </c>
      <c r="I5" s="28" t="inlineStr">
        <is>
          <t>Active</t>
        </is>
      </c>
    </row>
    <row r="6">
      <c r="A6" s="25" t="inlineStr">
        <is>
          <t>Planning horizon days</t>
        </is>
      </c>
      <c r="B6" s="29" t="n">
        <v>14</v>
      </c>
      <c r="C6" s="25" t="inlineStr">
        <is>
          <t>Number of calendar days included, from 1 through 31.</t>
        </is>
      </c>
      <c r="E6" s="28" t="inlineStr">
        <is>
          <t>Tentative</t>
        </is>
      </c>
      <c r="F6" s="28" t="inlineStr">
        <is>
          <t>Confirmed</t>
        </is>
      </c>
      <c r="G6" s="28" t="inlineStr">
        <is>
          <t>Grooming</t>
        </is>
      </c>
      <c r="H6" s="28" t="inlineStr">
        <is>
          <t>Boarding Attendant</t>
        </is>
      </c>
      <c r="I6" s="28" t="inlineStr">
        <is>
          <t>Inactive</t>
        </is>
      </c>
    </row>
    <row r="7">
      <c r="A7" s="20" t="inlineStr">
        <is>
          <t>Daily availability hours limit</t>
        </is>
      </c>
      <c r="B7" s="42" t="n">
        <v>10</v>
      </c>
      <c r="C7" s="20" t="inlineStr">
        <is>
          <t>General review threshold; individual staff limits may be lower.</t>
        </is>
      </c>
      <c r="E7" s="28" t="inlineStr">
        <is>
          <t>Unavailable</t>
        </is>
      </c>
      <c r="F7" s="28" t="inlineStr">
        <is>
          <t>Needs Review</t>
        </is>
      </c>
      <c r="G7" s="28" t="inlineStr">
        <is>
          <t>Boarding</t>
        </is>
      </c>
      <c r="H7" s="28" t="inlineStr">
        <is>
          <t>Daycare Attendant</t>
        </is>
      </c>
      <c r="I7" s="28" t="inlineStr">
        <is>
          <t>On Leave</t>
        </is>
      </c>
    </row>
    <row r="8">
      <c r="A8" s="25" t="inlineStr">
        <is>
          <t>Pets per window limit</t>
        </is>
      </c>
      <c r="B8" s="23" t="n">
        <v>20</v>
      </c>
      <c r="C8" s="25" t="inlineStr">
        <is>
          <t>Maximum entry value used for administrative capacity review.</t>
        </is>
      </c>
      <c r="E8" s="30" t="n"/>
      <c r="F8" s="30" t="n"/>
      <c r="G8" s="28" t="inlineStr">
        <is>
          <t>Daycare</t>
        </is>
      </c>
      <c r="H8" s="28" t="inlineStr">
        <is>
          <t>Pet Sitter</t>
        </is>
      </c>
      <c r="I8" s="30" t="n"/>
    </row>
    <row r="9">
      <c r="E9" s="31" t="n"/>
      <c r="F9" s="31" t="n"/>
      <c r="G9" s="28" t="inlineStr">
        <is>
          <t>Pet Sitting</t>
        </is>
      </c>
      <c r="H9" s="28" t="inlineStr">
        <is>
          <t>Dog Walker</t>
        </is>
      </c>
      <c r="I9" s="31" t="n"/>
    </row>
    <row r="10">
      <c r="E10" s="30" t="n"/>
      <c r="F10" s="30" t="n"/>
      <c r="G10" s="28" t="inlineStr">
        <is>
          <t>Dog Walking</t>
        </is>
      </c>
      <c r="H10" s="28" t="inlineStr">
        <is>
          <t>Cross-trained Attendant</t>
        </is>
      </c>
      <c r="I10" s="30" t="n"/>
    </row>
    <row r="11"/>
    <row r="12">
      <c r="A12" s="5" t="inlineStr">
        <is>
          <t>Human review note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</row>
    <row r="13" ht="42" customHeight="1">
      <c r="A13" s="32" t="inlineStr">
        <is>
          <t>Review alerts are prompts for a person to check schedule details. They do not assign bookings or confirm outside records.</t>
        </is>
      </c>
    </row>
  </sheetData>
  <autoFilter ref="A4:C8"/>
  <mergeCells count="1">
    <mergeCell ref="A1:I1"/>
  </mergeCells>
  <dataValidations count="4">
    <dataValidation sqref="B5" showDropDown="0" showInputMessage="1" showErrorMessage="1" allowBlank="0" errorTitle="Check planning date" error="Enter a date within one year before or after today." promptTitle="Planning start" prompt="Enter the first date to include in the planning window." type="date" operator="between">
      <formula1>=TODAY()-365</formula1>
      <formula2>=TODAY()+365</formula2>
    </dataValidation>
    <dataValidation sqref="B6" showDropDown="0" showInputMessage="0" showErrorMessage="1" allowBlank="0" errorTitle="Check planning horizon" error="Enter a whole number from 1 through 31." promptTitle="Planning horizon" prompt="Enter the number of calendar days to include." type="whole" operator="between">
      <formula1>1</formula1>
      <formula2>31</formula2>
    </dataValidation>
    <dataValidation sqref="B7" showDropDown="0" showInputMessage="0" showErrorMessage="1" allowBlank="0" errorTitle="Check hours limit" error="Enter a number from 1 through 24." promptTitle="Daily hours limit" prompt="Enter the general daily availability review threshold." type="decimal" operator="between">
      <formula1>1</formula1>
      <formula2>24</formula2>
    </dataValidation>
    <dataValidation sqref="B8" showDropDown="0" showInputMessage="0" showErrorMessage="1" allowBlank="0" errorTitle="Check pet limit" error="Enter a whole number from 1 through 100." promptTitle="Pets per window" prompt="Enter the administrative maximum allowed in one availability entry." type="whole" operator="between">
      <formula1>1</formula1>
      <formula2>100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Lantern Tail Pet Care</dc:creator>
  <dc:title xmlns:dc="http://purl.org/dc/elements/1.1/">Pet Service Staff Availability Planner</dc:title>
  <dc:subject xmlns:dc="http://purl.org/dc/elements/1.1/">Collects staff availability before pet service bookings are assigned.</dc:subject>
  <dcterms:created xmlns:dcterms="http://purl.org/dc/terms/" xmlns:xsi="http://www.w3.org/2001/XMLSchema-instance" xsi:type="dcterms:W3CDTF">2026-09-09T18:16:09Z</dcterms:created>
  <dcterms:modified xmlns:dcterms="http://purl.org/dc/terms/" xmlns:xsi="http://www.w3.org/2001/XMLSchema-instance" xsi:type="dcterms:W3CDTF">2026-09-09T18:16:10+00:00Z</dcterms:modified>
</cp:coreProperties>
</file>