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Visits" sheetId="2" state="visible" r:id="rId2"/>
    <sheet xmlns:r="http://schemas.openxmlformats.org/officeDocument/2006/relationships" name="Pet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'Visits'!$A$4:$Q$154</definedName>
    <definedName name="_xlnm._FilterDatabase" localSheetId="2" hidden="1">'Pets'!$A$4:$E$104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D6B66"/>
      <sz val="10"/>
    </font>
    <font>
      <name val="Aptos"/>
      <b val="1"/>
      <color rgb="00FFFFFF"/>
      <sz val="10"/>
    </font>
    <font>
      <name val="Aptos"/>
      <color rgb="001F2D2A"/>
      <sz val="10"/>
    </font>
    <font>
      <name val="Aptos"/>
      <b val="1"/>
      <color rgb="001F2D2A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18" fontId="4" fillId="6" borderId="1" applyAlignment="1" pivotButton="0" quotePrefix="0" xfId="0">
      <alignment horizontal="center" vertical="center" wrapText="1"/>
    </xf>
    <xf numFmtId="2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Visits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142B2B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Visits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240000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9" customWidth="1" min="2" max="2"/>
    <col width="3" customWidth="1" min="3" max="3"/>
    <col width="18" customWidth="1" min="4" max="4"/>
    <col width="12" customWidth="1" min="5" max="5"/>
    <col width="3" customWidth="1" min="6" max="6"/>
    <col width="12" customWidth="1" min="7" max="7"/>
    <col width="12" customWidth="1" min="8" max="8"/>
  </cols>
  <sheetData>
    <row r="1" ht="30" customHeight="1">
      <c r="A1" s="1" t="inlineStr">
        <is>
          <t>Pet Sitting Visit Schedule Summary</t>
        </is>
      </c>
    </row>
    <row r="2">
      <c r="A2" s="2" t="inlineStr">
        <is>
          <t>All sample pet, household, sitter, and visit information is fictional.</t>
        </is>
      </c>
    </row>
    <row r="3">
      <c r="A3" s="3" t="inlineStr">
        <is>
          <t>Indicator</t>
        </is>
      </c>
      <c r="B3" s="3" t="inlineStr">
        <is>
          <t>Calculated Value</t>
        </is>
      </c>
      <c r="D3" s="3" t="inlineStr">
        <is>
          <t>Visit Status</t>
        </is>
      </c>
      <c r="E3" s="3" t="inlineStr">
        <is>
          <t>Count</t>
        </is>
      </c>
    </row>
    <row r="4">
      <c r="A4" s="4" t="inlineStr">
        <is>
          <t>As of</t>
        </is>
      </c>
      <c r="B4" s="5">
        <f>TODAY()</f>
        <v/>
      </c>
      <c r="D4" s="6" t="inlineStr">
        <is>
          <t>Scheduled</t>
        </is>
      </c>
      <c r="E4" s="7">
        <f>COUNTIF(Visits!$K$5:$K$154,D4)</f>
        <v/>
      </c>
    </row>
    <row r="5">
      <c r="A5" s="8" t="inlineStr">
        <is>
          <t>Entered visits</t>
        </is>
      </c>
      <c r="B5" s="9">
        <f>COUNTIF(Visits!$A$5:$A$154,"&lt;&gt;")</f>
        <v/>
      </c>
      <c r="D5" s="10" t="inlineStr">
        <is>
          <t>Confirmed</t>
        </is>
      </c>
      <c r="E5" s="9">
        <f>COUNTIF(Visits!$K$5:$K$154,D5)</f>
        <v/>
      </c>
    </row>
    <row r="6">
      <c r="A6" s="4" t="inlineStr">
        <is>
          <t>Today's active visits</t>
        </is>
      </c>
      <c r="B6" s="7">
        <f>COUNTIFS(Visits!$A$5:$A$154,"&lt;&gt;",Visits!$B$5:$B$154,TODAY(),Visits!$K$5:$K$154,"&lt;&gt;Canceled")</f>
        <v/>
      </c>
      <c r="D6" s="6" t="inlineStr">
        <is>
          <t>Completed</t>
        </is>
      </c>
      <c r="E6" s="7">
        <f>COUNTIF(Visits!$K$5:$K$154,D6)</f>
        <v/>
      </c>
    </row>
    <row r="7">
      <c r="A7" s="8">
        <f>"Visits in next "&amp;Assumptions!$B$9&amp;" days"</f>
        <v/>
      </c>
      <c r="B7" s="9">
        <f>COUNTIFS(Visits!$A$5:$A$154,"&lt;&gt;",Visits!$B$5:$B$154,"&gt;="&amp;TODAY(),Visits!$B$5:$B$154,"&lt;="&amp;TODAY()+Assumptions!$B$9,Visits!$K$5:$K$154,"&lt;&gt;Canceled")</f>
        <v/>
      </c>
      <c r="D7" s="10" t="inlineStr">
        <is>
          <t>Canceled</t>
        </is>
      </c>
      <c r="E7" s="9">
        <f>COUNTIF(Visits!$K$5:$K$154,D7)</f>
        <v/>
      </c>
    </row>
    <row r="8">
      <c r="A8" s="4" t="inlineStr">
        <is>
          <t>Planned active hours</t>
        </is>
      </c>
      <c r="B8" s="11">
        <f>IFERROR(SUMIFS(Visits!$H$5:$H$154,Visits!$K$5:$K$154,"&lt;&gt;Canceled"),0)</f>
        <v/>
      </c>
      <c r="D8" s="6" t="inlineStr">
        <is>
          <t>Needs Review</t>
        </is>
      </c>
      <c r="E8" s="7">
        <f>COUNTIF(Visits!$K$5:$K$154,D8)</f>
        <v/>
      </c>
    </row>
    <row r="9">
      <c r="A9" s="8" t="inlineStr">
        <is>
          <t>Completed actual hours</t>
        </is>
      </c>
      <c r="B9" s="12">
        <f>IFERROR(SUMIFS(Visits!$N$5:$N$154,Visits!$K$5:$K$154,"Completed"),0)</f>
        <v/>
      </c>
    </row>
    <row r="10">
      <c r="A10" s="4" t="inlineStr">
        <is>
          <t>Review flags</t>
        </is>
      </c>
      <c r="B10" s="7">
        <f>COUNTIF(Visits!$O$5:$O$154,"Review timing")+COUNTIF(Visits!$O$5:$O$154,"Check window")+COUNTIF(Visits!$P$5:$P$154,"Review overlap")+COUNTIF(Visits!$P$5:$P$154,"Check fields")+COUNTIF(Visits!$P$5:$P$154,"Check window")+COUNTIF(Visits!$D$5:$D$154,"Check Pet ID")+COUNTIF(Visits!$K$5:$K$154,"Needs Review")</f>
        <v/>
      </c>
    </row>
    <row r="11">
      <c r="A11" s="8" t="inlineStr">
        <is>
          <t>Unassigned active visits</t>
        </is>
      </c>
      <c r="B11" s="9">
        <f>COUNTIFS(Visits!$A$5:$A$154,"&lt;&gt;",Visits!$I$5:$I$154,"",Visits!$K$5:$K$154,"&lt;&gt;Canceled")</f>
        <v/>
      </c>
    </row>
    <row r="12">
      <c r="A12" s="4" t="inlineStr">
        <is>
          <t>Completion rate</t>
        </is>
      </c>
      <c r="B12" s="13">
        <f>IFERROR(COUNTIF(Visits!$K$5:$K$154,"Completed")/(COUNTIF(Visits!$A$5:$A$154,"&lt;&gt;")-COUNTIF(Visits!$K$5:$K$154,"Canceled")),0)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Q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2" customWidth="1" min="3" max="3"/>
    <col width="20" customWidth="1" min="4" max="4"/>
    <col width="27" customWidth="1" min="5" max="5"/>
    <col width="14" customWidth="1" min="6" max="6"/>
    <col width="14" customWidth="1" min="7" max="7"/>
    <col width="14" customWidth="1" min="8" max="8"/>
    <col width="24" customWidth="1" min="9" max="9"/>
    <col width="17" customWidth="1" min="10" max="10"/>
    <col width="16" customWidth="1" min="11" max="11"/>
    <col width="14" customWidth="1" min="12" max="12"/>
    <col width="14" customWidth="1" min="13" max="13"/>
    <col width="13" customWidth="1" min="14" max="14"/>
    <col width="17" customWidth="1" min="15" max="15"/>
    <col width="19" customWidth="1" min="16" max="16"/>
    <col width="38" customWidth="1" min="17" max="17"/>
  </cols>
  <sheetData>
    <row r="1" ht="30" customHeight="1">
      <c r="A1" s="1" t="inlineStr">
        <is>
          <t>Pet Sitting Visit Schedule</t>
        </is>
      </c>
    </row>
    <row r="2">
      <c r="A2" s="2" t="inlineStr">
        <is>
          <t>All sample pets, households, sitters, and visits are fictional.</t>
        </is>
      </c>
    </row>
    <row r="3">
      <c r="A3" s="2" t="inlineStr">
        <is>
          <t>Yellow cells are editable. Red alerts call for a human check.</t>
        </is>
      </c>
    </row>
    <row r="4" ht="31" customHeight="1">
      <c r="A4" s="14" t="inlineStr">
        <is>
          <t>Visit ID</t>
        </is>
      </c>
      <c r="B4" s="14" t="inlineStr">
        <is>
          <t>Visit Date</t>
        </is>
      </c>
      <c r="C4" s="14" t="inlineStr">
        <is>
          <t>Pet ID</t>
        </is>
      </c>
      <c r="D4" s="14" t="inlineStr">
        <is>
          <t>Pet Name</t>
        </is>
      </c>
      <c r="E4" s="14" t="inlineStr">
        <is>
          <t>Client Alias</t>
        </is>
      </c>
      <c r="F4" s="14" t="inlineStr">
        <is>
          <t>Window Start</t>
        </is>
      </c>
      <c r="G4" s="14" t="inlineStr">
        <is>
          <t>Window End</t>
        </is>
      </c>
      <c r="H4" s="14" t="inlineStr">
        <is>
          <t>Planned Hours</t>
        </is>
      </c>
      <c r="I4" s="14" t="inlineStr">
        <is>
          <t>Sitter</t>
        </is>
      </c>
      <c r="J4" s="14" t="inlineStr">
        <is>
          <t>Visit Type</t>
        </is>
      </c>
      <c r="K4" s="14" t="inlineStr">
        <is>
          <t>Status</t>
        </is>
      </c>
      <c r="L4" s="14" t="inlineStr">
        <is>
          <t>Actual Start</t>
        </is>
      </c>
      <c r="M4" s="14" t="inlineStr">
        <is>
          <t>Actual End</t>
        </is>
      </c>
      <c r="N4" s="14" t="inlineStr">
        <is>
          <t>Actual Hours</t>
        </is>
      </c>
      <c r="O4" s="14" t="inlineStr">
        <is>
          <t>Timing Check</t>
        </is>
      </c>
      <c r="P4" s="14" t="inlineStr">
        <is>
          <t>Assignment Check</t>
        </is>
      </c>
      <c r="Q4" s="14" t="inlineStr">
        <is>
          <t>Visit Notes</t>
        </is>
      </c>
    </row>
    <row r="5">
      <c r="A5" s="15" t="inlineStr">
        <is>
          <t>V-260909-01</t>
        </is>
      </c>
      <c r="B5" s="16" t="n">
        <v>46272</v>
      </c>
      <c r="C5" s="15" t="inlineStr">
        <is>
          <t>P-1001</t>
        </is>
      </c>
      <c r="D5" s="6">
        <f>IF(C5="","",IFERROR(VLOOKUP(C5,Pets!$A$5:$E$104,2,FALSE),"Check Pet ID"))</f>
        <v/>
      </c>
      <c r="E5" s="6">
        <f>IF(C5="","",IFERROR(VLOOKUP(C5,Pets!$A$5:$E$104,3,FALSE),""))</f>
        <v/>
      </c>
      <c r="F5" s="17" t="n">
        <v>0.3333333333333333</v>
      </c>
      <c r="G5" s="17" t="n">
        <v>0.375</v>
      </c>
      <c r="H5" s="18" t="n">
        <v>0.75</v>
      </c>
      <c r="I5" s="15" t="inlineStr">
        <is>
          <t>Alex Hart (fictional)</t>
        </is>
      </c>
      <c r="J5" s="15" t="inlineStr">
        <is>
          <t>Drop-in</t>
        </is>
      </c>
      <c r="K5" s="15" t="inlineStr">
        <is>
          <t>Completed</t>
        </is>
      </c>
      <c r="L5" s="17" t="n">
        <v>0.3368055555555556</v>
      </c>
      <c r="M5" s="17" t="n">
        <v>0.3625</v>
      </c>
      <c r="N5" s="11">
        <f>IF(A5="","",IF(OR(L5="",M5=""),"",IFERROR(IF(M5&gt;L5,(M5-L5)*24,""),"")))</f>
        <v/>
      </c>
      <c r="O5" s="19">
        <f>IF(A5="","",IF(K5="Canceled","Canceled",IF(OR(F5="",G5=""),"Check window",IF(G5&lt;=F5,"Check window",IF(AND(L5&lt;&gt;"",M5&lt;&gt;""),IF(OR(M5&lt;=L5,N5&gt;Assumptions!$B$7,L5&lt;F5,M5&gt;G5),"Review timing","Within window"),"Pending")))))</f>
        <v/>
      </c>
      <c r="P5" s="19">
        <f>IF(A5="","",IF(K5="Canceled","Canceled",IF(OR(B5="",F5="",G5="",I5=""),"Check fields",IF(G5&lt;=F5,"Check window",IF(SUMPRODUCT(($B$5:$B$154=B5)*($I$5:$I$154=I5)*($F$5:$F$154&lt;G5)*($G$5:$G$154&gt;F5)*($A$5:$A$154&lt;&gt;A5)*($K$5:$K$154&lt;&gt;"Canceled"))&gt;0,"Review overlap","No overlap")))))</f>
        <v/>
      </c>
      <c r="Q5" s="20" t="inlineStr">
        <is>
          <t>Use the owner-provided entry note.</t>
        </is>
      </c>
    </row>
    <row r="6">
      <c r="A6" s="15" t="inlineStr">
        <is>
          <t>V-260909-02</t>
        </is>
      </c>
      <c r="B6" s="16" t="n">
        <v>46273</v>
      </c>
      <c r="C6" s="15" t="inlineStr">
        <is>
          <t>P-1002</t>
        </is>
      </c>
      <c r="D6" s="10">
        <f>IF(C6="","",IFERROR(VLOOKUP(C6,Pets!$A$5:$E$104,2,FALSE),"Check Pet ID"))</f>
        <v/>
      </c>
      <c r="E6" s="10">
        <f>IF(C6="","",IFERROR(VLOOKUP(C6,Pets!$A$5:$E$104,3,FALSE),""))</f>
        <v/>
      </c>
      <c r="F6" s="17" t="n">
        <v>0.5</v>
      </c>
      <c r="G6" s="17" t="n">
        <v>0.5416666666666666</v>
      </c>
      <c r="H6" s="18" t="n">
        <v>0.75</v>
      </c>
      <c r="I6" s="15" t="inlineStr">
        <is>
          <t>Jordan Lee (fictional)</t>
        </is>
      </c>
      <c r="J6" s="15" t="inlineStr">
        <is>
          <t>Meal visit</t>
        </is>
      </c>
      <c r="K6" s="15" t="inlineStr">
        <is>
          <t>Completed</t>
        </is>
      </c>
      <c r="L6" s="17" t="n">
        <v>0.5069444444444444</v>
      </c>
      <c r="M6" s="17" t="n">
        <v>0.5451388888888888</v>
      </c>
      <c r="N6" s="12">
        <f>IF(A6="","",IF(OR(L6="",M6=""),"",IFERROR(IF(M6&gt;L6,(M6-L6)*24,""),"")))</f>
        <v/>
      </c>
      <c r="O6" s="21">
        <f>IF(A6="","",IF(K6="Canceled","Canceled",IF(OR(F6="",G6=""),"Check window",IF(G6&lt;=F6,"Check window",IF(AND(L6&lt;&gt;"",M6&lt;&gt;""),IF(OR(M6&lt;=L6,N6&gt;Assumptions!$B$7,L6&lt;F6,M6&gt;G6),"Review timing","Within window"),"Pending")))))</f>
        <v/>
      </c>
      <c r="P6" s="21">
        <f>IF(A6="","",IF(K6="Canceled","Canceled",IF(OR(B6="",F6="",G6="",I6=""),"Check fields",IF(G6&lt;=F6,"Check window",IF(SUMPRODUCT(($B$5:$B$154=B6)*($I$5:$I$154=I6)*($F$5:$F$154&lt;G6)*($G$5:$G$154&gt;F6)*($A$5:$A$154&lt;&gt;A6)*($K$5:$K$154&lt;&gt;"Canceled"))&gt;0,"Review overlap","No overlap")))))</f>
        <v/>
      </c>
      <c r="Q6" s="20" t="inlineStr">
        <is>
          <t>Refresh water and log departure.</t>
        </is>
      </c>
    </row>
    <row r="7">
      <c r="A7" s="15" t="inlineStr">
        <is>
          <t>V-260909-03</t>
        </is>
      </c>
      <c r="B7" s="16" t="n">
        <v>46274</v>
      </c>
      <c r="C7" s="15" t="inlineStr">
        <is>
          <t>P-1003</t>
        </is>
      </c>
      <c r="D7" s="6">
        <f>IF(C7="","",IFERROR(VLOOKUP(C7,Pets!$A$5:$E$104,2,FALSE),"Check Pet ID"))</f>
        <v/>
      </c>
      <c r="E7" s="6">
        <f>IF(C7="","",IFERROR(VLOOKUP(C7,Pets!$A$5:$E$104,3,FALSE),""))</f>
        <v/>
      </c>
      <c r="F7" s="17" t="n">
        <v>0.3333333333333333</v>
      </c>
      <c r="G7" s="17" t="n">
        <v>0.375</v>
      </c>
      <c r="H7" s="18" t="n">
        <v>0.5</v>
      </c>
      <c r="I7" s="15" t="inlineStr">
        <is>
          <t>Alex Hart (fictional)</t>
        </is>
      </c>
      <c r="J7" s="15" t="inlineStr">
        <is>
          <t>Walk and care</t>
        </is>
      </c>
      <c r="K7" s="15" t="inlineStr">
        <is>
          <t>Confirmed</t>
        </is>
      </c>
      <c r="L7" s="17" t="n"/>
      <c r="M7" s="17" t="n"/>
      <c r="N7" s="11">
        <f>IF(A7="","",IF(OR(L7="",M7=""),"",IFERROR(IF(M7&gt;L7,(M7-L7)*24,""),"")))</f>
        <v/>
      </c>
      <c r="O7" s="19">
        <f>IF(A7="","",IF(K7="Canceled","Canceled",IF(OR(F7="",G7=""),"Check window",IF(G7&lt;=F7,"Check window",IF(AND(L7&lt;&gt;"",M7&lt;&gt;""),IF(OR(M7&lt;=L7,N7&gt;Assumptions!$B$7,L7&lt;F7,M7&gt;G7),"Review timing","Within window"),"Pending")))))</f>
        <v/>
      </c>
      <c r="P7" s="19">
        <f>IF(A7="","",IF(K7="Canceled","Canceled",IF(OR(B7="",F7="",G7="",I7=""),"Check fields",IF(G7&lt;=F7,"Check window",IF(SUMPRODUCT(($B$5:$B$154=B7)*($I$5:$I$154=I7)*($F$5:$F$154&lt;G7)*($G$5:$G$154&gt;F7)*($A$5:$A$154&lt;&gt;A7)*($K$5:$K$154&lt;&gt;"Canceled"))&gt;0,"Review overlap","No overlap")))))</f>
        <v/>
      </c>
      <c r="Q7" s="20" t="inlineStr">
        <is>
          <t>Follow the owner-provided visit checklist.</t>
        </is>
      </c>
    </row>
    <row r="8">
      <c r="A8" s="15" t="inlineStr">
        <is>
          <t>V-260909-04</t>
        </is>
      </c>
      <c r="B8" s="16" t="n">
        <v>46274</v>
      </c>
      <c r="C8" s="15" t="inlineStr">
        <is>
          <t>P-1004</t>
        </is>
      </c>
      <c r="D8" s="10">
        <f>IF(C8="","",IFERROR(VLOOKUP(C8,Pets!$A$5:$E$104,2,FALSE),"Check Pet ID"))</f>
        <v/>
      </c>
      <c r="E8" s="10">
        <f>IF(C8="","",IFERROR(VLOOKUP(C8,Pets!$A$5:$E$104,3,FALSE),""))</f>
        <v/>
      </c>
      <c r="F8" s="17" t="n">
        <v>0.3541666666666667</v>
      </c>
      <c r="G8" s="17" t="n">
        <v>0.3958333333333333</v>
      </c>
      <c r="H8" s="18" t="n">
        <v>0.5</v>
      </c>
      <c r="I8" s="15" t="inlineStr">
        <is>
          <t>Alex Hart (fictional)</t>
        </is>
      </c>
      <c r="J8" s="15" t="inlineStr">
        <is>
          <t>Drop-in</t>
        </is>
      </c>
      <c r="K8" s="15" t="inlineStr">
        <is>
          <t>Scheduled</t>
        </is>
      </c>
      <c r="L8" s="17" t="n"/>
      <c r="M8" s="17" t="n"/>
      <c r="N8" s="12">
        <f>IF(A8="","",IF(OR(L8="",M8=""),"",IFERROR(IF(M8&gt;L8,(M8-L8)*24,""),"")))</f>
        <v/>
      </c>
      <c r="O8" s="21">
        <f>IF(A8="","",IF(K8="Canceled","Canceled",IF(OR(F8="",G8=""),"Check window",IF(G8&lt;=F8,"Check window",IF(AND(L8&lt;&gt;"",M8&lt;&gt;""),IF(OR(M8&lt;=L8,N8&gt;Assumptions!$B$7,L8&lt;F8,M8&gt;G8),"Review timing","Within window"),"Pending")))))</f>
        <v/>
      </c>
      <c r="P8" s="21">
        <f>IF(A8="","",IF(K8="Canceled","Canceled",IF(OR(B8="",F8="",G8="",I8=""),"Check fields",IF(G8&lt;=F8,"Check window",IF(SUMPRODUCT(($B$5:$B$154=B8)*($I$5:$I$154=I8)*($F$5:$F$154&lt;G8)*($G$5:$G$154&gt;F8)*($A$5:$A$154&lt;&gt;A8)*($K$5:$K$154&lt;&gt;"Canceled"))&gt;0,"Review overlap","No overlap")))))</f>
        <v/>
      </c>
      <c r="Q8" s="20" t="inlineStr">
        <is>
          <t>Confirm the patio door is closed.</t>
        </is>
      </c>
    </row>
    <row r="9">
      <c r="A9" s="15" t="inlineStr">
        <is>
          <t>V-260909-05</t>
        </is>
      </c>
      <c r="B9" s="16" t="n">
        <v>46275</v>
      </c>
      <c r="C9" s="15" t="inlineStr">
        <is>
          <t>P-1005</t>
        </is>
      </c>
      <c r="D9" s="6">
        <f>IF(C9="","",IFERROR(VLOOKUP(C9,Pets!$A$5:$E$104,2,FALSE),"Check Pet ID"))</f>
        <v/>
      </c>
      <c r="E9" s="6">
        <f>IF(C9="","",IFERROR(VLOOKUP(C9,Pets!$A$5:$E$104,3,FALSE),""))</f>
        <v/>
      </c>
      <c r="F9" s="17" t="n">
        <v>0.4166666666666667</v>
      </c>
      <c r="G9" s="17" t="n">
        <v>0.4583333333333333</v>
      </c>
      <c r="H9" s="18" t="n">
        <v>0.75</v>
      </c>
      <c r="I9" s="15" t="inlineStr">
        <is>
          <t>Morgan Reed (fictional)</t>
        </is>
      </c>
      <c r="J9" s="15" t="inlineStr">
        <is>
          <t>Meal visit</t>
        </is>
      </c>
      <c r="K9" s="15" t="inlineStr">
        <is>
          <t>Confirmed</t>
        </is>
      </c>
      <c r="L9" s="17" t="n"/>
      <c r="M9" s="17" t="n"/>
      <c r="N9" s="11">
        <f>IF(A9="","",IF(OR(L9="",M9=""),"",IFERROR(IF(M9&gt;L9,(M9-L9)*24,""),"")))</f>
        <v/>
      </c>
      <c r="O9" s="19">
        <f>IF(A9="","",IF(K9="Canceled","Canceled",IF(OR(F9="",G9=""),"Check window",IF(G9&lt;=F9,"Check window",IF(AND(L9&lt;&gt;"",M9&lt;&gt;""),IF(OR(M9&lt;=L9,N9&gt;Assumptions!$B$7,L9&lt;F9,M9&gt;G9),"Review timing","Within window"),"Pending")))))</f>
        <v/>
      </c>
      <c r="P9" s="19">
        <f>IF(A9="","",IF(K9="Canceled","Canceled",IF(OR(B9="",F9="",G9="",I9=""),"Check fields",IF(G9&lt;=F9,"Check window",IF(SUMPRODUCT(($B$5:$B$154=B9)*($I$5:$I$154=I9)*($F$5:$F$154&lt;G9)*($G$5:$G$154&gt;F9)*($A$5:$A$154&lt;&gt;A9)*($K$5:$K$154&lt;&gt;"Canceled"))&gt;0,"Review overlap","No overlap")))))</f>
        <v/>
      </c>
      <c r="Q9" s="20" t="inlineStr">
        <is>
          <t>Use the labeled food container.</t>
        </is>
      </c>
    </row>
    <row r="10">
      <c r="A10" s="15" t="inlineStr">
        <is>
          <t>V-260909-06</t>
        </is>
      </c>
      <c r="B10" s="16" t="n">
        <v>46275</v>
      </c>
      <c r="C10" s="15" t="inlineStr">
        <is>
          <t>P-1006</t>
        </is>
      </c>
      <c r="D10" s="10">
        <f>IF(C10="","",IFERROR(VLOOKUP(C10,Pets!$A$5:$E$104,2,FALSE),"Check Pet ID"))</f>
        <v/>
      </c>
      <c r="E10" s="10">
        <f>IF(C10="","",IFERROR(VLOOKUP(C10,Pets!$A$5:$E$104,3,FALSE),""))</f>
        <v/>
      </c>
      <c r="F10" s="17" t="n">
        <v>0.5833333333333334</v>
      </c>
      <c r="G10" s="17" t="n">
        <v>0.625</v>
      </c>
      <c r="H10" s="18" t="n">
        <v>0.5</v>
      </c>
      <c r="I10" s="15" t="inlineStr">
        <is>
          <t>Taylor Brooks (fictional)</t>
        </is>
      </c>
      <c r="J10" s="15" t="inlineStr">
        <is>
          <t>Walk and care</t>
        </is>
      </c>
      <c r="K10" s="15" t="inlineStr">
        <is>
          <t>Scheduled</t>
        </is>
      </c>
      <c r="L10" s="17" t="n"/>
      <c r="M10" s="17" t="n"/>
      <c r="N10" s="12">
        <f>IF(A10="","",IF(OR(L10="",M10=""),"",IFERROR(IF(M10&gt;L10,(M10-L10)*24,""),"")))</f>
        <v/>
      </c>
      <c r="O10" s="21">
        <f>IF(A10="","",IF(K10="Canceled","Canceled",IF(OR(F10="",G10=""),"Check window",IF(G10&lt;=F10,"Check window",IF(AND(L10&lt;&gt;"",M10&lt;&gt;""),IF(OR(M10&lt;=L10,N10&gt;Assumptions!$B$7,L10&lt;F10,M10&gt;G10),"Review timing","Within window"),"Pending")))))</f>
        <v/>
      </c>
      <c r="P10" s="21">
        <f>IF(A10="","",IF(K10="Canceled","Canceled",IF(OR(B10="",F10="",G10="",I10=""),"Check fields",IF(G10&lt;=F10,"Check window",IF(SUMPRODUCT(($B$5:$B$154=B10)*($I$5:$I$154=I10)*($F$5:$F$154&lt;G10)*($G$5:$G$154&gt;F10)*($A$5:$A$154&lt;&gt;A10)*($K$5:$K$154&lt;&gt;"Canceled"))&gt;0,"Review overlap","No overlap")))))</f>
        <v/>
      </c>
      <c r="Q10" s="20" t="inlineStr">
        <is>
          <t>Return the leash to the entry hook.</t>
        </is>
      </c>
    </row>
    <row r="11">
      <c r="A11" s="15" t="inlineStr">
        <is>
          <t>V-260909-07</t>
        </is>
      </c>
      <c r="B11" s="16" t="n">
        <v>46276</v>
      </c>
      <c r="C11" s="15" t="inlineStr">
        <is>
          <t>P-1007</t>
        </is>
      </c>
      <c r="D11" s="6">
        <f>IF(C11="","",IFERROR(VLOOKUP(C11,Pets!$A$5:$E$104,2,FALSE),"Check Pet ID"))</f>
        <v/>
      </c>
      <c r="E11" s="6">
        <f>IF(C11="","",IFERROR(VLOOKUP(C11,Pets!$A$5:$E$104,3,FALSE),""))</f>
        <v/>
      </c>
      <c r="F11" s="17" t="n">
        <v>0.375</v>
      </c>
      <c r="G11" s="17" t="n">
        <v>0.4166666666666667</v>
      </c>
      <c r="H11" s="18" t="n">
        <v>0.5</v>
      </c>
      <c r="I11" s="15" t="inlineStr"/>
      <c r="J11" s="15" t="inlineStr">
        <is>
          <t>Drop-in</t>
        </is>
      </c>
      <c r="K11" s="15" t="inlineStr">
        <is>
          <t>Needs Review</t>
        </is>
      </c>
      <c r="L11" s="17" t="n"/>
      <c r="M11" s="17" t="n"/>
      <c r="N11" s="11">
        <f>IF(A11="","",IF(OR(L11="",M11=""),"",IFERROR(IF(M11&gt;L11,(M11-L11)*24,""),"")))</f>
        <v/>
      </c>
      <c r="O11" s="19">
        <f>IF(A11="","",IF(K11="Canceled","Canceled",IF(OR(F11="",G11=""),"Check window",IF(G11&lt;=F11,"Check window",IF(AND(L11&lt;&gt;"",M11&lt;&gt;""),IF(OR(M11&lt;=L11,N11&gt;Assumptions!$B$7,L11&lt;F11,M11&gt;G11),"Review timing","Within window"),"Pending")))))</f>
        <v/>
      </c>
      <c r="P11" s="19">
        <f>IF(A11="","",IF(K11="Canceled","Canceled",IF(OR(B11="",F11="",G11="",I11=""),"Check fields",IF(G11&lt;=F11,"Check window",IF(SUMPRODUCT(($B$5:$B$154=B11)*($I$5:$I$154=I11)*($F$5:$F$154&lt;G11)*($G$5:$G$154&gt;F11)*($A$5:$A$154&lt;&gt;A11)*($K$5:$K$154&lt;&gt;"Canceled"))&gt;0,"Review overlap","No overlap")))))</f>
        <v/>
      </c>
      <c r="Q11" s="20" t="inlineStr">
        <is>
          <t>Sitter assignment still needs review.</t>
        </is>
      </c>
    </row>
    <row r="12">
      <c r="A12" s="15" t="inlineStr">
        <is>
          <t>V-260909-08</t>
        </is>
      </c>
      <c r="B12" s="16" t="n">
        <v>46277</v>
      </c>
      <c r="C12" s="15" t="inlineStr">
        <is>
          <t>P-1008</t>
        </is>
      </c>
      <c r="D12" s="10">
        <f>IF(C12="","",IFERROR(VLOOKUP(C12,Pets!$A$5:$E$104,2,FALSE),"Check Pet ID"))</f>
        <v/>
      </c>
      <c r="E12" s="10">
        <f>IF(C12="","",IFERROR(VLOOKUP(C12,Pets!$A$5:$E$104,3,FALSE),""))</f>
        <v/>
      </c>
      <c r="F12" s="17" t="n">
        <v>0.6666666666666666</v>
      </c>
      <c r="G12" s="17" t="n">
        <v>0.7083333333333334</v>
      </c>
      <c r="H12" s="18" t="n">
        <v>0.5</v>
      </c>
      <c r="I12" s="15" t="inlineStr">
        <is>
          <t>Casey Lane (fictional)</t>
        </is>
      </c>
      <c r="J12" s="15" t="inlineStr">
        <is>
          <t>Evening check</t>
        </is>
      </c>
      <c r="K12" s="15" t="inlineStr">
        <is>
          <t>Canceled</t>
        </is>
      </c>
      <c r="L12" s="17" t="n"/>
      <c r="M12" s="17" t="n"/>
      <c r="N12" s="12">
        <f>IF(A12="","",IF(OR(L12="",M12=""),"",IFERROR(IF(M12&gt;L12,(M12-L12)*24,""),"")))</f>
        <v/>
      </c>
      <c r="O12" s="21">
        <f>IF(A12="","",IF(K12="Canceled","Canceled",IF(OR(F12="",G12=""),"Check window",IF(G12&lt;=F12,"Check window",IF(AND(L12&lt;&gt;"",M12&lt;&gt;""),IF(OR(M12&lt;=L12,N12&gt;Assumptions!$B$7,L12&lt;F12,M12&gt;G12),"Review timing","Within window"),"Pending")))))</f>
        <v/>
      </c>
      <c r="P12" s="21">
        <f>IF(A12="","",IF(K12="Canceled","Canceled",IF(OR(B12="",F12="",G12="",I12=""),"Check fields",IF(G12&lt;=F12,"Check window",IF(SUMPRODUCT(($B$5:$B$154=B12)*($I$5:$I$154=I12)*($F$5:$F$154&lt;G12)*($G$5:$G$154&gt;F12)*($A$5:$A$154&lt;&gt;A12)*($K$5:$K$154&lt;&gt;"Canceled"))&gt;0,"Review overlap","No overlap")))))</f>
        <v/>
      </c>
      <c r="Q12" s="20" t="inlineStr">
        <is>
          <t>Canceled visit retained for schedule reference.</t>
        </is>
      </c>
    </row>
    <row r="13">
      <c r="A13" s="15" t="inlineStr">
        <is>
          <t>V-260909-09</t>
        </is>
      </c>
      <c r="B13" s="16" t="n">
        <v>46279</v>
      </c>
      <c r="C13" s="15" t="inlineStr">
        <is>
          <t>P-1009</t>
        </is>
      </c>
      <c r="D13" s="6">
        <f>IF(C13="","",IFERROR(VLOOKUP(C13,Pets!$A$5:$E$104,2,FALSE),"Check Pet ID"))</f>
        <v/>
      </c>
      <c r="E13" s="6">
        <f>IF(C13="","",IFERROR(VLOOKUP(C13,Pets!$A$5:$E$104,3,FALSE),""))</f>
        <v/>
      </c>
      <c r="F13" s="17" t="n">
        <v>0.75</v>
      </c>
      <c r="G13" s="17" t="n">
        <v>0.7916666666666666</v>
      </c>
      <c r="H13" s="18" t="n">
        <v>0.75</v>
      </c>
      <c r="I13" s="15" t="inlineStr">
        <is>
          <t>Sam Rowan (fictional)</t>
        </is>
      </c>
      <c r="J13" s="15" t="inlineStr">
        <is>
          <t>Evening check</t>
        </is>
      </c>
      <c r="K13" s="15" t="inlineStr">
        <is>
          <t>Scheduled</t>
        </is>
      </c>
      <c r="L13" s="17" t="n"/>
      <c r="M13" s="17" t="n"/>
      <c r="N13" s="11">
        <f>IF(A13="","",IF(OR(L13="",M13=""),"",IFERROR(IF(M13&gt;L13,(M13-L13)*24,""),"")))</f>
        <v/>
      </c>
      <c r="O13" s="19">
        <f>IF(A13="","",IF(K13="Canceled","Canceled",IF(OR(F13="",G13=""),"Check window",IF(G13&lt;=F13,"Check window",IF(AND(L13&lt;&gt;"",M13&lt;&gt;""),IF(OR(M13&lt;=L13,N13&gt;Assumptions!$B$7,L13&lt;F13,M13&gt;G13),"Review timing","Within window"),"Pending")))))</f>
        <v/>
      </c>
      <c r="P13" s="19">
        <f>IF(A13="","",IF(K13="Canceled","Canceled",IF(OR(B13="",F13="",G13="",I13=""),"Check fields",IF(G13&lt;=F13,"Check window",IF(SUMPRODUCT(($B$5:$B$154=B13)*($I$5:$I$154=I13)*($F$5:$F$154&lt;G13)*($G$5:$G$154&gt;F13)*($A$5:$A$154&lt;&gt;A13)*($K$5:$K$154&lt;&gt;"Canceled"))&gt;0,"Review overlap","No overlap")))))</f>
        <v/>
      </c>
      <c r="Q13" s="20" t="inlineStr">
        <is>
          <t>Use the owner-provided lighting note.</t>
        </is>
      </c>
    </row>
    <row r="14">
      <c r="A14" s="15" t="inlineStr">
        <is>
          <t>V-260909-10</t>
        </is>
      </c>
      <c r="B14" s="16" t="n">
        <v>46280</v>
      </c>
      <c r="C14" s="15" t="inlineStr">
        <is>
          <t>P-1010</t>
        </is>
      </c>
      <c r="D14" s="10">
        <f>IF(C14="","",IFERROR(VLOOKUP(C14,Pets!$A$5:$E$104,2,FALSE),"Check Pet ID"))</f>
        <v/>
      </c>
      <c r="E14" s="10">
        <f>IF(C14="","",IFERROR(VLOOKUP(C14,Pets!$A$5:$E$104,3,FALSE),""))</f>
        <v/>
      </c>
      <c r="F14" s="17" t="n">
        <v>0.5416666666666666</v>
      </c>
      <c r="G14" s="17" t="n">
        <v>0.7083333333333334</v>
      </c>
      <c r="H14" s="18" t="n">
        <v>4</v>
      </c>
      <c r="I14" s="15" t="inlineStr">
        <is>
          <t>Alex Hart (fictional)</t>
        </is>
      </c>
      <c r="J14" s="15" t="inlineStr">
        <is>
          <t>Extended visit</t>
        </is>
      </c>
      <c r="K14" s="15" t="inlineStr">
        <is>
          <t>Confirmed</t>
        </is>
      </c>
      <c r="L14" s="17" t="n"/>
      <c r="M14" s="17" t="n"/>
      <c r="N14" s="12">
        <f>IF(A14="","",IF(OR(L14="",M14=""),"",IFERROR(IF(M14&gt;L14,(M14-L14)*24,""),"")))</f>
        <v/>
      </c>
      <c r="O14" s="21">
        <f>IF(A14="","",IF(K14="Canceled","Canceled",IF(OR(F14="",G14=""),"Check window",IF(G14&lt;=F14,"Check window",IF(AND(L14&lt;&gt;"",M14&lt;&gt;""),IF(OR(M14&lt;=L14,N14&gt;Assumptions!$B$7,L14&lt;F14,M14&gt;G14),"Review timing","Within window"),"Pending")))))</f>
        <v/>
      </c>
      <c r="P14" s="21">
        <f>IF(A14="","",IF(K14="Canceled","Canceled",IF(OR(B14="",F14="",G14="",I14=""),"Check fields",IF(G14&lt;=F14,"Check window",IF(SUMPRODUCT(($B$5:$B$154=B14)*($I$5:$I$154=I14)*($F$5:$F$154&lt;G14)*($G$5:$G$154&gt;F14)*($A$5:$A$154&lt;&gt;A14)*($K$5:$K$154&lt;&gt;"Canceled"))&gt;0,"Review overlap","No overlap")))))</f>
        <v/>
      </c>
      <c r="Q14" s="20" t="inlineStr">
        <is>
          <t>Extended visit at the editable planned-hours limit.</t>
        </is>
      </c>
    </row>
    <row r="15">
      <c r="A15" s="15" t="n"/>
      <c r="B15" s="16" t="n"/>
      <c r="C15" s="15" t="n"/>
      <c r="D15" s="6">
        <f>IF(C15="","",IFERROR(VLOOKUP(C15,Pets!$A$5:$E$104,2,FALSE),"Check Pet ID"))</f>
        <v/>
      </c>
      <c r="E15" s="6">
        <f>IF(C15="","",IFERROR(VLOOKUP(C15,Pets!$A$5:$E$104,3,FALSE),""))</f>
        <v/>
      </c>
      <c r="F15" s="17" t="n"/>
      <c r="G15" s="17" t="n"/>
      <c r="H15" s="18" t="n"/>
      <c r="I15" s="15" t="n"/>
      <c r="J15" s="15" t="n"/>
      <c r="K15" s="15" t="n"/>
      <c r="L15" s="17" t="n"/>
      <c r="M15" s="17" t="n"/>
      <c r="N15" s="11">
        <f>IF(A15="","",IF(OR(L15="",M15=""),"",IFERROR(IF(M15&gt;L15,(M15-L15)*24,""),"")))</f>
        <v/>
      </c>
      <c r="O15" s="19">
        <f>IF(A15="","",IF(K15="Canceled","Canceled",IF(OR(F15="",G15=""),"Check window",IF(G15&lt;=F15,"Check window",IF(AND(L15&lt;&gt;"",M15&lt;&gt;""),IF(OR(M15&lt;=L15,N15&gt;Assumptions!$B$7,L15&lt;F15,M15&gt;G15),"Review timing","Within window"),"Pending")))))</f>
        <v/>
      </c>
      <c r="P15" s="19">
        <f>IF(A15="","",IF(K15="Canceled","Canceled",IF(OR(B15="",F15="",G15="",I15=""),"Check fields",IF(G15&lt;=F15,"Check window",IF(SUMPRODUCT(($B$5:$B$154=B15)*($I$5:$I$154=I15)*($F$5:$F$154&lt;G15)*($G$5:$G$154&gt;F15)*($A$5:$A$154&lt;&gt;A15)*($K$5:$K$154&lt;&gt;"Canceled"))&gt;0,"Review overlap","No overlap")))))</f>
        <v/>
      </c>
      <c r="Q15" s="20" t="n"/>
    </row>
    <row r="16">
      <c r="A16" s="15" t="n"/>
      <c r="B16" s="16" t="n"/>
      <c r="C16" s="15" t="n"/>
      <c r="D16" s="10">
        <f>IF(C16="","",IFERROR(VLOOKUP(C16,Pets!$A$5:$E$104,2,FALSE),"Check Pet ID"))</f>
        <v/>
      </c>
      <c r="E16" s="10">
        <f>IF(C16="","",IFERROR(VLOOKUP(C16,Pets!$A$5:$E$104,3,FALSE),""))</f>
        <v/>
      </c>
      <c r="F16" s="17" t="n"/>
      <c r="G16" s="17" t="n"/>
      <c r="H16" s="18" t="n"/>
      <c r="I16" s="15" t="n"/>
      <c r="J16" s="15" t="n"/>
      <c r="K16" s="15" t="n"/>
      <c r="L16" s="17" t="n"/>
      <c r="M16" s="17" t="n"/>
      <c r="N16" s="12">
        <f>IF(A16="","",IF(OR(L16="",M16=""),"",IFERROR(IF(M16&gt;L16,(M16-L16)*24,""),"")))</f>
        <v/>
      </c>
      <c r="O16" s="21">
        <f>IF(A16="","",IF(K16="Canceled","Canceled",IF(OR(F16="",G16=""),"Check window",IF(G16&lt;=F16,"Check window",IF(AND(L16&lt;&gt;"",M16&lt;&gt;""),IF(OR(M16&lt;=L16,N16&gt;Assumptions!$B$7,L16&lt;F16,M16&gt;G16),"Review timing","Within window"),"Pending")))))</f>
        <v/>
      </c>
      <c r="P16" s="21">
        <f>IF(A16="","",IF(K16="Canceled","Canceled",IF(OR(B16="",F16="",G16="",I16=""),"Check fields",IF(G16&lt;=F16,"Check window",IF(SUMPRODUCT(($B$5:$B$154=B16)*($I$5:$I$154=I16)*($F$5:$F$154&lt;G16)*($G$5:$G$154&gt;F16)*($A$5:$A$154&lt;&gt;A16)*($K$5:$K$154&lt;&gt;"Canceled"))&gt;0,"Review overlap","No overlap")))))</f>
        <v/>
      </c>
      <c r="Q16" s="20" t="n"/>
    </row>
    <row r="17">
      <c r="A17" s="15" t="n"/>
      <c r="B17" s="16" t="n"/>
      <c r="C17" s="15" t="n"/>
      <c r="D17" s="6">
        <f>IF(C17="","",IFERROR(VLOOKUP(C17,Pets!$A$5:$E$104,2,FALSE),"Check Pet ID"))</f>
        <v/>
      </c>
      <c r="E17" s="6">
        <f>IF(C17="","",IFERROR(VLOOKUP(C17,Pets!$A$5:$E$104,3,FALSE),""))</f>
        <v/>
      </c>
      <c r="F17" s="17" t="n"/>
      <c r="G17" s="17" t="n"/>
      <c r="H17" s="18" t="n"/>
      <c r="I17" s="15" t="n"/>
      <c r="J17" s="15" t="n"/>
      <c r="K17" s="15" t="n"/>
      <c r="L17" s="17" t="n"/>
      <c r="M17" s="17" t="n"/>
      <c r="N17" s="11">
        <f>IF(A17="","",IF(OR(L17="",M17=""),"",IFERROR(IF(M17&gt;L17,(M17-L17)*24,""),"")))</f>
        <v/>
      </c>
      <c r="O17" s="19">
        <f>IF(A17="","",IF(K17="Canceled","Canceled",IF(OR(F17="",G17=""),"Check window",IF(G17&lt;=F17,"Check window",IF(AND(L17&lt;&gt;"",M17&lt;&gt;""),IF(OR(M17&lt;=L17,N17&gt;Assumptions!$B$7,L17&lt;F17,M17&gt;G17),"Review timing","Within window"),"Pending")))))</f>
        <v/>
      </c>
      <c r="P17" s="19">
        <f>IF(A17="","",IF(K17="Canceled","Canceled",IF(OR(B17="",F17="",G17="",I17=""),"Check fields",IF(G17&lt;=F17,"Check window",IF(SUMPRODUCT(($B$5:$B$154=B17)*($I$5:$I$154=I17)*($F$5:$F$154&lt;G17)*($G$5:$G$154&gt;F17)*($A$5:$A$154&lt;&gt;A17)*($K$5:$K$154&lt;&gt;"Canceled"))&gt;0,"Review overlap","No overlap")))))</f>
        <v/>
      </c>
      <c r="Q17" s="20" t="n"/>
    </row>
    <row r="18">
      <c r="A18" s="15" t="n"/>
      <c r="B18" s="16" t="n"/>
      <c r="C18" s="15" t="n"/>
      <c r="D18" s="10">
        <f>IF(C18="","",IFERROR(VLOOKUP(C18,Pets!$A$5:$E$104,2,FALSE),"Check Pet ID"))</f>
        <v/>
      </c>
      <c r="E18" s="10">
        <f>IF(C18="","",IFERROR(VLOOKUP(C18,Pets!$A$5:$E$104,3,FALSE),""))</f>
        <v/>
      </c>
      <c r="F18" s="17" t="n"/>
      <c r="G18" s="17" t="n"/>
      <c r="H18" s="18" t="n"/>
      <c r="I18" s="15" t="n"/>
      <c r="J18" s="15" t="n"/>
      <c r="K18" s="15" t="n"/>
      <c r="L18" s="17" t="n"/>
      <c r="M18" s="17" t="n"/>
      <c r="N18" s="12">
        <f>IF(A18="","",IF(OR(L18="",M18=""),"",IFERROR(IF(M18&gt;L18,(M18-L18)*24,""),"")))</f>
        <v/>
      </c>
      <c r="O18" s="21">
        <f>IF(A18="","",IF(K18="Canceled","Canceled",IF(OR(F18="",G18=""),"Check window",IF(G18&lt;=F18,"Check window",IF(AND(L18&lt;&gt;"",M18&lt;&gt;""),IF(OR(M18&lt;=L18,N18&gt;Assumptions!$B$7,L18&lt;F18,M18&gt;G18),"Review timing","Within window"),"Pending")))))</f>
        <v/>
      </c>
      <c r="P18" s="21">
        <f>IF(A18="","",IF(K18="Canceled","Canceled",IF(OR(B18="",F18="",G18="",I18=""),"Check fields",IF(G18&lt;=F18,"Check window",IF(SUMPRODUCT(($B$5:$B$154=B18)*($I$5:$I$154=I18)*($F$5:$F$154&lt;G18)*($G$5:$G$154&gt;F18)*($A$5:$A$154&lt;&gt;A18)*($K$5:$K$154&lt;&gt;"Canceled"))&gt;0,"Review overlap","No overlap")))))</f>
        <v/>
      </c>
      <c r="Q18" s="20" t="n"/>
    </row>
    <row r="19">
      <c r="A19" s="15" t="n"/>
      <c r="B19" s="16" t="n"/>
      <c r="C19" s="15" t="n"/>
      <c r="D19" s="6">
        <f>IF(C19="","",IFERROR(VLOOKUP(C19,Pets!$A$5:$E$104,2,FALSE),"Check Pet ID"))</f>
        <v/>
      </c>
      <c r="E19" s="6">
        <f>IF(C19="","",IFERROR(VLOOKUP(C19,Pets!$A$5:$E$104,3,FALSE),""))</f>
        <v/>
      </c>
      <c r="F19" s="17" t="n"/>
      <c r="G19" s="17" t="n"/>
      <c r="H19" s="18" t="n"/>
      <c r="I19" s="15" t="n"/>
      <c r="J19" s="15" t="n"/>
      <c r="K19" s="15" t="n"/>
      <c r="L19" s="17" t="n"/>
      <c r="M19" s="17" t="n"/>
      <c r="N19" s="11">
        <f>IF(A19="","",IF(OR(L19="",M19=""),"",IFERROR(IF(M19&gt;L19,(M19-L19)*24,""),"")))</f>
        <v/>
      </c>
      <c r="O19" s="19">
        <f>IF(A19="","",IF(K19="Canceled","Canceled",IF(OR(F19="",G19=""),"Check window",IF(G19&lt;=F19,"Check window",IF(AND(L19&lt;&gt;"",M19&lt;&gt;""),IF(OR(M19&lt;=L19,N19&gt;Assumptions!$B$7,L19&lt;F19,M19&gt;G19),"Review timing","Within window"),"Pending")))))</f>
        <v/>
      </c>
      <c r="P19" s="19">
        <f>IF(A19="","",IF(K19="Canceled","Canceled",IF(OR(B19="",F19="",G19="",I19=""),"Check fields",IF(G19&lt;=F19,"Check window",IF(SUMPRODUCT(($B$5:$B$154=B19)*($I$5:$I$154=I19)*($F$5:$F$154&lt;G19)*($G$5:$G$154&gt;F19)*($A$5:$A$154&lt;&gt;A19)*($K$5:$K$154&lt;&gt;"Canceled"))&gt;0,"Review overlap","No overlap")))))</f>
        <v/>
      </c>
      <c r="Q19" s="20" t="n"/>
    </row>
    <row r="20">
      <c r="A20" s="15" t="n"/>
      <c r="B20" s="16" t="n"/>
      <c r="C20" s="15" t="n"/>
      <c r="D20" s="10">
        <f>IF(C20="","",IFERROR(VLOOKUP(C20,Pets!$A$5:$E$104,2,FALSE),"Check Pet ID"))</f>
        <v/>
      </c>
      <c r="E20" s="10">
        <f>IF(C20="","",IFERROR(VLOOKUP(C20,Pets!$A$5:$E$104,3,FALSE),""))</f>
        <v/>
      </c>
      <c r="F20" s="17" t="n"/>
      <c r="G20" s="17" t="n"/>
      <c r="H20" s="18" t="n"/>
      <c r="I20" s="15" t="n"/>
      <c r="J20" s="15" t="n"/>
      <c r="K20" s="15" t="n"/>
      <c r="L20" s="17" t="n"/>
      <c r="M20" s="17" t="n"/>
      <c r="N20" s="12">
        <f>IF(A20="","",IF(OR(L20="",M20=""),"",IFERROR(IF(M20&gt;L20,(M20-L20)*24,""),"")))</f>
        <v/>
      </c>
      <c r="O20" s="21">
        <f>IF(A20="","",IF(K20="Canceled","Canceled",IF(OR(F20="",G20=""),"Check window",IF(G20&lt;=F20,"Check window",IF(AND(L20&lt;&gt;"",M20&lt;&gt;""),IF(OR(M20&lt;=L20,N20&gt;Assumptions!$B$7,L20&lt;F20,M20&gt;G20),"Review timing","Within window"),"Pending")))))</f>
        <v/>
      </c>
      <c r="P20" s="21">
        <f>IF(A20="","",IF(K20="Canceled","Canceled",IF(OR(B20="",F20="",G20="",I20=""),"Check fields",IF(G20&lt;=F20,"Check window",IF(SUMPRODUCT(($B$5:$B$154=B20)*($I$5:$I$154=I20)*($F$5:$F$154&lt;G20)*($G$5:$G$154&gt;F20)*($A$5:$A$154&lt;&gt;A20)*($K$5:$K$154&lt;&gt;"Canceled"))&gt;0,"Review overlap","No overlap")))))</f>
        <v/>
      </c>
      <c r="Q20" s="20" t="n"/>
    </row>
    <row r="21">
      <c r="A21" s="15" t="n"/>
      <c r="B21" s="16" t="n"/>
      <c r="C21" s="15" t="n"/>
      <c r="D21" s="6">
        <f>IF(C21="","",IFERROR(VLOOKUP(C21,Pets!$A$5:$E$104,2,FALSE),"Check Pet ID"))</f>
        <v/>
      </c>
      <c r="E21" s="6">
        <f>IF(C21="","",IFERROR(VLOOKUP(C21,Pets!$A$5:$E$104,3,FALSE),""))</f>
        <v/>
      </c>
      <c r="F21" s="17" t="n"/>
      <c r="G21" s="17" t="n"/>
      <c r="H21" s="18" t="n"/>
      <c r="I21" s="15" t="n"/>
      <c r="J21" s="15" t="n"/>
      <c r="K21" s="15" t="n"/>
      <c r="L21" s="17" t="n"/>
      <c r="M21" s="17" t="n"/>
      <c r="N21" s="11">
        <f>IF(A21="","",IF(OR(L21="",M21=""),"",IFERROR(IF(M21&gt;L21,(M21-L21)*24,""),"")))</f>
        <v/>
      </c>
      <c r="O21" s="19">
        <f>IF(A21="","",IF(K21="Canceled","Canceled",IF(OR(F21="",G21=""),"Check window",IF(G21&lt;=F21,"Check window",IF(AND(L21&lt;&gt;"",M21&lt;&gt;""),IF(OR(M21&lt;=L21,N21&gt;Assumptions!$B$7,L21&lt;F21,M21&gt;G21),"Review timing","Within window"),"Pending")))))</f>
        <v/>
      </c>
      <c r="P21" s="19">
        <f>IF(A21="","",IF(K21="Canceled","Canceled",IF(OR(B21="",F21="",G21="",I21=""),"Check fields",IF(G21&lt;=F21,"Check window",IF(SUMPRODUCT(($B$5:$B$154=B21)*($I$5:$I$154=I21)*($F$5:$F$154&lt;G21)*($G$5:$G$154&gt;F21)*($A$5:$A$154&lt;&gt;A21)*($K$5:$K$154&lt;&gt;"Canceled"))&gt;0,"Review overlap","No overlap")))))</f>
        <v/>
      </c>
      <c r="Q21" s="20" t="n"/>
    </row>
    <row r="22">
      <c r="A22" s="15" t="n"/>
      <c r="B22" s="16" t="n"/>
      <c r="C22" s="15" t="n"/>
      <c r="D22" s="10">
        <f>IF(C22="","",IFERROR(VLOOKUP(C22,Pets!$A$5:$E$104,2,FALSE),"Check Pet ID"))</f>
        <v/>
      </c>
      <c r="E22" s="10">
        <f>IF(C22="","",IFERROR(VLOOKUP(C22,Pets!$A$5:$E$104,3,FALSE),""))</f>
        <v/>
      </c>
      <c r="F22" s="17" t="n"/>
      <c r="G22" s="17" t="n"/>
      <c r="H22" s="18" t="n"/>
      <c r="I22" s="15" t="n"/>
      <c r="J22" s="15" t="n"/>
      <c r="K22" s="15" t="n"/>
      <c r="L22" s="17" t="n"/>
      <c r="M22" s="17" t="n"/>
      <c r="N22" s="12">
        <f>IF(A22="","",IF(OR(L22="",M22=""),"",IFERROR(IF(M22&gt;L22,(M22-L22)*24,""),"")))</f>
        <v/>
      </c>
      <c r="O22" s="21">
        <f>IF(A22="","",IF(K22="Canceled","Canceled",IF(OR(F22="",G22=""),"Check window",IF(G22&lt;=F22,"Check window",IF(AND(L22&lt;&gt;"",M22&lt;&gt;""),IF(OR(M22&lt;=L22,N22&gt;Assumptions!$B$7,L22&lt;F22,M22&gt;G22),"Review timing","Within window"),"Pending")))))</f>
        <v/>
      </c>
      <c r="P22" s="21">
        <f>IF(A22="","",IF(K22="Canceled","Canceled",IF(OR(B22="",F22="",G22="",I22=""),"Check fields",IF(G22&lt;=F22,"Check window",IF(SUMPRODUCT(($B$5:$B$154=B22)*($I$5:$I$154=I22)*($F$5:$F$154&lt;G22)*($G$5:$G$154&gt;F22)*($A$5:$A$154&lt;&gt;A22)*($K$5:$K$154&lt;&gt;"Canceled"))&gt;0,"Review overlap","No overlap")))))</f>
        <v/>
      </c>
      <c r="Q22" s="20" t="n"/>
    </row>
    <row r="23">
      <c r="A23" s="15" t="n"/>
      <c r="B23" s="16" t="n"/>
      <c r="C23" s="15" t="n"/>
      <c r="D23" s="6">
        <f>IF(C23="","",IFERROR(VLOOKUP(C23,Pets!$A$5:$E$104,2,FALSE),"Check Pet ID"))</f>
        <v/>
      </c>
      <c r="E23" s="6">
        <f>IF(C23="","",IFERROR(VLOOKUP(C23,Pets!$A$5:$E$104,3,FALSE),""))</f>
        <v/>
      </c>
      <c r="F23" s="17" t="n"/>
      <c r="G23" s="17" t="n"/>
      <c r="H23" s="18" t="n"/>
      <c r="I23" s="15" t="n"/>
      <c r="J23" s="15" t="n"/>
      <c r="K23" s="15" t="n"/>
      <c r="L23" s="17" t="n"/>
      <c r="M23" s="17" t="n"/>
      <c r="N23" s="11">
        <f>IF(A23="","",IF(OR(L23="",M23=""),"",IFERROR(IF(M23&gt;L23,(M23-L23)*24,""),"")))</f>
        <v/>
      </c>
      <c r="O23" s="19">
        <f>IF(A23="","",IF(K23="Canceled","Canceled",IF(OR(F23="",G23=""),"Check window",IF(G23&lt;=F23,"Check window",IF(AND(L23&lt;&gt;"",M23&lt;&gt;""),IF(OR(M23&lt;=L23,N23&gt;Assumptions!$B$7,L23&lt;F23,M23&gt;G23),"Review timing","Within window"),"Pending")))))</f>
        <v/>
      </c>
      <c r="P23" s="19">
        <f>IF(A23="","",IF(K23="Canceled","Canceled",IF(OR(B23="",F23="",G23="",I23=""),"Check fields",IF(G23&lt;=F23,"Check window",IF(SUMPRODUCT(($B$5:$B$154=B23)*($I$5:$I$154=I23)*($F$5:$F$154&lt;G23)*($G$5:$G$154&gt;F23)*($A$5:$A$154&lt;&gt;A23)*($K$5:$K$154&lt;&gt;"Canceled"))&gt;0,"Review overlap","No overlap")))))</f>
        <v/>
      </c>
      <c r="Q23" s="20" t="n"/>
    </row>
    <row r="24">
      <c r="A24" s="15" t="n"/>
      <c r="B24" s="16" t="n"/>
      <c r="C24" s="15" t="n"/>
      <c r="D24" s="10">
        <f>IF(C24="","",IFERROR(VLOOKUP(C24,Pets!$A$5:$E$104,2,FALSE),"Check Pet ID"))</f>
        <v/>
      </c>
      <c r="E24" s="10">
        <f>IF(C24="","",IFERROR(VLOOKUP(C24,Pets!$A$5:$E$104,3,FALSE),""))</f>
        <v/>
      </c>
      <c r="F24" s="17" t="n"/>
      <c r="G24" s="17" t="n"/>
      <c r="H24" s="18" t="n"/>
      <c r="I24" s="15" t="n"/>
      <c r="J24" s="15" t="n"/>
      <c r="K24" s="15" t="n"/>
      <c r="L24" s="17" t="n"/>
      <c r="M24" s="17" t="n"/>
      <c r="N24" s="12">
        <f>IF(A24="","",IF(OR(L24="",M24=""),"",IFERROR(IF(M24&gt;L24,(M24-L24)*24,""),"")))</f>
        <v/>
      </c>
      <c r="O24" s="21">
        <f>IF(A24="","",IF(K24="Canceled","Canceled",IF(OR(F24="",G24=""),"Check window",IF(G24&lt;=F24,"Check window",IF(AND(L24&lt;&gt;"",M24&lt;&gt;""),IF(OR(M24&lt;=L24,N24&gt;Assumptions!$B$7,L24&lt;F24,M24&gt;G24),"Review timing","Within window"),"Pending")))))</f>
        <v/>
      </c>
      <c r="P24" s="21">
        <f>IF(A24="","",IF(K24="Canceled","Canceled",IF(OR(B24="",F24="",G24="",I24=""),"Check fields",IF(G24&lt;=F24,"Check window",IF(SUMPRODUCT(($B$5:$B$154=B24)*($I$5:$I$154=I24)*($F$5:$F$154&lt;G24)*($G$5:$G$154&gt;F24)*($A$5:$A$154&lt;&gt;A24)*($K$5:$K$154&lt;&gt;"Canceled"))&gt;0,"Review overlap","No overlap")))))</f>
        <v/>
      </c>
      <c r="Q24" s="20" t="n"/>
    </row>
    <row r="25">
      <c r="A25" s="15" t="n"/>
      <c r="B25" s="16" t="n"/>
      <c r="C25" s="15" t="n"/>
      <c r="D25" s="6">
        <f>IF(C25="","",IFERROR(VLOOKUP(C25,Pets!$A$5:$E$104,2,FALSE),"Check Pet ID"))</f>
        <v/>
      </c>
      <c r="E25" s="6">
        <f>IF(C25="","",IFERROR(VLOOKUP(C25,Pets!$A$5:$E$104,3,FALSE),""))</f>
        <v/>
      </c>
      <c r="F25" s="17" t="n"/>
      <c r="G25" s="17" t="n"/>
      <c r="H25" s="18" t="n"/>
      <c r="I25" s="15" t="n"/>
      <c r="J25" s="15" t="n"/>
      <c r="K25" s="15" t="n"/>
      <c r="L25" s="17" t="n"/>
      <c r="M25" s="17" t="n"/>
      <c r="N25" s="11">
        <f>IF(A25="","",IF(OR(L25="",M25=""),"",IFERROR(IF(M25&gt;L25,(M25-L25)*24,""),"")))</f>
        <v/>
      </c>
      <c r="O25" s="19">
        <f>IF(A25="","",IF(K25="Canceled","Canceled",IF(OR(F25="",G25=""),"Check window",IF(G25&lt;=F25,"Check window",IF(AND(L25&lt;&gt;"",M25&lt;&gt;""),IF(OR(M25&lt;=L25,N25&gt;Assumptions!$B$7,L25&lt;F25,M25&gt;G25),"Review timing","Within window"),"Pending")))))</f>
        <v/>
      </c>
      <c r="P25" s="19">
        <f>IF(A25="","",IF(K25="Canceled","Canceled",IF(OR(B25="",F25="",G25="",I25=""),"Check fields",IF(G25&lt;=F25,"Check window",IF(SUMPRODUCT(($B$5:$B$154=B25)*($I$5:$I$154=I25)*($F$5:$F$154&lt;G25)*($G$5:$G$154&gt;F25)*($A$5:$A$154&lt;&gt;A25)*($K$5:$K$154&lt;&gt;"Canceled"))&gt;0,"Review overlap","No overlap")))))</f>
        <v/>
      </c>
      <c r="Q25" s="20" t="n"/>
    </row>
    <row r="26">
      <c r="A26" s="15" t="n"/>
      <c r="B26" s="16" t="n"/>
      <c r="C26" s="15" t="n"/>
      <c r="D26" s="10">
        <f>IF(C26="","",IFERROR(VLOOKUP(C26,Pets!$A$5:$E$104,2,FALSE),"Check Pet ID"))</f>
        <v/>
      </c>
      <c r="E26" s="10">
        <f>IF(C26="","",IFERROR(VLOOKUP(C26,Pets!$A$5:$E$104,3,FALSE),""))</f>
        <v/>
      </c>
      <c r="F26" s="17" t="n"/>
      <c r="G26" s="17" t="n"/>
      <c r="H26" s="18" t="n"/>
      <c r="I26" s="15" t="n"/>
      <c r="J26" s="15" t="n"/>
      <c r="K26" s="15" t="n"/>
      <c r="L26" s="17" t="n"/>
      <c r="M26" s="17" t="n"/>
      <c r="N26" s="12">
        <f>IF(A26="","",IF(OR(L26="",M26=""),"",IFERROR(IF(M26&gt;L26,(M26-L26)*24,""),"")))</f>
        <v/>
      </c>
      <c r="O26" s="21">
        <f>IF(A26="","",IF(K26="Canceled","Canceled",IF(OR(F26="",G26=""),"Check window",IF(G26&lt;=F26,"Check window",IF(AND(L26&lt;&gt;"",M26&lt;&gt;""),IF(OR(M26&lt;=L26,N26&gt;Assumptions!$B$7,L26&lt;F26,M26&gt;G26),"Review timing","Within window"),"Pending")))))</f>
        <v/>
      </c>
      <c r="P26" s="21">
        <f>IF(A26="","",IF(K26="Canceled","Canceled",IF(OR(B26="",F26="",G26="",I26=""),"Check fields",IF(G26&lt;=F26,"Check window",IF(SUMPRODUCT(($B$5:$B$154=B26)*($I$5:$I$154=I26)*($F$5:$F$154&lt;G26)*($G$5:$G$154&gt;F26)*($A$5:$A$154&lt;&gt;A26)*($K$5:$K$154&lt;&gt;"Canceled"))&gt;0,"Review overlap","No overlap")))))</f>
        <v/>
      </c>
      <c r="Q26" s="20" t="n"/>
    </row>
    <row r="27">
      <c r="A27" s="15" t="n"/>
      <c r="B27" s="16" t="n"/>
      <c r="C27" s="15" t="n"/>
      <c r="D27" s="6">
        <f>IF(C27="","",IFERROR(VLOOKUP(C27,Pets!$A$5:$E$104,2,FALSE),"Check Pet ID"))</f>
        <v/>
      </c>
      <c r="E27" s="6">
        <f>IF(C27="","",IFERROR(VLOOKUP(C27,Pets!$A$5:$E$104,3,FALSE),""))</f>
        <v/>
      </c>
      <c r="F27" s="17" t="n"/>
      <c r="G27" s="17" t="n"/>
      <c r="H27" s="18" t="n"/>
      <c r="I27" s="15" t="n"/>
      <c r="J27" s="15" t="n"/>
      <c r="K27" s="15" t="n"/>
      <c r="L27" s="17" t="n"/>
      <c r="M27" s="17" t="n"/>
      <c r="N27" s="11">
        <f>IF(A27="","",IF(OR(L27="",M27=""),"",IFERROR(IF(M27&gt;L27,(M27-L27)*24,""),"")))</f>
        <v/>
      </c>
      <c r="O27" s="19">
        <f>IF(A27="","",IF(K27="Canceled","Canceled",IF(OR(F27="",G27=""),"Check window",IF(G27&lt;=F27,"Check window",IF(AND(L27&lt;&gt;"",M27&lt;&gt;""),IF(OR(M27&lt;=L27,N27&gt;Assumptions!$B$7,L27&lt;F27,M27&gt;G27),"Review timing","Within window"),"Pending")))))</f>
        <v/>
      </c>
      <c r="P27" s="19">
        <f>IF(A27="","",IF(K27="Canceled","Canceled",IF(OR(B27="",F27="",G27="",I27=""),"Check fields",IF(G27&lt;=F27,"Check window",IF(SUMPRODUCT(($B$5:$B$154=B27)*($I$5:$I$154=I27)*($F$5:$F$154&lt;G27)*($G$5:$G$154&gt;F27)*($A$5:$A$154&lt;&gt;A27)*($K$5:$K$154&lt;&gt;"Canceled"))&gt;0,"Review overlap","No overlap")))))</f>
        <v/>
      </c>
      <c r="Q27" s="20" t="n"/>
    </row>
    <row r="28">
      <c r="A28" s="15" t="n"/>
      <c r="B28" s="16" t="n"/>
      <c r="C28" s="15" t="n"/>
      <c r="D28" s="10">
        <f>IF(C28="","",IFERROR(VLOOKUP(C28,Pets!$A$5:$E$104,2,FALSE),"Check Pet ID"))</f>
        <v/>
      </c>
      <c r="E28" s="10">
        <f>IF(C28="","",IFERROR(VLOOKUP(C28,Pets!$A$5:$E$104,3,FALSE),""))</f>
        <v/>
      </c>
      <c r="F28" s="17" t="n"/>
      <c r="G28" s="17" t="n"/>
      <c r="H28" s="18" t="n"/>
      <c r="I28" s="15" t="n"/>
      <c r="J28" s="15" t="n"/>
      <c r="K28" s="15" t="n"/>
      <c r="L28" s="17" t="n"/>
      <c r="M28" s="17" t="n"/>
      <c r="N28" s="12">
        <f>IF(A28="","",IF(OR(L28="",M28=""),"",IFERROR(IF(M28&gt;L28,(M28-L28)*24,""),"")))</f>
        <v/>
      </c>
      <c r="O28" s="21">
        <f>IF(A28="","",IF(K28="Canceled","Canceled",IF(OR(F28="",G28=""),"Check window",IF(G28&lt;=F28,"Check window",IF(AND(L28&lt;&gt;"",M28&lt;&gt;""),IF(OR(M28&lt;=L28,N28&gt;Assumptions!$B$7,L28&lt;F28,M28&gt;G28),"Review timing","Within window"),"Pending")))))</f>
        <v/>
      </c>
      <c r="P28" s="21">
        <f>IF(A28="","",IF(K28="Canceled","Canceled",IF(OR(B28="",F28="",G28="",I28=""),"Check fields",IF(G28&lt;=F28,"Check window",IF(SUMPRODUCT(($B$5:$B$154=B28)*($I$5:$I$154=I28)*($F$5:$F$154&lt;G28)*($G$5:$G$154&gt;F28)*($A$5:$A$154&lt;&gt;A28)*($K$5:$K$154&lt;&gt;"Canceled"))&gt;0,"Review overlap","No overlap")))))</f>
        <v/>
      </c>
      <c r="Q28" s="20" t="n"/>
    </row>
    <row r="29">
      <c r="A29" s="15" t="n"/>
      <c r="B29" s="16" t="n"/>
      <c r="C29" s="15" t="n"/>
      <c r="D29" s="6">
        <f>IF(C29="","",IFERROR(VLOOKUP(C29,Pets!$A$5:$E$104,2,FALSE),"Check Pet ID"))</f>
        <v/>
      </c>
      <c r="E29" s="6">
        <f>IF(C29="","",IFERROR(VLOOKUP(C29,Pets!$A$5:$E$104,3,FALSE),""))</f>
        <v/>
      </c>
      <c r="F29" s="17" t="n"/>
      <c r="G29" s="17" t="n"/>
      <c r="H29" s="18" t="n"/>
      <c r="I29" s="15" t="n"/>
      <c r="J29" s="15" t="n"/>
      <c r="K29" s="15" t="n"/>
      <c r="L29" s="17" t="n"/>
      <c r="M29" s="17" t="n"/>
      <c r="N29" s="11">
        <f>IF(A29="","",IF(OR(L29="",M29=""),"",IFERROR(IF(M29&gt;L29,(M29-L29)*24,""),"")))</f>
        <v/>
      </c>
      <c r="O29" s="19">
        <f>IF(A29="","",IF(K29="Canceled","Canceled",IF(OR(F29="",G29=""),"Check window",IF(G29&lt;=F29,"Check window",IF(AND(L29&lt;&gt;"",M29&lt;&gt;""),IF(OR(M29&lt;=L29,N29&gt;Assumptions!$B$7,L29&lt;F29,M29&gt;G29),"Review timing","Within window"),"Pending")))))</f>
        <v/>
      </c>
      <c r="P29" s="19">
        <f>IF(A29="","",IF(K29="Canceled","Canceled",IF(OR(B29="",F29="",G29="",I29=""),"Check fields",IF(G29&lt;=F29,"Check window",IF(SUMPRODUCT(($B$5:$B$154=B29)*($I$5:$I$154=I29)*($F$5:$F$154&lt;G29)*($G$5:$G$154&gt;F29)*($A$5:$A$154&lt;&gt;A29)*($K$5:$K$154&lt;&gt;"Canceled"))&gt;0,"Review overlap","No overlap")))))</f>
        <v/>
      </c>
      <c r="Q29" s="20" t="n"/>
    </row>
    <row r="30">
      <c r="A30" s="15" t="n"/>
      <c r="B30" s="16" t="n"/>
      <c r="C30" s="15" t="n"/>
      <c r="D30" s="10">
        <f>IF(C30="","",IFERROR(VLOOKUP(C30,Pets!$A$5:$E$104,2,FALSE),"Check Pet ID"))</f>
        <v/>
      </c>
      <c r="E30" s="10">
        <f>IF(C30="","",IFERROR(VLOOKUP(C30,Pets!$A$5:$E$104,3,FALSE),""))</f>
        <v/>
      </c>
      <c r="F30" s="17" t="n"/>
      <c r="G30" s="17" t="n"/>
      <c r="H30" s="18" t="n"/>
      <c r="I30" s="15" t="n"/>
      <c r="J30" s="15" t="n"/>
      <c r="K30" s="15" t="n"/>
      <c r="L30" s="17" t="n"/>
      <c r="M30" s="17" t="n"/>
      <c r="N30" s="12">
        <f>IF(A30="","",IF(OR(L30="",M30=""),"",IFERROR(IF(M30&gt;L30,(M30-L30)*24,""),"")))</f>
        <v/>
      </c>
      <c r="O30" s="21">
        <f>IF(A30="","",IF(K30="Canceled","Canceled",IF(OR(F30="",G30=""),"Check window",IF(G30&lt;=F30,"Check window",IF(AND(L30&lt;&gt;"",M30&lt;&gt;""),IF(OR(M30&lt;=L30,N30&gt;Assumptions!$B$7,L30&lt;F30,M30&gt;G30),"Review timing","Within window"),"Pending")))))</f>
        <v/>
      </c>
      <c r="P30" s="21">
        <f>IF(A30="","",IF(K30="Canceled","Canceled",IF(OR(B30="",F30="",G30="",I30=""),"Check fields",IF(G30&lt;=F30,"Check window",IF(SUMPRODUCT(($B$5:$B$154=B30)*($I$5:$I$154=I30)*($F$5:$F$154&lt;G30)*($G$5:$G$154&gt;F30)*($A$5:$A$154&lt;&gt;A30)*($K$5:$K$154&lt;&gt;"Canceled"))&gt;0,"Review overlap","No overlap")))))</f>
        <v/>
      </c>
      <c r="Q30" s="20" t="n"/>
    </row>
    <row r="31">
      <c r="A31" s="15" t="n"/>
      <c r="B31" s="16" t="n"/>
      <c r="C31" s="15" t="n"/>
      <c r="D31" s="6">
        <f>IF(C31="","",IFERROR(VLOOKUP(C31,Pets!$A$5:$E$104,2,FALSE),"Check Pet ID"))</f>
        <v/>
      </c>
      <c r="E31" s="6">
        <f>IF(C31="","",IFERROR(VLOOKUP(C31,Pets!$A$5:$E$104,3,FALSE),""))</f>
        <v/>
      </c>
      <c r="F31" s="17" t="n"/>
      <c r="G31" s="17" t="n"/>
      <c r="H31" s="18" t="n"/>
      <c r="I31" s="15" t="n"/>
      <c r="J31" s="15" t="n"/>
      <c r="K31" s="15" t="n"/>
      <c r="L31" s="17" t="n"/>
      <c r="M31" s="17" t="n"/>
      <c r="N31" s="11">
        <f>IF(A31="","",IF(OR(L31="",M31=""),"",IFERROR(IF(M31&gt;L31,(M31-L31)*24,""),"")))</f>
        <v/>
      </c>
      <c r="O31" s="19">
        <f>IF(A31="","",IF(K31="Canceled","Canceled",IF(OR(F31="",G31=""),"Check window",IF(G31&lt;=F31,"Check window",IF(AND(L31&lt;&gt;"",M31&lt;&gt;""),IF(OR(M31&lt;=L31,N31&gt;Assumptions!$B$7,L31&lt;F31,M31&gt;G31),"Review timing","Within window"),"Pending")))))</f>
        <v/>
      </c>
      <c r="P31" s="19">
        <f>IF(A31="","",IF(K31="Canceled","Canceled",IF(OR(B31="",F31="",G31="",I31=""),"Check fields",IF(G31&lt;=F31,"Check window",IF(SUMPRODUCT(($B$5:$B$154=B31)*($I$5:$I$154=I31)*($F$5:$F$154&lt;G31)*($G$5:$G$154&gt;F31)*($A$5:$A$154&lt;&gt;A31)*($K$5:$K$154&lt;&gt;"Canceled"))&gt;0,"Review overlap","No overlap")))))</f>
        <v/>
      </c>
      <c r="Q31" s="20" t="n"/>
    </row>
    <row r="32">
      <c r="A32" s="15" t="n"/>
      <c r="B32" s="16" t="n"/>
      <c r="C32" s="15" t="n"/>
      <c r="D32" s="10">
        <f>IF(C32="","",IFERROR(VLOOKUP(C32,Pets!$A$5:$E$104,2,FALSE),"Check Pet ID"))</f>
        <v/>
      </c>
      <c r="E32" s="10">
        <f>IF(C32="","",IFERROR(VLOOKUP(C32,Pets!$A$5:$E$104,3,FALSE),""))</f>
        <v/>
      </c>
      <c r="F32" s="17" t="n"/>
      <c r="G32" s="17" t="n"/>
      <c r="H32" s="18" t="n"/>
      <c r="I32" s="15" t="n"/>
      <c r="J32" s="15" t="n"/>
      <c r="K32" s="15" t="n"/>
      <c r="L32" s="17" t="n"/>
      <c r="M32" s="17" t="n"/>
      <c r="N32" s="12">
        <f>IF(A32="","",IF(OR(L32="",M32=""),"",IFERROR(IF(M32&gt;L32,(M32-L32)*24,""),"")))</f>
        <v/>
      </c>
      <c r="O32" s="21">
        <f>IF(A32="","",IF(K32="Canceled","Canceled",IF(OR(F32="",G32=""),"Check window",IF(G32&lt;=F32,"Check window",IF(AND(L32&lt;&gt;"",M32&lt;&gt;""),IF(OR(M32&lt;=L32,N32&gt;Assumptions!$B$7,L32&lt;F32,M32&gt;G32),"Review timing","Within window"),"Pending")))))</f>
        <v/>
      </c>
      <c r="P32" s="21">
        <f>IF(A32="","",IF(K32="Canceled","Canceled",IF(OR(B32="",F32="",G32="",I32=""),"Check fields",IF(G32&lt;=F32,"Check window",IF(SUMPRODUCT(($B$5:$B$154=B32)*($I$5:$I$154=I32)*($F$5:$F$154&lt;G32)*($G$5:$G$154&gt;F32)*($A$5:$A$154&lt;&gt;A32)*($K$5:$K$154&lt;&gt;"Canceled"))&gt;0,"Review overlap","No overlap")))))</f>
        <v/>
      </c>
      <c r="Q32" s="20" t="n"/>
    </row>
    <row r="33">
      <c r="A33" s="15" t="n"/>
      <c r="B33" s="16" t="n"/>
      <c r="C33" s="15" t="n"/>
      <c r="D33" s="6">
        <f>IF(C33="","",IFERROR(VLOOKUP(C33,Pets!$A$5:$E$104,2,FALSE),"Check Pet ID"))</f>
        <v/>
      </c>
      <c r="E33" s="6">
        <f>IF(C33="","",IFERROR(VLOOKUP(C33,Pets!$A$5:$E$104,3,FALSE),""))</f>
        <v/>
      </c>
      <c r="F33" s="17" t="n"/>
      <c r="G33" s="17" t="n"/>
      <c r="H33" s="18" t="n"/>
      <c r="I33" s="15" t="n"/>
      <c r="J33" s="15" t="n"/>
      <c r="K33" s="15" t="n"/>
      <c r="L33" s="17" t="n"/>
      <c r="M33" s="17" t="n"/>
      <c r="N33" s="11">
        <f>IF(A33="","",IF(OR(L33="",M33=""),"",IFERROR(IF(M33&gt;L33,(M33-L33)*24,""),"")))</f>
        <v/>
      </c>
      <c r="O33" s="19">
        <f>IF(A33="","",IF(K33="Canceled","Canceled",IF(OR(F33="",G33=""),"Check window",IF(G33&lt;=F33,"Check window",IF(AND(L33&lt;&gt;"",M33&lt;&gt;""),IF(OR(M33&lt;=L33,N33&gt;Assumptions!$B$7,L33&lt;F33,M33&gt;G33),"Review timing","Within window"),"Pending")))))</f>
        <v/>
      </c>
      <c r="P33" s="19">
        <f>IF(A33="","",IF(K33="Canceled","Canceled",IF(OR(B33="",F33="",G33="",I33=""),"Check fields",IF(G33&lt;=F33,"Check window",IF(SUMPRODUCT(($B$5:$B$154=B33)*($I$5:$I$154=I33)*($F$5:$F$154&lt;G33)*($G$5:$G$154&gt;F33)*($A$5:$A$154&lt;&gt;A33)*($K$5:$K$154&lt;&gt;"Canceled"))&gt;0,"Review overlap","No overlap")))))</f>
        <v/>
      </c>
      <c r="Q33" s="20" t="n"/>
    </row>
    <row r="34">
      <c r="A34" s="15" t="n"/>
      <c r="B34" s="16" t="n"/>
      <c r="C34" s="15" t="n"/>
      <c r="D34" s="10">
        <f>IF(C34="","",IFERROR(VLOOKUP(C34,Pets!$A$5:$E$104,2,FALSE),"Check Pet ID"))</f>
        <v/>
      </c>
      <c r="E34" s="10">
        <f>IF(C34="","",IFERROR(VLOOKUP(C34,Pets!$A$5:$E$104,3,FALSE),""))</f>
        <v/>
      </c>
      <c r="F34" s="17" t="n"/>
      <c r="G34" s="17" t="n"/>
      <c r="H34" s="18" t="n"/>
      <c r="I34" s="15" t="n"/>
      <c r="J34" s="15" t="n"/>
      <c r="K34" s="15" t="n"/>
      <c r="L34" s="17" t="n"/>
      <c r="M34" s="17" t="n"/>
      <c r="N34" s="12">
        <f>IF(A34="","",IF(OR(L34="",M34=""),"",IFERROR(IF(M34&gt;L34,(M34-L34)*24,""),"")))</f>
        <v/>
      </c>
      <c r="O34" s="21">
        <f>IF(A34="","",IF(K34="Canceled","Canceled",IF(OR(F34="",G34=""),"Check window",IF(G34&lt;=F34,"Check window",IF(AND(L34&lt;&gt;"",M34&lt;&gt;""),IF(OR(M34&lt;=L34,N34&gt;Assumptions!$B$7,L34&lt;F34,M34&gt;G34),"Review timing","Within window"),"Pending")))))</f>
        <v/>
      </c>
      <c r="P34" s="21">
        <f>IF(A34="","",IF(K34="Canceled","Canceled",IF(OR(B34="",F34="",G34="",I34=""),"Check fields",IF(G34&lt;=F34,"Check window",IF(SUMPRODUCT(($B$5:$B$154=B34)*($I$5:$I$154=I34)*($F$5:$F$154&lt;G34)*($G$5:$G$154&gt;F34)*($A$5:$A$154&lt;&gt;A34)*($K$5:$K$154&lt;&gt;"Canceled"))&gt;0,"Review overlap","No overlap")))))</f>
        <v/>
      </c>
      <c r="Q34" s="20" t="n"/>
    </row>
    <row r="35">
      <c r="A35" s="15" t="n"/>
      <c r="B35" s="16" t="n"/>
      <c r="C35" s="15" t="n"/>
      <c r="D35" s="6">
        <f>IF(C35="","",IFERROR(VLOOKUP(C35,Pets!$A$5:$E$104,2,FALSE),"Check Pet ID"))</f>
        <v/>
      </c>
      <c r="E35" s="6">
        <f>IF(C35="","",IFERROR(VLOOKUP(C35,Pets!$A$5:$E$104,3,FALSE),""))</f>
        <v/>
      </c>
      <c r="F35" s="17" t="n"/>
      <c r="G35" s="17" t="n"/>
      <c r="H35" s="18" t="n"/>
      <c r="I35" s="15" t="n"/>
      <c r="J35" s="15" t="n"/>
      <c r="K35" s="15" t="n"/>
      <c r="L35" s="17" t="n"/>
      <c r="M35" s="17" t="n"/>
      <c r="N35" s="11">
        <f>IF(A35="","",IF(OR(L35="",M35=""),"",IFERROR(IF(M35&gt;L35,(M35-L35)*24,""),"")))</f>
        <v/>
      </c>
      <c r="O35" s="19">
        <f>IF(A35="","",IF(K35="Canceled","Canceled",IF(OR(F35="",G35=""),"Check window",IF(G35&lt;=F35,"Check window",IF(AND(L35&lt;&gt;"",M35&lt;&gt;""),IF(OR(M35&lt;=L35,N35&gt;Assumptions!$B$7,L35&lt;F35,M35&gt;G35),"Review timing","Within window"),"Pending")))))</f>
        <v/>
      </c>
      <c r="P35" s="19">
        <f>IF(A35="","",IF(K35="Canceled","Canceled",IF(OR(B35="",F35="",G35="",I35=""),"Check fields",IF(G35&lt;=F35,"Check window",IF(SUMPRODUCT(($B$5:$B$154=B35)*($I$5:$I$154=I35)*($F$5:$F$154&lt;G35)*($G$5:$G$154&gt;F35)*($A$5:$A$154&lt;&gt;A35)*($K$5:$K$154&lt;&gt;"Canceled"))&gt;0,"Review overlap","No overlap")))))</f>
        <v/>
      </c>
      <c r="Q35" s="20" t="n"/>
    </row>
    <row r="36">
      <c r="A36" s="15" t="n"/>
      <c r="B36" s="16" t="n"/>
      <c r="C36" s="15" t="n"/>
      <c r="D36" s="10">
        <f>IF(C36="","",IFERROR(VLOOKUP(C36,Pets!$A$5:$E$104,2,FALSE),"Check Pet ID"))</f>
        <v/>
      </c>
      <c r="E36" s="10">
        <f>IF(C36="","",IFERROR(VLOOKUP(C36,Pets!$A$5:$E$104,3,FALSE),""))</f>
        <v/>
      </c>
      <c r="F36" s="17" t="n"/>
      <c r="G36" s="17" t="n"/>
      <c r="H36" s="18" t="n"/>
      <c r="I36" s="15" t="n"/>
      <c r="J36" s="15" t="n"/>
      <c r="K36" s="15" t="n"/>
      <c r="L36" s="17" t="n"/>
      <c r="M36" s="17" t="n"/>
      <c r="N36" s="12">
        <f>IF(A36="","",IF(OR(L36="",M36=""),"",IFERROR(IF(M36&gt;L36,(M36-L36)*24,""),"")))</f>
        <v/>
      </c>
      <c r="O36" s="21">
        <f>IF(A36="","",IF(K36="Canceled","Canceled",IF(OR(F36="",G36=""),"Check window",IF(G36&lt;=F36,"Check window",IF(AND(L36&lt;&gt;"",M36&lt;&gt;""),IF(OR(M36&lt;=L36,N36&gt;Assumptions!$B$7,L36&lt;F36,M36&gt;G36),"Review timing","Within window"),"Pending")))))</f>
        <v/>
      </c>
      <c r="P36" s="21">
        <f>IF(A36="","",IF(K36="Canceled","Canceled",IF(OR(B36="",F36="",G36="",I36=""),"Check fields",IF(G36&lt;=F36,"Check window",IF(SUMPRODUCT(($B$5:$B$154=B36)*($I$5:$I$154=I36)*($F$5:$F$154&lt;G36)*($G$5:$G$154&gt;F36)*($A$5:$A$154&lt;&gt;A36)*($K$5:$K$154&lt;&gt;"Canceled"))&gt;0,"Review overlap","No overlap")))))</f>
        <v/>
      </c>
      <c r="Q36" s="20" t="n"/>
    </row>
    <row r="37">
      <c r="A37" s="15" t="n"/>
      <c r="B37" s="16" t="n"/>
      <c r="C37" s="15" t="n"/>
      <c r="D37" s="6">
        <f>IF(C37="","",IFERROR(VLOOKUP(C37,Pets!$A$5:$E$104,2,FALSE),"Check Pet ID"))</f>
        <v/>
      </c>
      <c r="E37" s="6">
        <f>IF(C37="","",IFERROR(VLOOKUP(C37,Pets!$A$5:$E$104,3,FALSE),""))</f>
        <v/>
      </c>
      <c r="F37" s="17" t="n"/>
      <c r="G37" s="17" t="n"/>
      <c r="H37" s="18" t="n"/>
      <c r="I37" s="15" t="n"/>
      <c r="J37" s="15" t="n"/>
      <c r="K37" s="15" t="n"/>
      <c r="L37" s="17" t="n"/>
      <c r="M37" s="17" t="n"/>
      <c r="N37" s="11">
        <f>IF(A37="","",IF(OR(L37="",M37=""),"",IFERROR(IF(M37&gt;L37,(M37-L37)*24,""),"")))</f>
        <v/>
      </c>
      <c r="O37" s="19">
        <f>IF(A37="","",IF(K37="Canceled","Canceled",IF(OR(F37="",G37=""),"Check window",IF(G37&lt;=F37,"Check window",IF(AND(L37&lt;&gt;"",M37&lt;&gt;""),IF(OR(M37&lt;=L37,N37&gt;Assumptions!$B$7,L37&lt;F37,M37&gt;G37),"Review timing","Within window"),"Pending")))))</f>
        <v/>
      </c>
      <c r="P37" s="19">
        <f>IF(A37="","",IF(K37="Canceled","Canceled",IF(OR(B37="",F37="",G37="",I37=""),"Check fields",IF(G37&lt;=F37,"Check window",IF(SUMPRODUCT(($B$5:$B$154=B37)*($I$5:$I$154=I37)*($F$5:$F$154&lt;G37)*($G$5:$G$154&gt;F37)*($A$5:$A$154&lt;&gt;A37)*($K$5:$K$154&lt;&gt;"Canceled"))&gt;0,"Review overlap","No overlap")))))</f>
        <v/>
      </c>
      <c r="Q37" s="20" t="n"/>
    </row>
    <row r="38">
      <c r="A38" s="15" t="n"/>
      <c r="B38" s="16" t="n"/>
      <c r="C38" s="15" t="n"/>
      <c r="D38" s="10">
        <f>IF(C38="","",IFERROR(VLOOKUP(C38,Pets!$A$5:$E$104,2,FALSE),"Check Pet ID"))</f>
        <v/>
      </c>
      <c r="E38" s="10">
        <f>IF(C38="","",IFERROR(VLOOKUP(C38,Pets!$A$5:$E$104,3,FALSE),""))</f>
        <v/>
      </c>
      <c r="F38" s="17" t="n"/>
      <c r="G38" s="17" t="n"/>
      <c r="H38" s="18" t="n"/>
      <c r="I38" s="15" t="n"/>
      <c r="J38" s="15" t="n"/>
      <c r="K38" s="15" t="n"/>
      <c r="L38" s="17" t="n"/>
      <c r="M38" s="17" t="n"/>
      <c r="N38" s="12">
        <f>IF(A38="","",IF(OR(L38="",M38=""),"",IFERROR(IF(M38&gt;L38,(M38-L38)*24,""),"")))</f>
        <v/>
      </c>
      <c r="O38" s="21">
        <f>IF(A38="","",IF(K38="Canceled","Canceled",IF(OR(F38="",G38=""),"Check window",IF(G38&lt;=F38,"Check window",IF(AND(L38&lt;&gt;"",M38&lt;&gt;""),IF(OR(M38&lt;=L38,N38&gt;Assumptions!$B$7,L38&lt;F38,M38&gt;G38),"Review timing","Within window"),"Pending")))))</f>
        <v/>
      </c>
      <c r="P38" s="21">
        <f>IF(A38="","",IF(K38="Canceled","Canceled",IF(OR(B38="",F38="",G38="",I38=""),"Check fields",IF(G38&lt;=F38,"Check window",IF(SUMPRODUCT(($B$5:$B$154=B38)*($I$5:$I$154=I38)*($F$5:$F$154&lt;G38)*($G$5:$G$154&gt;F38)*($A$5:$A$154&lt;&gt;A38)*($K$5:$K$154&lt;&gt;"Canceled"))&gt;0,"Review overlap","No overlap")))))</f>
        <v/>
      </c>
      <c r="Q38" s="20" t="n"/>
    </row>
    <row r="39">
      <c r="A39" s="15" t="n"/>
      <c r="B39" s="16" t="n"/>
      <c r="C39" s="15" t="n"/>
      <c r="D39" s="6">
        <f>IF(C39="","",IFERROR(VLOOKUP(C39,Pets!$A$5:$E$104,2,FALSE),"Check Pet ID"))</f>
        <v/>
      </c>
      <c r="E39" s="6">
        <f>IF(C39="","",IFERROR(VLOOKUP(C39,Pets!$A$5:$E$104,3,FALSE),""))</f>
        <v/>
      </c>
      <c r="F39" s="17" t="n"/>
      <c r="G39" s="17" t="n"/>
      <c r="H39" s="18" t="n"/>
      <c r="I39" s="15" t="n"/>
      <c r="J39" s="15" t="n"/>
      <c r="K39" s="15" t="n"/>
      <c r="L39" s="17" t="n"/>
      <c r="M39" s="17" t="n"/>
      <c r="N39" s="11">
        <f>IF(A39="","",IF(OR(L39="",M39=""),"",IFERROR(IF(M39&gt;L39,(M39-L39)*24,""),"")))</f>
        <v/>
      </c>
      <c r="O39" s="19">
        <f>IF(A39="","",IF(K39="Canceled","Canceled",IF(OR(F39="",G39=""),"Check window",IF(G39&lt;=F39,"Check window",IF(AND(L39&lt;&gt;"",M39&lt;&gt;""),IF(OR(M39&lt;=L39,N39&gt;Assumptions!$B$7,L39&lt;F39,M39&gt;G39),"Review timing","Within window"),"Pending")))))</f>
        <v/>
      </c>
      <c r="P39" s="19">
        <f>IF(A39="","",IF(K39="Canceled","Canceled",IF(OR(B39="",F39="",G39="",I39=""),"Check fields",IF(G39&lt;=F39,"Check window",IF(SUMPRODUCT(($B$5:$B$154=B39)*($I$5:$I$154=I39)*($F$5:$F$154&lt;G39)*($G$5:$G$154&gt;F39)*($A$5:$A$154&lt;&gt;A39)*($K$5:$K$154&lt;&gt;"Canceled"))&gt;0,"Review overlap","No overlap")))))</f>
        <v/>
      </c>
      <c r="Q39" s="20" t="n"/>
    </row>
    <row r="40">
      <c r="A40" s="15" t="n"/>
      <c r="B40" s="16" t="n"/>
      <c r="C40" s="15" t="n"/>
      <c r="D40" s="10">
        <f>IF(C40="","",IFERROR(VLOOKUP(C40,Pets!$A$5:$E$104,2,FALSE),"Check Pet ID"))</f>
        <v/>
      </c>
      <c r="E40" s="10">
        <f>IF(C40="","",IFERROR(VLOOKUP(C40,Pets!$A$5:$E$104,3,FALSE),""))</f>
        <v/>
      </c>
      <c r="F40" s="17" t="n"/>
      <c r="G40" s="17" t="n"/>
      <c r="H40" s="18" t="n"/>
      <c r="I40" s="15" t="n"/>
      <c r="J40" s="15" t="n"/>
      <c r="K40" s="15" t="n"/>
      <c r="L40" s="17" t="n"/>
      <c r="M40" s="17" t="n"/>
      <c r="N40" s="12">
        <f>IF(A40="","",IF(OR(L40="",M40=""),"",IFERROR(IF(M40&gt;L40,(M40-L40)*24,""),"")))</f>
        <v/>
      </c>
      <c r="O40" s="21">
        <f>IF(A40="","",IF(K40="Canceled","Canceled",IF(OR(F40="",G40=""),"Check window",IF(G40&lt;=F40,"Check window",IF(AND(L40&lt;&gt;"",M40&lt;&gt;""),IF(OR(M40&lt;=L40,N40&gt;Assumptions!$B$7,L40&lt;F40,M40&gt;G40),"Review timing","Within window"),"Pending")))))</f>
        <v/>
      </c>
      <c r="P40" s="21">
        <f>IF(A40="","",IF(K40="Canceled","Canceled",IF(OR(B40="",F40="",G40="",I40=""),"Check fields",IF(G40&lt;=F40,"Check window",IF(SUMPRODUCT(($B$5:$B$154=B40)*($I$5:$I$154=I40)*($F$5:$F$154&lt;G40)*($G$5:$G$154&gt;F40)*($A$5:$A$154&lt;&gt;A40)*($K$5:$K$154&lt;&gt;"Canceled"))&gt;0,"Review overlap","No overlap")))))</f>
        <v/>
      </c>
      <c r="Q40" s="20" t="n"/>
    </row>
    <row r="41">
      <c r="A41" s="15" t="n"/>
      <c r="B41" s="16" t="n"/>
      <c r="C41" s="15" t="n"/>
      <c r="D41" s="6">
        <f>IF(C41="","",IFERROR(VLOOKUP(C41,Pets!$A$5:$E$104,2,FALSE),"Check Pet ID"))</f>
        <v/>
      </c>
      <c r="E41" s="6">
        <f>IF(C41="","",IFERROR(VLOOKUP(C41,Pets!$A$5:$E$104,3,FALSE),""))</f>
        <v/>
      </c>
      <c r="F41" s="17" t="n"/>
      <c r="G41" s="17" t="n"/>
      <c r="H41" s="18" t="n"/>
      <c r="I41" s="15" t="n"/>
      <c r="J41" s="15" t="n"/>
      <c r="K41" s="15" t="n"/>
      <c r="L41" s="17" t="n"/>
      <c r="M41" s="17" t="n"/>
      <c r="N41" s="11">
        <f>IF(A41="","",IF(OR(L41="",M41=""),"",IFERROR(IF(M41&gt;L41,(M41-L41)*24,""),"")))</f>
        <v/>
      </c>
      <c r="O41" s="19">
        <f>IF(A41="","",IF(K41="Canceled","Canceled",IF(OR(F41="",G41=""),"Check window",IF(G41&lt;=F41,"Check window",IF(AND(L41&lt;&gt;"",M41&lt;&gt;""),IF(OR(M41&lt;=L41,N41&gt;Assumptions!$B$7,L41&lt;F41,M41&gt;G41),"Review timing","Within window"),"Pending")))))</f>
        <v/>
      </c>
      <c r="P41" s="19">
        <f>IF(A41="","",IF(K41="Canceled","Canceled",IF(OR(B41="",F41="",G41="",I41=""),"Check fields",IF(G41&lt;=F41,"Check window",IF(SUMPRODUCT(($B$5:$B$154=B41)*($I$5:$I$154=I41)*($F$5:$F$154&lt;G41)*($G$5:$G$154&gt;F41)*($A$5:$A$154&lt;&gt;A41)*($K$5:$K$154&lt;&gt;"Canceled"))&gt;0,"Review overlap","No overlap")))))</f>
        <v/>
      </c>
      <c r="Q41" s="20" t="n"/>
    </row>
    <row r="42">
      <c r="A42" s="15" t="n"/>
      <c r="B42" s="16" t="n"/>
      <c r="C42" s="15" t="n"/>
      <c r="D42" s="10">
        <f>IF(C42="","",IFERROR(VLOOKUP(C42,Pets!$A$5:$E$104,2,FALSE),"Check Pet ID"))</f>
        <v/>
      </c>
      <c r="E42" s="10">
        <f>IF(C42="","",IFERROR(VLOOKUP(C42,Pets!$A$5:$E$104,3,FALSE),""))</f>
        <v/>
      </c>
      <c r="F42" s="17" t="n"/>
      <c r="G42" s="17" t="n"/>
      <c r="H42" s="18" t="n"/>
      <c r="I42" s="15" t="n"/>
      <c r="J42" s="15" t="n"/>
      <c r="K42" s="15" t="n"/>
      <c r="L42" s="17" t="n"/>
      <c r="M42" s="17" t="n"/>
      <c r="N42" s="12">
        <f>IF(A42="","",IF(OR(L42="",M42=""),"",IFERROR(IF(M42&gt;L42,(M42-L42)*24,""),"")))</f>
        <v/>
      </c>
      <c r="O42" s="21">
        <f>IF(A42="","",IF(K42="Canceled","Canceled",IF(OR(F42="",G42=""),"Check window",IF(G42&lt;=F42,"Check window",IF(AND(L42&lt;&gt;"",M42&lt;&gt;""),IF(OR(M42&lt;=L42,N42&gt;Assumptions!$B$7,L42&lt;F42,M42&gt;G42),"Review timing","Within window"),"Pending")))))</f>
        <v/>
      </c>
      <c r="P42" s="21">
        <f>IF(A42="","",IF(K42="Canceled","Canceled",IF(OR(B42="",F42="",G42="",I42=""),"Check fields",IF(G42&lt;=F42,"Check window",IF(SUMPRODUCT(($B$5:$B$154=B42)*($I$5:$I$154=I42)*($F$5:$F$154&lt;G42)*($G$5:$G$154&gt;F42)*($A$5:$A$154&lt;&gt;A42)*($K$5:$K$154&lt;&gt;"Canceled"))&gt;0,"Review overlap","No overlap")))))</f>
        <v/>
      </c>
      <c r="Q42" s="20" t="n"/>
    </row>
    <row r="43">
      <c r="A43" s="15" t="n"/>
      <c r="B43" s="16" t="n"/>
      <c r="C43" s="15" t="n"/>
      <c r="D43" s="6">
        <f>IF(C43="","",IFERROR(VLOOKUP(C43,Pets!$A$5:$E$104,2,FALSE),"Check Pet ID"))</f>
        <v/>
      </c>
      <c r="E43" s="6">
        <f>IF(C43="","",IFERROR(VLOOKUP(C43,Pets!$A$5:$E$104,3,FALSE),""))</f>
        <v/>
      </c>
      <c r="F43" s="17" t="n"/>
      <c r="G43" s="17" t="n"/>
      <c r="H43" s="18" t="n"/>
      <c r="I43" s="15" t="n"/>
      <c r="J43" s="15" t="n"/>
      <c r="K43" s="15" t="n"/>
      <c r="L43" s="17" t="n"/>
      <c r="M43" s="17" t="n"/>
      <c r="N43" s="11">
        <f>IF(A43="","",IF(OR(L43="",M43=""),"",IFERROR(IF(M43&gt;L43,(M43-L43)*24,""),"")))</f>
        <v/>
      </c>
      <c r="O43" s="19">
        <f>IF(A43="","",IF(K43="Canceled","Canceled",IF(OR(F43="",G43=""),"Check window",IF(G43&lt;=F43,"Check window",IF(AND(L43&lt;&gt;"",M43&lt;&gt;""),IF(OR(M43&lt;=L43,N43&gt;Assumptions!$B$7,L43&lt;F43,M43&gt;G43),"Review timing","Within window"),"Pending")))))</f>
        <v/>
      </c>
      <c r="P43" s="19">
        <f>IF(A43="","",IF(K43="Canceled","Canceled",IF(OR(B43="",F43="",G43="",I43=""),"Check fields",IF(G43&lt;=F43,"Check window",IF(SUMPRODUCT(($B$5:$B$154=B43)*($I$5:$I$154=I43)*($F$5:$F$154&lt;G43)*($G$5:$G$154&gt;F43)*($A$5:$A$154&lt;&gt;A43)*($K$5:$K$154&lt;&gt;"Canceled"))&gt;0,"Review overlap","No overlap")))))</f>
        <v/>
      </c>
      <c r="Q43" s="20" t="n"/>
    </row>
    <row r="44">
      <c r="A44" s="15" t="n"/>
      <c r="B44" s="16" t="n"/>
      <c r="C44" s="15" t="n"/>
      <c r="D44" s="10">
        <f>IF(C44="","",IFERROR(VLOOKUP(C44,Pets!$A$5:$E$104,2,FALSE),"Check Pet ID"))</f>
        <v/>
      </c>
      <c r="E44" s="10">
        <f>IF(C44="","",IFERROR(VLOOKUP(C44,Pets!$A$5:$E$104,3,FALSE),""))</f>
        <v/>
      </c>
      <c r="F44" s="17" t="n"/>
      <c r="G44" s="17" t="n"/>
      <c r="H44" s="18" t="n"/>
      <c r="I44" s="15" t="n"/>
      <c r="J44" s="15" t="n"/>
      <c r="K44" s="15" t="n"/>
      <c r="L44" s="17" t="n"/>
      <c r="M44" s="17" t="n"/>
      <c r="N44" s="12">
        <f>IF(A44="","",IF(OR(L44="",M44=""),"",IFERROR(IF(M44&gt;L44,(M44-L44)*24,""),"")))</f>
        <v/>
      </c>
      <c r="O44" s="21">
        <f>IF(A44="","",IF(K44="Canceled","Canceled",IF(OR(F44="",G44=""),"Check window",IF(G44&lt;=F44,"Check window",IF(AND(L44&lt;&gt;"",M44&lt;&gt;""),IF(OR(M44&lt;=L44,N44&gt;Assumptions!$B$7,L44&lt;F44,M44&gt;G44),"Review timing","Within window"),"Pending")))))</f>
        <v/>
      </c>
      <c r="P44" s="21">
        <f>IF(A44="","",IF(K44="Canceled","Canceled",IF(OR(B44="",F44="",G44="",I44=""),"Check fields",IF(G44&lt;=F44,"Check window",IF(SUMPRODUCT(($B$5:$B$154=B44)*($I$5:$I$154=I44)*($F$5:$F$154&lt;G44)*($G$5:$G$154&gt;F44)*($A$5:$A$154&lt;&gt;A44)*($K$5:$K$154&lt;&gt;"Canceled"))&gt;0,"Review overlap","No overlap")))))</f>
        <v/>
      </c>
      <c r="Q44" s="20" t="n"/>
    </row>
    <row r="45">
      <c r="A45" s="15" t="n"/>
      <c r="B45" s="16" t="n"/>
      <c r="C45" s="15" t="n"/>
      <c r="D45" s="6">
        <f>IF(C45="","",IFERROR(VLOOKUP(C45,Pets!$A$5:$E$104,2,FALSE),"Check Pet ID"))</f>
        <v/>
      </c>
      <c r="E45" s="6">
        <f>IF(C45="","",IFERROR(VLOOKUP(C45,Pets!$A$5:$E$104,3,FALSE),""))</f>
        <v/>
      </c>
      <c r="F45" s="17" t="n"/>
      <c r="G45" s="17" t="n"/>
      <c r="H45" s="18" t="n"/>
      <c r="I45" s="15" t="n"/>
      <c r="J45" s="15" t="n"/>
      <c r="K45" s="15" t="n"/>
      <c r="L45" s="17" t="n"/>
      <c r="M45" s="17" t="n"/>
      <c r="N45" s="11">
        <f>IF(A45="","",IF(OR(L45="",M45=""),"",IFERROR(IF(M45&gt;L45,(M45-L45)*24,""),"")))</f>
        <v/>
      </c>
      <c r="O45" s="19">
        <f>IF(A45="","",IF(K45="Canceled","Canceled",IF(OR(F45="",G45=""),"Check window",IF(G45&lt;=F45,"Check window",IF(AND(L45&lt;&gt;"",M45&lt;&gt;""),IF(OR(M45&lt;=L45,N45&gt;Assumptions!$B$7,L45&lt;F45,M45&gt;G45),"Review timing","Within window"),"Pending")))))</f>
        <v/>
      </c>
      <c r="P45" s="19">
        <f>IF(A45="","",IF(K45="Canceled","Canceled",IF(OR(B45="",F45="",G45="",I45=""),"Check fields",IF(G45&lt;=F45,"Check window",IF(SUMPRODUCT(($B$5:$B$154=B45)*($I$5:$I$154=I45)*($F$5:$F$154&lt;G45)*($G$5:$G$154&gt;F45)*($A$5:$A$154&lt;&gt;A45)*($K$5:$K$154&lt;&gt;"Canceled"))&gt;0,"Review overlap","No overlap")))))</f>
        <v/>
      </c>
      <c r="Q45" s="20" t="n"/>
    </row>
    <row r="46">
      <c r="A46" s="15" t="n"/>
      <c r="B46" s="16" t="n"/>
      <c r="C46" s="15" t="n"/>
      <c r="D46" s="10">
        <f>IF(C46="","",IFERROR(VLOOKUP(C46,Pets!$A$5:$E$104,2,FALSE),"Check Pet ID"))</f>
        <v/>
      </c>
      <c r="E46" s="10">
        <f>IF(C46="","",IFERROR(VLOOKUP(C46,Pets!$A$5:$E$104,3,FALSE),""))</f>
        <v/>
      </c>
      <c r="F46" s="17" t="n"/>
      <c r="G46" s="17" t="n"/>
      <c r="H46" s="18" t="n"/>
      <c r="I46" s="15" t="n"/>
      <c r="J46" s="15" t="n"/>
      <c r="K46" s="15" t="n"/>
      <c r="L46" s="17" t="n"/>
      <c r="M46" s="17" t="n"/>
      <c r="N46" s="12">
        <f>IF(A46="","",IF(OR(L46="",M46=""),"",IFERROR(IF(M46&gt;L46,(M46-L46)*24,""),"")))</f>
        <v/>
      </c>
      <c r="O46" s="21">
        <f>IF(A46="","",IF(K46="Canceled","Canceled",IF(OR(F46="",G46=""),"Check window",IF(G46&lt;=F46,"Check window",IF(AND(L46&lt;&gt;"",M46&lt;&gt;""),IF(OR(M46&lt;=L46,N46&gt;Assumptions!$B$7,L46&lt;F46,M46&gt;G46),"Review timing","Within window"),"Pending")))))</f>
        <v/>
      </c>
      <c r="P46" s="21">
        <f>IF(A46="","",IF(K46="Canceled","Canceled",IF(OR(B46="",F46="",G46="",I46=""),"Check fields",IF(G46&lt;=F46,"Check window",IF(SUMPRODUCT(($B$5:$B$154=B46)*($I$5:$I$154=I46)*($F$5:$F$154&lt;G46)*($G$5:$G$154&gt;F46)*($A$5:$A$154&lt;&gt;A46)*($K$5:$K$154&lt;&gt;"Canceled"))&gt;0,"Review overlap","No overlap")))))</f>
        <v/>
      </c>
      <c r="Q46" s="20" t="n"/>
    </row>
    <row r="47">
      <c r="A47" s="15" t="n"/>
      <c r="B47" s="16" t="n"/>
      <c r="C47" s="15" t="n"/>
      <c r="D47" s="6">
        <f>IF(C47="","",IFERROR(VLOOKUP(C47,Pets!$A$5:$E$104,2,FALSE),"Check Pet ID"))</f>
        <v/>
      </c>
      <c r="E47" s="6">
        <f>IF(C47="","",IFERROR(VLOOKUP(C47,Pets!$A$5:$E$104,3,FALSE),""))</f>
        <v/>
      </c>
      <c r="F47" s="17" t="n"/>
      <c r="G47" s="17" t="n"/>
      <c r="H47" s="18" t="n"/>
      <c r="I47" s="15" t="n"/>
      <c r="J47" s="15" t="n"/>
      <c r="K47" s="15" t="n"/>
      <c r="L47" s="17" t="n"/>
      <c r="M47" s="17" t="n"/>
      <c r="N47" s="11">
        <f>IF(A47="","",IF(OR(L47="",M47=""),"",IFERROR(IF(M47&gt;L47,(M47-L47)*24,""),"")))</f>
        <v/>
      </c>
      <c r="O47" s="19">
        <f>IF(A47="","",IF(K47="Canceled","Canceled",IF(OR(F47="",G47=""),"Check window",IF(G47&lt;=F47,"Check window",IF(AND(L47&lt;&gt;"",M47&lt;&gt;""),IF(OR(M47&lt;=L47,N47&gt;Assumptions!$B$7,L47&lt;F47,M47&gt;G47),"Review timing","Within window"),"Pending")))))</f>
        <v/>
      </c>
      <c r="P47" s="19">
        <f>IF(A47="","",IF(K47="Canceled","Canceled",IF(OR(B47="",F47="",G47="",I47=""),"Check fields",IF(G47&lt;=F47,"Check window",IF(SUMPRODUCT(($B$5:$B$154=B47)*($I$5:$I$154=I47)*($F$5:$F$154&lt;G47)*($G$5:$G$154&gt;F47)*($A$5:$A$154&lt;&gt;A47)*($K$5:$K$154&lt;&gt;"Canceled"))&gt;0,"Review overlap","No overlap")))))</f>
        <v/>
      </c>
      <c r="Q47" s="20" t="n"/>
    </row>
    <row r="48">
      <c r="A48" s="15" t="n"/>
      <c r="B48" s="16" t="n"/>
      <c r="C48" s="15" t="n"/>
      <c r="D48" s="10">
        <f>IF(C48="","",IFERROR(VLOOKUP(C48,Pets!$A$5:$E$104,2,FALSE),"Check Pet ID"))</f>
        <v/>
      </c>
      <c r="E48" s="10">
        <f>IF(C48="","",IFERROR(VLOOKUP(C48,Pets!$A$5:$E$104,3,FALSE),""))</f>
        <v/>
      </c>
      <c r="F48" s="17" t="n"/>
      <c r="G48" s="17" t="n"/>
      <c r="H48" s="18" t="n"/>
      <c r="I48" s="15" t="n"/>
      <c r="J48" s="15" t="n"/>
      <c r="K48" s="15" t="n"/>
      <c r="L48" s="17" t="n"/>
      <c r="M48" s="17" t="n"/>
      <c r="N48" s="12">
        <f>IF(A48="","",IF(OR(L48="",M48=""),"",IFERROR(IF(M48&gt;L48,(M48-L48)*24,""),"")))</f>
        <v/>
      </c>
      <c r="O48" s="21">
        <f>IF(A48="","",IF(K48="Canceled","Canceled",IF(OR(F48="",G48=""),"Check window",IF(G48&lt;=F48,"Check window",IF(AND(L48&lt;&gt;"",M48&lt;&gt;""),IF(OR(M48&lt;=L48,N48&gt;Assumptions!$B$7,L48&lt;F48,M48&gt;G48),"Review timing","Within window"),"Pending")))))</f>
        <v/>
      </c>
      <c r="P48" s="21">
        <f>IF(A48="","",IF(K48="Canceled","Canceled",IF(OR(B48="",F48="",G48="",I48=""),"Check fields",IF(G48&lt;=F48,"Check window",IF(SUMPRODUCT(($B$5:$B$154=B48)*($I$5:$I$154=I48)*($F$5:$F$154&lt;G48)*($G$5:$G$154&gt;F48)*($A$5:$A$154&lt;&gt;A48)*($K$5:$K$154&lt;&gt;"Canceled"))&gt;0,"Review overlap","No overlap")))))</f>
        <v/>
      </c>
      <c r="Q48" s="20" t="n"/>
    </row>
    <row r="49">
      <c r="A49" s="15" t="n"/>
      <c r="B49" s="16" t="n"/>
      <c r="C49" s="15" t="n"/>
      <c r="D49" s="6">
        <f>IF(C49="","",IFERROR(VLOOKUP(C49,Pets!$A$5:$E$104,2,FALSE),"Check Pet ID"))</f>
        <v/>
      </c>
      <c r="E49" s="6">
        <f>IF(C49="","",IFERROR(VLOOKUP(C49,Pets!$A$5:$E$104,3,FALSE),""))</f>
        <v/>
      </c>
      <c r="F49" s="17" t="n"/>
      <c r="G49" s="17" t="n"/>
      <c r="H49" s="18" t="n"/>
      <c r="I49" s="15" t="n"/>
      <c r="J49" s="15" t="n"/>
      <c r="K49" s="15" t="n"/>
      <c r="L49" s="17" t="n"/>
      <c r="M49" s="17" t="n"/>
      <c r="N49" s="11">
        <f>IF(A49="","",IF(OR(L49="",M49=""),"",IFERROR(IF(M49&gt;L49,(M49-L49)*24,""),"")))</f>
        <v/>
      </c>
      <c r="O49" s="19">
        <f>IF(A49="","",IF(K49="Canceled","Canceled",IF(OR(F49="",G49=""),"Check window",IF(G49&lt;=F49,"Check window",IF(AND(L49&lt;&gt;"",M49&lt;&gt;""),IF(OR(M49&lt;=L49,N49&gt;Assumptions!$B$7,L49&lt;F49,M49&gt;G49),"Review timing","Within window"),"Pending")))))</f>
        <v/>
      </c>
      <c r="P49" s="19">
        <f>IF(A49="","",IF(K49="Canceled","Canceled",IF(OR(B49="",F49="",G49="",I49=""),"Check fields",IF(G49&lt;=F49,"Check window",IF(SUMPRODUCT(($B$5:$B$154=B49)*($I$5:$I$154=I49)*($F$5:$F$154&lt;G49)*($G$5:$G$154&gt;F49)*($A$5:$A$154&lt;&gt;A49)*($K$5:$K$154&lt;&gt;"Canceled"))&gt;0,"Review overlap","No overlap")))))</f>
        <v/>
      </c>
      <c r="Q49" s="20" t="n"/>
    </row>
    <row r="50">
      <c r="A50" s="15" t="n"/>
      <c r="B50" s="16" t="n"/>
      <c r="C50" s="15" t="n"/>
      <c r="D50" s="10">
        <f>IF(C50="","",IFERROR(VLOOKUP(C50,Pets!$A$5:$E$104,2,FALSE),"Check Pet ID"))</f>
        <v/>
      </c>
      <c r="E50" s="10">
        <f>IF(C50="","",IFERROR(VLOOKUP(C50,Pets!$A$5:$E$104,3,FALSE),""))</f>
        <v/>
      </c>
      <c r="F50" s="17" t="n"/>
      <c r="G50" s="17" t="n"/>
      <c r="H50" s="18" t="n"/>
      <c r="I50" s="15" t="n"/>
      <c r="J50" s="15" t="n"/>
      <c r="K50" s="15" t="n"/>
      <c r="L50" s="17" t="n"/>
      <c r="M50" s="17" t="n"/>
      <c r="N50" s="12">
        <f>IF(A50="","",IF(OR(L50="",M50=""),"",IFERROR(IF(M50&gt;L50,(M50-L50)*24,""),"")))</f>
        <v/>
      </c>
      <c r="O50" s="21">
        <f>IF(A50="","",IF(K50="Canceled","Canceled",IF(OR(F50="",G50=""),"Check window",IF(G50&lt;=F50,"Check window",IF(AND(L50&lt;&gt;"",M50&lt;&gt;""),IF(OR(M50&lt;=L50,N50&gt;Assumptions!$B$7,L50&lt;F50,M50&gt;G50),"Review timing","Within window"),"Pending")))))</f>
        <v/>
      </c>
      <c r="P50" s="21">
        <f>IF(A50="","",IF(K50="Canceled","Canceled",IF(OR(B50="",F50="",G50="",I50=""),"Check fields",IF(G50&lt;=F50,"Check window",IF(SUMPRODUCT(($B$5:$B$154=B50)*($I$5:$I$154=I50)*($F$5:$F$154&lt;G50)*($G$5:$G$154&gt;F50)*($A$5:$A$154&lt;&gt;A50)*($K$5:$K$154&lt;&gt;"Canceled"))&gt;0,"Review overlap","No overlap")))))</f>
        <v/>
      </c>
      <c r="Q50" s="20" t="n"/>
    </row>
    <row r="51">
      <c r="A51" s="15" t="n"/>
      <c r="B51" s="16" t="n"/>
      <c r="C51" s="15" t="n"/>
      <c r="D51" s="6">
        <f>IF(C51="","",IFERROR(VLOOKUP(C51,Pets!$A$5:$E$104,2,FALSE),"Check Pet ID"))</f>
        <v/>
      </c>
      <c r="E51" s="6">
        <f>IF(C51="","",IFERROR(VLOOKUP(C51,Pets!$A$5:$E$104,3,FALSE),""))</f>
        <v/>
      </c>
      <c r="F51" s="17" t="n"/>
      <c r="G51" s="17" t="n"/>
      <c r="H51" s="18" t="n"/>
      <c r="I51" s="15" t="n"/>
      <c r="J51" s="15" t="n"/>
      <c r="K51" s="15" t="n"/>
      <c r="L51" s="17" t="n"/>
      <c r="M51" s="17" t="n"/>
      <c r="N51" s="11">
        <f>IF(A51="","",IF(OR(L51="",M51=""),"",IFERROR(IF(M51&gt;L51,(M51-L51)*24,""),"")))</f>
        <v/>
      </c>
      <c r="O51" s="19">
        <f>IF(A51="","",IF(K51="Canceled","Canceled",IF(OR(F51="",G51=""),"Check window",IF(G51&lt;=F51,"Check window",IF(AND(L51&lt;&gt;"",M51&lt;&gt;""),IF(OR(M51&lt;=L51,N51&gt;Assumptions!$B$7,L51&lt;F51,M51&gt;G51),"Review timing","Within window"),"Pending")))))</f>
        <v/>
      </c>
      <c r="P51" s="19">
        <f>IF(A51="","",IF(K51="Canceled","Canceled",IF(OR(B51="",F51="",G51="",I51=""),"Check fields",IF(G51&lt;=F51,"Check window",IF(SUMPRODUCT(($B$5:$B$154=B51)*($I$5:$I$154=I51)*($F$5:$F$154&lt;G51)*($G$5:$G$154&gt;F51)*($A$5:$A$154&lt;&gt;A51)*($K$5:$K$154&lt;&gt;"Canceled"))&gt;0,"Review overlap","No overlap")))))</f>
        <v/>
      </c>
      <c r="Q51" s="20" t="n"/>
    </row>
    <row r="52">
      <c r="A52" s="15" t="n"/>
      <c r="B52" s="16" t="n"/>
      <c r="C52" s="15" t="n"/>
      <c r="D52" s="10">
        <f>IF(C52="","",IFERROR(VLOOKUP(C52,Pets!$A$5:$E$104,2,FALSE),"Check Pet ID"))</f>
        <v/>
      </c>
      <c r="E52" s="10">
        <f>IF(C52="","",IFERROR(VLOOKUP(C52,Pets!$A$5:$E$104,3,FALSE),""))</f>
        <v/>
      </c>
      <c r="F52" s="17" t="n"/>
      <c r="G52" s="17" t="n"/>
      <c r="H52" s="18" t="n"/>
      <c r="I52" s="15" t="n"/>
      <c r="J52" s="15" t="n"/>
      <c r="K52" s="15" t="n"/>
      <c r="L52" s="17" t="n"/>
      <c r="M52" s="17" t="n"/>
      <c r="N52" s="12">
        <f>IF(A52="","",IF(OR(L52="",M52=""),"",IFERROR(IF(M52&gt;L52,(M52-L52)*24,""),"")))</f>
        <v/>
      </c>
      <c r="O52" s="21">
        <f>IF(A52="","",IF(K52="Canceled","Canceled",IF(OR(F52="",G52=""),"Check window",IF(G52&lt;=F52,"Check window",IF(AND(L52&lt;&gt;"",M52&lt;&gt;""),IF(OR(M52&lt;=L52,N52&gt;Assumptions!$B$7,L52&lt;F52,M52&gt;G52),"Review timing","Within window"),"Pending")))))</f>
        <v/>
      </c>
      <c r="P52" s="21">
        <f>IF(A52="","",IF(K52="Canceled","Canceled",IF(OR(B52="",F52="",G52="",I52=""),"Check fields",IF(G52&lt;=F52,"Check window",IF(SUMPRODUCT(($B$5:$B$154=B52)*($I$5:$I$154=I52)*($F$5:$F$154&lt;G52)*($G$5:$G$154&gt;F52)*($A$5:$A$154&lt;&gt;A52)*($K$5:$K$154&lt;&gt;"Canceled"))&gt;0,"Review overlap","No overlap")))))</f>
        <v/>
      </c>
      <c r="Q52" s="20" t="n"/>
    </row>
    <row r="53">
      <c r="A53" s="15" t="n"/>
      <c r="B53" s="16" t="n"/>
      <c r="C53" s="15" t="n"/>
      <c r="D53" s="6">
        <f>IF(C53="","",IFERROR(VLOOKUP(C53,Pets!$A$5:$E$104,2,FALSE),"Check Pet ID"))</f>
        <v/>
      </c>
      <c r="E53" s="6">
        <f>IF(C53="","",IFERROR(VLOOKUP(C53,Pets!$A$5:$E$104,3,FALSE),""))</f>
        <v/>
      </c>
      <c r="F53" s="17" t="n"/>
      <c r="G53" s="17" t="n"/>
      <c r="H53" s="18" t="n"/>
      <c r="I53" s="15" t="n"/>
      <c r="J53" s="15" t="n"/>
      <c r="K53" s="15" t="n"/>
      <c r="L53" s="17" t="n"/>
      <c r="M53" s="17" t="n"/>
      <c r="N53" s="11">
        <f>IF(A53="","",IF(OR(L53="",M53=""),"",IFERROR(IF(M53&gt;L53,(M53-L53)*24,""),"")))</f>
        <v/>
      </c>
      <c r="O53" s="19">
        <f>IF(A53="","",IF(K53="Canceled","Canceled",IF(OR(F53="",G53=""),"Check window",IF(G53&lt;=F53,"Check window",IF(AND(L53&lt;&gt;"",M53&lt;&gt;""),IF(OR(M53&lt;=L53,N53&gt;Assumptions!$B$7,L53&lt;F53,M53&gt;G53),"Review timing","Within window"),"Pending")))))</f>
        <v/>
      </c>
      <c r="P53" s="19">
        <f>IF(A53="","",IF(K53="Canceled","Canceled",IF(OR(B53="",F53="",G53="",I53=""),"Check fields",IF(G53&lt;=F53,"Check window",IF(SUMPRODUCT(($B$5:$B$154=B53)*($I$5:$I$154=I53)*($F$5:$F$154&lt;G53)*($G$5:$G$154&gt;F53)*($A$5:$A$154&lt;&gt;A53)*($K$5:$K$154&lt;&gt;"Canceled"))&gt;0,"Review overlap","No overlap")))))</f>
        <v/>
      </c>
      <c r="Q53" s="20" t="n"/>
    </row>
    <row r="54">
      <c r="A54" s="15" t="n"/>
      <c r="B54" s="16" t="n"/>
      <c r="C54" s="15" t="n"/>
      <c r="D54" s="10">
        <f>IF(C54="","",IFERROR(VLOOKUP(C54,Pets!$A$5:$E$104,2,FALSE),"Check Pet ID"))</f>
        <v/>
      </c>
      <c r="E54" s="10">
        <f>IF(C54="","",IFERROR(VLOOKUP(C54,Pets!$A$5:$E$104,3,FALSE),""))</f>
        <v/>
      </c>
      <c r="F54" s="17" t="n"/>
      <c r="G54" s="17" t="n"/>
      <c r="H54" s="18" t="n"/>
      <c r="I54" s="15" t="n"/>
      <c r="J54" s="15" t="n"/>
      <c r="K54" s="15" t="n"/>
      <c r="L54" s="17" t="n"/>
      <c r="M54" s="17" t="n"/>
      <c r="N54" s="12">
        <f>IF(A54="","",IF(OR(L54="",M54=""),"",IFERROR(IF(M54&gt;L54,(M54-L54)*24,""),"")))</f>
        <v/>
      </c>
      <c r="O54" s="21">
        <f>IF(A54="","",IF(K54="Canceled","Canceled",IF(OR(F54="",G54=""),"Check window",IF(G54&lt;=F54,"Check window",IF(AND(L54&lt;&gt;"",M54&lt;&gt;""),IF(OR(M54&lt;=L54,N54&gt;Assumptions!$B$7,L54&lt;F54,M54&gt;G54),"Review timing","Within window"),"Pending")))))</f>
        <v/>
      </c>
      <c r="P54" s="21">
        <f>IF(A54="","",IF(K54="Canceled","Canceled",IF(OR(B54="",F54="",G54="",I54=""),"Check fields",IF(G54&lt;=F54,"Check window",IF(SUMPRODUCT(($B$5:$B$154=B54)*($I$5:$I$154=I54)*($F$5:$F$154&lt;G54)*($G$5:$G$154&gt;F54)*($A$5:$A$154&lt;&gt;A54)*($K$5:$K$154&lt;&gt;"Canceled"))&gt;0,"Review overlap","No overlap")))))</f>
        <v/>
      </c>
      <c r="Q54" s="20" t="n"/>
    </row>
    <row r="55">
      <c r="A55" s="15" t="n"/>
      <c r="B55" s="16" t="n"/>
      <c r="C55" s="15" t="n"/>
      <c r="D55" s="6">
        <f>IF(C55="","",IFERROR(VLOOKUP(C55,Pets!$A$5:$E$104,2,FALSE),"Check Pet ID"))</f>
        <v/>
      </c>
      <c r="E55" s="6">
        <f>IF(C55="","",IFERROR(VLOOKUP(C55,Pets!$A$5:$E$104,3,FALSE),""))</f>
        <v/>
      </c>
      <c r="F55" s="17" t="n"/>
      <c r="G55" s="17" t="n"/>
      <c r="H55" s="18" t="n"/>
      <c r="I55" s="15" t="n"/>
      <c r="J55" s="15" t="n"/>
      <c r="K55" s="15" t="n"/>
      <c r="L55" s="17" t="n"/>
      <c r="M55" s="17" t="n"/>
      <c r="N55" s="11">
        <f>IF(A55="","",IF(OR(L55="",M55=""),"",IFERROR(IF(M55&gt;L55,(M55-L55)*24,""),"")))</f>
        <v/>
      </c>
      <c r="O55" s="19">
        <f>IF(A55="","",IF(K55="Canceled","Canceled",IF(OR(F55="",G55=""),"Check window",IF(G55&lt;=F55,"Check window",IF(AND(L55&lt;&gt;"",M55&lt;&gt;""),IF(OR(M55&lt;=L55,N55&gt;Assumptions!$B$7,L55&lt;F55,M55&gt;G55),"Review timing","Within window"),"Pending")))))</f>
        <v/>
      </c>
      <c r="P55" s="19">
        <f>IF(A55="","",IF(K55="Canceled","Canceled",IF(OR(B55="",F55="",G55="",I55=""),"Check fields",IF(G55&lt;=F55,"Check window",IF(SUMPRODUCT(($B$5:$B$154=B55)*($I$5:$I$154=I55)*($F$5:$F$154&lt;G55)*($G$5:$G$154&gt;F55)*($A$5:$A$154&lt;&gt;A55)*($K$5:$K$154&lt;&gt;"Canceled"))&gt;0,"Review overlap","No overlap")))))</f>
        <v/>
      </c>
      <c r="Q55" s="20" t="n"/>
    </row>
    <row r="56">
      <c r="A56" s="15" t="n"/>
      <c r="B56" s="16" t="n"/>
      <c r="C56" s="15" t="n"/>
      <c r="D56" s="10">
        <f>IF(C56="","",IFERROR(VLOOKUP(C56,Pets!$A$5:$E$104,2,FALSE),"Check Pet ID"))</f>
        <v/>
      </c>
      <c r="E56" s="10">
        <f>IF(C56="","",IFERROR(VLOOKUP(C56,Pets!$A$5:$E$104,3,FALSE),""))</f>
        <v/>
      </c>
      <c r="F56" s="17" t="n"/>
      <c r="G56" s="17" t="n"/>
      <c r="H56" s="18" t="n"/>
      <c r="I56" s="15" t="n"/>
      <c r="J56" s="15" t="n"/>
      <c r="K56" s="15" t="n"/>
      <c r="L56" s="17" t="n"/>
      <c r="M56" s="17" t="n"/>
      <c r="N56" s="12">
        <f>IF(A56="","",IF(OR(L56="",M56=""),"",IFERROR(IF(M56&gt;L56,(M56-L56)*24,""),"")))</f>
        <v/>
      </c>
      <c r="O56" s="21">
        <f>IF(A56="","",IF(K56="Canceled","Canceled",IF(OR(F56="",G56=""),"Check window",IF(G56&lt;=F56,"Check window",IF(AND(L56&lt;&gt;"",M56&lt;&gt;""),IF(OR(M56&lt;=L56,N56&gt;Assumptions!$B$7,L56&lt;F56,M56&gt;G56),"Review timing","Within window"),"Pending")))))</f>
        <v/>
      </c>
      <c r="P56" s="21">
        <f>IF(A56="","",IF(K56="Canceled","Canceled",IF(OR(B56="",F56="",G56="",I56=""),"Check fields",IF(G56&lt;=F56,"Check window",IF(SUMPRODUCT(($B$5:$B$154=B56)*($I$5:$I$154=I56)*($F$5:$F$154&lt;G56)*($G$5:$G$154&gt;F56)*($A$5:$A$154&lt;&gt;A56)*($K$5:$K$154&lt;&gt;"Canceled"))&gt;0,"Review overlap","No overlap")))))</f>
        <v/>
      </c>
      <c r="Q56" s="20" t="n"/>
    </row>
    <row r="57">
      <c r="A57" s="15" t="n"/>
      <c r="B57" s="16" t="n"/>
      <c r="C57" s="15" t="n"/>
      <c r="D57" s="6">
        <f>IF(C57="","",IFERROR(VLOOKUP(C57,Pets!$A$5:$E$104,2,FALSE),"Check Pet ID"))</f>
        <v/>
      </c>
      <c r="E57" s="6">
        <f>IF(C57="","",IFERROR(VLOOKUP(C57,Pets!$A$5:$E$104,3,FALSE),""))</f>
        <v/>
      </c>
      <c r="F57" s="17" t="n"/>
      <c r="G57" s="17" t="n"/>
      <c r="H57" s="18" t="n"/>
      <c r="I57" s="15" t="n"/>
      <c r="J57" s="15" t="n"/>
      <c r="K57" s="15" t="n"/>
      <c r="L57" s="17" t="n"/>
      <c r="M57" s="17" t="n"/>
      <c r="N57" s="11">
        <f>IF(A57="","",IF(OR(L57="",M57=""),"",IFERROR(IF(M57&gt;L57,(M57-L57)*24,""),"")))</f>
        <v/>
      </c>
      <c r="O57" s="19">
        <f>IF(A57="","",IF(K57="Canceled","Canceled",IF(OR(F57="",G57=""),"Check window",IF(G57&lt;=F57,"Check window",IF(AND(L57&lt;&gt;"",M57&lt;&gt;""),IF(OR(M57&lt;=L57,N57&gt;Assumptions!$B$7,L57&lt;F57,M57&gt;G57),"Review timing","Within window"),"Pending")))))</f>
        <v/>
      </c>
      <c r="P57" s="19">
        <f>IF(A57="","",IF(K57="Canceled","Canceled",IF(OR(B57="",F57="",G57="",I57=""),"Check fields",IF(G57&lt;=F57,"Check window",IF(SUMPRODUCT(($B$5:$B$154=B57)*($I$5:$I$154=I57)*($F$5:$F$154&lt;G57)*($G$5:$G$154&gt;F57)*($A$5:$A$154&lt;&gt;A57)*($K$5:$K$154&lt;&gt;"Canceled"))&gt;0,"Review overlap","No overlap")))))</f>
        <v/>
      </c>
      <c r="Q57" s="20" t="n"/>
    </row>
    <row r="58">
      <c r="A58" s="15" t="n"/>
      <c r="B58" s="16" t="n"/>
      <c r="C58" s="15" t="n"/>
      <c r="D58" s="10">
        <f>IF(C58="","",IFERROR(VLOOKUP(C58,Pets!$A$5:$E$104,2,FALSE),"Check Pet ID"))</f>
        <v/>
      </c>
      <c r="E58" s="10">
        <f>IF(C58="","",IFERROR(VLOOKUP(C58,Pets!$A$5:$E$104,3,FALSE),""))</f>
        <v/>
      </c>
      <c r="F58" s="17" t="n"/>
      <c r="G58" s="17" t="n"/>
      <c r="H58" s="18" t="n"/>
      <c r="I58" s="15" t="n"/>
      <c r="J58" s="15" t="n"/>
      <c r="K58" s="15" t="n"/>
      <c r="L58" s="17" t="n"/>
      <c r="M58" s="17" t="n"/>
      <c r="N58" s="12">
        <f>IF(A58="","",IF(OR(L58="",M58=""),"",IFERROR(IF(M58&gt;L58,(M58-L58)*24,""),"")))</f>
        <v/>
      </c>
      <c r="O58" s="21">
        <f>IF(A58="","",IF(K58="Canceled","Canceled",IF(OR(F58="",G58=""),"Check window",IF(G58&lt;=F58,"Check window",IF(AND(L58&lt;&gt;"",M58&lt;&gt;""),IF(OR(M58&lt;=L58,N58&gt;Assumptions!$B$7,L58&lt;F58,M58&gt;G58),"Review timing","Within window"),"Pending")))))</f>
        <v/>
      </c>
      <c r="P58" s="21">
        <f>IF(A58="","",IF(K58="Canceled","Canceled",IF(OR(B58="",F58="",G58="",I58=""),"Check fields",IF(G58&lt;=F58,"Check window",IF(SUMPRODUCT(($B$5:$B$154=B58)*($I$5:$I$154=I58)*($F$5:$F$154&lt;G58)*($G$5:$G$154&gt;F58)*($A$5:$A$154&lt;&gt;A58)*($K$5:$K$154&lt;&gt;"Canceled"))&gt;0,"Review overlap","No overlap")))))</f>
        <v/>
      </c>
      <c r="Q58" s="20" t="n"/>
    </row>
    <row r="59">
      <c r="A59" s="15" t="n"/>
      <c r="B59" s="16" t="n"/>
      <c r="C59" s="15" t="n"/>
      <c r="D59" s="6">
        <f>IF(C59="","",IFERROR(VLOOKUP(C59,Pets!$A$5:$E$104,2,FALSE),"Check Pet ID"))</f>
        <v/>
      </c>
      <c r="E59" s="6">
        <f>IF(C59="","",IFERROR(VLOOKUP(C59,Pets!$A$5:$E$104,3,FALSE),""))</f>
        <v/>
      </c>
      <c r="F59" s="17" t="n"/>
      <c r="G59" s="17" t="n"/>
      <c r="H59" s="18" t="n"/>
      <c r="I59" s="15" t="n"/>
      <c r="J59" s="15" t="n"/>
      <c r="K59" s="15" t="n"/>
      <c r="L59" s="17" t="n"/>
      <c r="M59" s="17" t="n"/>
      <c r="N59" s="11">
        <f>IF(A59="","",IF(OR(L59="",M59=""),"",IFERROR(IF(M59&gt;L59,(M59-L59)*24,""),"")))</f>
        <v/>
      </c>
      <c r="O59" s="19">
        <f>IF(A59="","",IF(K59="Canceled","Canceled",IF(OR(F59="",G59=""),"Check window",IF(G59&lt;=F59,"Check window",IF(AND(L59&lt;&gt;"",M59&lt;&gt;""),IF(OR(M59&lt;=L59,N59&gt;Assumptions!$B$7,L59&lt;F59,M59&gt;G59),"Review timing","Within window"),"Pending")))))</f>
        <v/>
      </c>
      <c r="P59" s="19">
        <f>IF(A59="","",IF(K59="Canceled","Canceled",IF(OR(B59="",F59="",G59="",I59=""),"Check fields",IF(G59&lt;=F59,"Check window",IF(SUMPRODUCT(($B$5:$B$154=B59)*($I$5:$I$154=I59)*($F$5:$F$154&lt;G59)*($G$5:$G$154&gt;F59)*($A$5:$A$154&lt;&gt;A59)*($K$5:$K$154&lt;&gt;"Canceled"))&gt;0,"Review overlap","No overlap")))))</f>
        <v/>
      </c>
      <c r="Q59" s="20" t="n"/>
    </row>
    <row r="60">
      <c r="A60" s="15" t="n"/>
      <c r="B60" s="16" t="n"/>
      <c r="C60" s="15" t="n"/>
      <c r="D60" s="10">
        <f>IF(C60="","",IFERROR(VLOOKUP(C60,Pets!$A$5:$E$104,2,FALSE),"Check Pet ID"))</f>
        <v/>
      </c>
      <c r="E60" s="10">
        <f>IF(C60="","",IFERROR(VLOOKUP(C60,Pets!$A$5:$E$104,3,FALSE),""))</f>
        <v/>
      </c>
      <c r="F60" s="17" t="n"/>
      <c r="G60" s="17" t="n"/>
      <c r="H60" s="18" t="n"/>
      <c r="I60" s="15" t="n"/>
      <c r="J60" s="15" t="n"/>
      <c r="K60" s="15" t="n"/>
      <c r="L60" s="17" t="n"/>
      <c r="M60" s="17" t="n"/>
      <c r="N60" s="12">
        <f>IF(A60="","",IF(OR(L60="",M60=""),"",IFERROR(IF(M60&gt;L60,(M60-L60)*24,""),"")))</f>
        <v/>
      </c>
      <c r="O60" s="21">
        <f>IF(A60="","",IF(K60="Canceled","Canceled",IF(OR(F60="",G60=""),"Check window",IF(G60&lt;=F60,"Check window",IF(AND(L60&lt;&gt;"",M60&lt;&gt;""),IF(OR(M60&lt;=L60,N60&gt;Assumptions!$B$7,L60&lt;F60,M60&gt;G60),"Review timing","Within window"),"Pending")))))</f>
        <v/>
      </c>
      <c r="P60" s="21">
        <f>IF(A60="","",IF(K60="Canceled","Canceled",IF(OR(B60="",F60="",G60="",I60=""),"Check fields",IF(G60&lt;=F60,"Check window",IF(SUMPRODUCT(($B$5:$B$154=B60)*($I$5:$I$154=I60)*($F$5:$F$154&lt;G60)*($G$5:$G$154&gt;F60)*($A$5:$A$154&lt;&gt;A60)*($K$5:$K$154&lt;&gt;"Canceled"))&gt;0,"Review overlap","No overlap")))))</f>
        <v/>
      </c>
      <c r="Q60" s="20" t="n"/>
    </row>
    <row r="61">
      <c r="A61" s="15" t="n"/>
      <c r="B61" s="16" t="n"/>
      <c r="C61" s="15" t="n"/>
      <c r="D61" s="6">
        <f>IF(C61="","",IFERROR(VLOOKUP(C61,Pets!$A$5:$E$104,2,FALSE),"Check Pet ID"))</f>
        <v/>
      </c>
      <c r="E61" s="6">
        <f>IF(C61="","",IFERROR(VLOOKUP(C61,Pets!$A$5:$E$104,3,FALSE),""))</f>
        <v/>
      </c>
      <c r="F61" s="17" t="n"/>
      <c r="G61" s="17" t="n"/>
      <c r="H61" s="18" t="n"/>
      <c r="I61" s="15" t="n"/>
      <c r="J61" s="15" t="n"/>
      <c r="K61" s="15" t="n"/>
      <c r="L61" s="17" t="n"/>
      <c r="M61" s="17" t="n"/>
      <c r="N61" s="11">
        <f>IF(A61="","",IF(OR(L61="",M61=""),"",IFERROR(IF(M61&gt;L61,(M61-L61)*24,""),"")))</f>
        <v/>
      </c>
      <c r="O61" s="19">
        <f>IF(A61="","",IF(K61="Canceled","Canceled",IF(OR(F61="",G61=""),"Check window",IF(G61&lt;=F61,"Check window",IF(AND(L61&lt;&gt;"",M61&lt;&gt;""),IF(OR(M61&lt;=L61,N61&gt;Assumptions!$B$7,L61&lt;F61,M61&gt;G61),"Review timing","Within window"),"Pending")))))</f>
        <v/>
      </c>
      <c r="P61" s="19">
        <f>IF(A61="","",IF(K61="Canceled","Canceled",IF(OR(B61="",F61="",G61="",I61=""),"Check fields",IF(G61&lt;=F61,"Check window",IF(SUMPRODUCT(($B$5:$B$154=B61)*($I$5:$I$154=I61)*($F$5:$F$154&lt;G61)*($G$5:$G$154&gt;F61)*($A$5:$A$154&lt;&gt;A61)*($K$5:$K$154&lt;&gt;"Canceled"))&gt;0,"Review overlap","No overlap")))))</f>
        <v/>
      </c>
      <c r="Q61" s="20" t="n"/>
    </row>
    <row r="62">
      <c r="A62" s="15" t="n"/>
      <c r="B62" s="16" t="n"/>
      <c r="C62" s="15" t="n"/>
      <c r="D62" s="10">
        <f>IF(C62="","",IFERROR(VLOOKUP(C62,Pets!$A$5:$E$104,2,FALSE),"Check Pet ID"))</f>
        <v/>
      </c>
      <c r="E62" s="10">
        <f>IF(C62="","",IFERROR(VLOOKUP(C62,Pets!$A$5:$E$104,3,FALSE),""))</f>
        <v/>
      </c>
      <c r="F62" s="17" t="n"/>
      <c r="G62" s="17" t="n"/>
      <c r="H62" s="18" t="n"/>
      <c r="I62" s="15" t="n"/>
      <c r="J62" s="15" t="n"/>
      <c r="K62" s="15" t="n"/>
      <c r="L62" s="17" t="n"/>
      <c r="M62" s="17" t="n"/>
      <c r="N62" s="12">
        <f>IF(A62="","",IF(OR(L62="",M62=""),"",IFERROR(IF(M62&gt;L62,(M62-L62)*24,""),"")))</f>
        <v/>
      </c>
      <c r="O62" s="21">
        <f>IF(A62="","",IF(K62="Canceled","Canceled",IF(OR(F62="",G62=""),"Check window",IF(G62&lt;=F62,"Check window",IF(AND(L62&lt;&gt;"",M62&lt;&gt;""),IF(OR(M62&lt;=L62,N62&gt;Assumptions!$B$7,L62&lt;F62,M62&gt;G62),"Review timing","Within window"),"Pending")))))</f>
        <v/>
      </c>
      <c r="P62" s="21">
        <f>IF(A62="","",IF(K62="Canceled","Canceled",IF(OR(B62="",F62="",G62="",I62=""),"Check fields",IF(G62&lt;=F62,"Check window",IF(SUMPRODUCT(($B$5:$B$154=B62)*($I$5:$I$154=I62)*($F$5:$F$154&lt;G62)*($G$5:$G$154&gt;F62)*($A$5:$A$154&lt;&gt;A62)*($K$5:$K$154&lt;&gt;"Canceled"))&gt;0,"Review overlap","No overlap")))))</f>
        <v/>
      </c>
      <c r="Q62" s="20" t="n"/>
    </row>
    <row r="63">
      <c r="A63" s="15" t="n"/>
      <c r="B63" s="16" t="n"/>
      <c r="C63" s="15" t="n"/>
      <c r="D63" s="6">
        <f>IF(C63="","",IFERROR(VLOOKUP(C63,Pets!$A$5:$E$104,2,FALSE),"Check Pet ID"))</f>
        <v/>
      </c>
      <c r="E63" s="6">
        <f>IF(C63="","",IFERROR(VLOOKUP(C63,Pets!$A$5:$E$104,3,FALSE),""))</f>
        <v/>
      </c>
      <c r="F63" s="17" t="n"/>
      <c r="G63" s="17" t="n"/>
      <c r="H63" s="18" t="n"/>
      <c r="I63" s="15" t="n"/>
      <c r="J63" s="15" t="n"/>
      <c r="K63" s="15" t="n"/>
      <c r="L63" s="17" t="n"/>
      <c r="M63" s="17" t="n"/>
      <c r="N63" s="11">
        <f>IF(A63="","",IF(OR(L63="",M63=""),"",IFERROR(IF(M63&gt;L63,(M63-L63)*24,""),"")))</f>
        <v/>
      </c>
      <c r="O63" s="19">
        <f>IF(A63="","",IF(K63="Canceled","Canceled",IF(OR(F63="",G63=""),"Check window",IF(G63&lt;=F63,"Check window",IF(AND(L63&lt;&gt;"",M63&lt;&gt;""),IF(OR(M63&lt;=L63,N63&gt;Assumptions!$B$7,L63&lt;F63,M63&gt;G63),"Review timing","Within window"),"Pending")))))</f>
        <v/>
      </c>
      <c r="P63" s="19">
        <f>IF(A63="","",IF(K63="Canceled","Canceled",IF(OR(B63="",F63="",G63="",I63=""),"Check fields",IF(G63&lt;=F63,"Check window",IF(SUMPRODUCT(($B$5:$B$154=B63)*($I$5:$I$154=I63)*($F$5:$F$154&lt;G63)*($G$5:$G$154&gt;F63)*($A$5:$A$154&lt;&gt;A63)*($K$5:$K$154&lt;&gt;"Canceled"))&gt;0,"Review overlap","No overlap")))))</f>
        <v/>
      </c>
      <c r="Q63" s="20" t="n"/>
    </row>
    <row r="64">
      <c r="A64" s="15" t="n"/>
      <c r="B64" s="16" t="n"/>
      <c r="C64" s="15" t="n"/>
      <c r="D64" s="10">
        <f>IF(C64="","",IFERROR(VLOOKUP(C64,Pets!$A$5:$E$104,2,FALSE),"Check Pet ID"))</f>
        <v/>
      </c>
      <c r="E64" s="10">
        <f>IF(C64="","",IFERROR(VLOOKUP(C64,Pets!$A$5:$E$104,3,FALSE),""))</f>
        <v/>
      </c>
      <c r="F64" s="17" t="n"/>
      <c r="G64" s="17" t="n"/>
      <c r="H64" s="18" t="n"/>
      <c r="I64" s="15" t="n"/>
      <c r="J64" s="15" t="n"/>
      <c r="K64" s="15" t="n"/>
      <c r="L64" s="17" t="n"/>
      <c r="M64" s="17" t="n"/>
      <c r="N64" s="12">
        <f>IF(A64="","",IF(OR(L64="",M64=""),"",IFERROR(IF(M64&gt;L64,(M64-L64)*24,""),"")))</f>
        <v/>
      </c>
      <c r="O64" s="21">
        <f>IF(A64="","",IF(K64="Canceled","Canceled",IF(OR(F64="",G64=""),"Check window",IF(G64&lt;=F64,"Check window",IF(AND(L64&lt;&gt;"",M64&lt;&gt;""),IF(OR(M64&lt;=L64,N64&gt;Assumptions!$B$7,L64&lt;F64,M64&gt;G64),"Review timing","Within window"),"Pending")))))</f>
        <v/>
      </c>
      <c r="P64" s="21">
        <f>IF(A64="","",IF(K64="Canceled","Canceled",IF(OR(B64="",F64="",G64="",I64=""),"Check fields",IF(G64&lt;=F64,"Check window",IF(SUMPRODUCT(($B$5:$B$154=B64)*($I$5:$I$154=I64)*($F$5:$F$154&lt;G64)*($G$5:$G$154&gt;F64)*($A$5:$A$154&lt;&gt;A64)*($K$5:$K$154&lt;&gt;"Canceled"))&gt;0,"Review overlap","No overlap")))))</f>
        <v/>
      </c>
      <c r="Q64" s="20" t="n"/>
    </row>
    <row r="65">
      <c r="A65" s="15" t="n"/>
      <c r="B65" s="16" t="n"/>
      <c r="C65" s="15" t="n"/>
      <c r="D65" s="6">
        <f>IF(C65="","",IFERROR(VLOOKUP(C65,Pets!$A$5:$E$104,2,FALSE),"Check Pet ID"))</f>
        <v/>
      </c>
      <c r="E65" s="6">
        <f>IF(C65="","",IFERROR(VLOOKUP(C65,Pets!$A$5:$E$104,3,FALSE),""))</f>
        <v/>
      </c>
      <c r="F65" s="17" t="n"/>
      <c r="G65" s="17" t="n"/>
      <c r="H65" s="18" t="n"/>
      <c r="I65" s="15" t="n"/>
      <c r="J65" s="15" t="n"/>
      <c r="K65" s="15" t="n"/>
      <c r="L65" s="17" t="n"/>
      <c r="M65" s="17" t="n"/>
      <c r="N65" s="11">
        <f>IF(A65="","",IF(OR(L65="",M65=""),"",IFERROR(IF(M65&gt;L65,(M65-L65)*24,""),"")))</f>
        <v/>
      </c>
      <c r="O65" s="19">
        <f>IF(A65="","",IF(K65="Canceled","Canceled",IF(OR(F65="",G65=""),"Check window",IF(G65&lt;=F65,"Check window",IF(AND(L65&lt;&gt;"",M65&lt;&gt;""),IF(OR(M65&lt;=L65,N65&gt;Assumptions!$B$7,L65&lt;F65,M65&gt;G65),"Review timing","Within window"),"Pending")))))</f>
        <v/>
      </c>
      <c r="P65" s="19">
        <f>IF(A65="","",IF(K65="Canceled","Canceled",IF(OR(B65="",F65="",G65="",I65=""),"Check fields",IF(G65&lt;=F65,"Check window",IF(SUMPRODUCT(($B$5:$B$154=B65)*($I$5:$I$154=I65)*($F$5:$F$154&lt;G65)*($G$5:$G$154&gt;F65)*($A$5:$A$154&lt;&gt;A65)*($K$5:$K$154&lt;&gt;"Canceled"))&gt;0,"Review overlap","No overlap")))))</f>
        <v/>
      </c>
      <c r="Q65" s="20" t="n"/>
    </row>
    <row r="66">
      <c r="A66" s="15" t="n"/>
      <c r="B66" s="16" t="n"/>
      <c r="C66" s="15" t="n"/>
      <c r="D66" s="10">
        <f>IF(C66="","",IFERROR(VLOOKUP(C66,Pets!$A$5:$E$104,2,FALSE),"Check Pet ID"))</f>
        <v/>
      </c>
      <c r="E66" s="10">
        <f>IF(C66="","",IFERROR(VLOOKUP(C66,Pets!$A$5:$E$104,3,FALSE),""))</f>
        <v/>
      </c>
      <c r="F66" s="17" t="n"/>
      <c r="G66" s="17" t="n"/>
      <c r="H66" s="18" t="n"/>
      <c r="I66" s="15" t="n"/>
      <c r="J66" s="15" t="n"/>
      <c r="K66" s="15" t="n"/>
      <c r="L66" s="17" t="n"/>
      <c r="M66" s="17" t="n"/>
      <c r="N66" s="12">
        <f>IF(A66="","",IF(OR(L66="",M66=""),"",IFERROR(IF(M66&gt;L66,(M66-L66)*24,""),"")))</f>
        <v/>
      </c>
      <c r="O66" s="21">
        <f>IF(A66="","",IF(K66="Canceled","Canceled",IF(OR(F66="",G66=""),"Check window",IF(G66&lt;=F66,"Check window",IF(AND(L66&lt;&gt;"",M66&lt;&gt;""),IF(OR(M66&lt;=L66,N66&gt;Assumptions!$B$7,L66&lt;F66,M66&gt;G66),"Review timing","Within window"),"Pending")))))</f>
        <v/>
      </c>
      <c r="P66" s="21">
        <f>IF(A66="","",IF(K66="Canceled","Canceled",IF(OR(B66="",F66="",G66="",I66=""),"Check fields",IF(G66&lt;=F66,"Check window",IF(SUMPRODUCT(($B$5:$B$154=B66)*($I$5:$I$154=I66)*($F$5:$F$154&lt;G66)*($G$5:$G$154&gt;F66)*($A$5:$A$154&lt;&gt;A66)*($K$5:$K$154&lt;&gt;"Canceled"))&gt;0,"Review overlap","No overlap")))))</f>
        <v/>
      </c>
      <c r="Q66" s="20" t="n"/>
    </row>
    <row r="67">
      <c r="A67" s="15" t="n"/>
      <c r="B67" s="16" t="n"/>
      <c r="C67" s="15" t="n"/>
      <c r="D67" s="6">
        <f>IF(C67="","",IFERROR(VLOOKUP(C67,Pets!$A$5:$E$104,2,FALSE),"Check Pet ID"))</f>
        <v/>
      </c>
      <c r="E67" s="6">
        <f>IF(C67="","",IFERROR(VLOOKUP(C67,Pets!$A$5:$E$104,3,FALSE),""))</f>
        <v/>
      </c>
      <c r="F67" s="17" t="n"/>
      <c r="G67" s="17" t="n"/>
      <c r="H67" s="18" t="n"/>
      <c r="I67" s="15" t="n"/>
      <c r="J67" s="15" t="n"/>
      <c r="K67" s="15" t="n"/>
      <c r="L67" s="17" t="n"/>
      <c r="M67" s="17" t="n"/>
      <c r="N67" s="11">
        <f>IF(A67="","",IF(OR(L67="",M67=""),"",IFERROR(IF(M67&gt;L67,(M67-L67)*24,""),"")))</f>
        <v/>
      </c>
      <c r="O67" s="19">
        <f>IF(A67="","",IF(K67="Canceled","Canceled",IF(OR(F67="",G67=""),"Check window",IF(G67&lt;=F67,"Check window",IF(AND(L67&lt;&gt;"",M67&lt;&gt;""),IF(OR(M67&lt;=L67,N67&gt;Assumptions!$B$7,L67&lt;F67,M67&gt;G67),"Review timing","Within window"),"Pending")))))</f>
        <v/>
      </c>
      <c r="P67" s="19">
        <f>IF(A67="","",IF(K67="Canceled","Canceled",IF(OR(B67="",F67="",G67="",I67=""),"Check fields",IF(G67&lt;=F67,"Check window",IF(SUMPRODUCT(($B$5:$B$154=B67)*($I$5:$I$154=I67)*($F$5:$F$154&lt;G67)*($G$5:$G$154&gt;F67)*($A$5:$A$154&lt;&gt;A67)*($K$5:$K$154&lt;&gt;"Canceled"))&gt;0,"Review overlap","No overlap")))))</f>
        <v/>
      </c>
      <c r="Q67" s="20" t="n"/>
    </row>
    <row r="68">
      <c r="A68" s="15" t="n"/>
      <c r="B68" s="16" t="n"/>
      <c r="C68" s="15" t="n"/>
      <c r="D68" s="10">
        <f>IF(C68="","",IFERROR(VLOOKUP(C68,Pets!$A$5:$E$104,2,FALSE),"Check Pet ID"))</f>
        <v/>
      </c>
      <c r="E68" s="10">
        <f>IF(C68="","",IFERROR(VLOOKUP(C68,Pets!$A$5:$E$104,3,FALSE),""))</f>
        <v/>
      </c>
      <c r="F68" s="17" t="n"/>
      <c r="G68" s="17" t="n"/>
      <c r="H68" s="18" t="n"/>
      <c r="I68" s="15" t="n"/>
      <c r="J68" s="15" t="n"/>
      <c r="K68" s="15" t="n"/>
      <c r="L68" s="17" t="n"/>
      <c r="M68" s="17" t="n"/>
      <c r="N68" s="12">
        <f>IF(A68="","",IF(OR(L68="",M68=""),"",IFERROR(IF(M68&gt;L68,(M68-L68)*24,""),"")))</f>
        <v/>
      </c>
      <c r="O68" s="21">
        <f>IF(A68="","",IF(K68="Canceled","Canceled",IF(OR(F68="",G68=""),"Check window",IF(G68&lt;=F68,"Check window",IF(AND(L68&lt;&gt;"",M68&lt;&gt;""),IF(OR(M68&lt;=L68,N68&gt;Assumptions!$B$7,L68&lt;F68,M68&gt;G68),"Review timing","Within window"),"Pending")))))</f>
        <v/>
      </c>
      <c r="P68" s="21">
        <f>IF(A68="","",IF(K68="Canceled","Canceled",IF(OR(B68="",F68="",G68="",I68=""),"Check fields",IF(G68&lt;=F68,"Check window",IF(SUMPRODUCT(($B$5:$B$154=B68)*($I$5:$I$154=I68)*($F$5:$F$154&lt;G68)*($G$5:$G$154&gt;F68)*($A$5:$A$154&lt;&gt;A68)*($K$5:$K$154&lt;&gt;"Canceled"))&gt;0,"Review overlap","No overlap")))))</f>
        <v/>
      </c>
      <c r="Q68" s="20" t="n"/>
    </row>
    <row r="69">
      <c r="A69" s="15" t="n"/>
      <c r="B69" s="16" t="n"/>
      <c r="C69" s="15" t="n"/>
      <c r="D69" s="6">
        <f>IF(C69="","",IFERROR(VLOOKUP(C69,Pets!$A$5:$E$104,2,FALSE),"Check Pet ID"))</f>
        <v/>
      </c>
      <c r="E69" s="6">
        <f>IF(C69="","",IFERROR(VLOOKUP(C69,Pets!$A$5:$E$104,3,FALSE),""))</f>
        <v/>
      </c>
      <c r="F69" s="17" t="n"/>
      <c r="G69" s="17" t="n"/>
      <c r="H69" s="18" t="n"/>
      <c r="I69" s="15" t="n"/>
      <c r="J69" s="15" t="n"/>
      <c r="K69" s="15" t="n"/>
      <c r="L69" s="17" t="n"/>
      <c r="M69" s="17" t="n"/>
      <c r="N69" s="11">
        <f>IF(A69="","",IF(OR(L69="",M69=""),"",IFERROR(IF(M69&gt;L69,(M69-L69)*24,""),"")))</f>
        <v/>
      </c>
      <c r="O69" s="19">
        <f>IF(A69="","",IF(K69="Canceled","Canceled",IF(OR(F69="",G69=""),"Check window",IF(G69&lt;=F69,"Check window",IF(AND(L69&lt;&gt;"",M69&lt;&gt;""),IF(OR(M69&lt;=L69,N69&gt;Assumptions!$B$7,L69&lt;F69,M69&gt;G69),"Review timing","Within window"),"Pending")))))</f>
        <v/>
      </c>
      <c r="P69" s="19">
        <f>IF(A69="","",IF(K69="Canceled","Canceled",IF(OR(B69="",F69="",G69="",I69=""),"Check fields",IF(G69&lt;=F69,"Check window",IF(SUMPRODUCT(($B$5:$B$154=B69)*($I$5:$I$154=I69)*($F$5:$F$154&lt;G69)*($G$5:$G$154&gt;F69)*($A$5:$A$154&lt;&gt;A69)*($K$5:$K$154&lt;&gt;"Canceled"))&gt;0,"Review overlap","No overlap")))))</f>
        <v/>
      </c>
      <c r="Q69" s="20" t="n"/>
    </row>
    <row r="70">
      <c r="A70" s="15" t="n"/>
      <c r="B70" s="16" t="n"/>
      <c r="C70" s="15" t="n"/>
      <c r="D70" s="10">
        <f>IF(C70="","",IFERROR(VLOOKUP(C70,Pets!$A$5:$E$104,2,FALSE),"Check Pet ID"))</f>
        <v/>
      </c>
      <c r="E70" s="10">
        <f>IF(C70="","",IFERROR(VLOOKUP(C70,Pets!$A$5:$E$104,3,FALSE),""))</f>
        <v/>
      </c>
      <c r="F70" s="17" t="n"/>
      <c r="G70" s="17" t="n"/>
      <c r="H70" s="18" t="n"/>
      <c r="I70" s="15" t="n"/>
      <c r="J70" s="15" t="n"/>
      <c r="K70" s="15" t="n"/>
      <c r="L70" s="17" t="n"/>
      <c r="M70" s="17" t="n"/>
      <c r="N70" s="12">
        <f>IF(A70="","",IF(OR(L70="",M70=""),"",IFERROR(IF(M70&gt;L70,(M70-L70)*24,""),"")))</f>
        <v/>
      </c>
      <c r="O70" s="21">
        <f>IF(A70="","",IF(K70="Canceled","Canceled",IF(OR(F70="",G70=""),"Check window",IF(G70&lt;=F70,"Check window",IF(AND(L70&lt;&gt;"",M70&lt;&gt;""),IF(OR(M70&lt;=L70,N70&gt;Assumptions!$B$7,L70&lt;F70,M70&gt;G70),"Review timing","Within window"),"Pending")))))</f>
        <v/>
      </c>
      <c r="P70" s="21">
        <f>IF(A70="","",IF(K70="Canceled","Canceled",IF(OR(B70="",F70="",G70="",I70=""),"Check fields",IF(G70&lt;=F70,"Check window",IF(SUMPRODUCT(($B$5:$B$154=B70)*($I$5:$I$154=I70)*($F$5:$F$154&lt;G70)*($G$5:$G$154&gt;F70)*($A$5:$A$154&lt;&gt;A70)*($K$5:$K$154&lt;&gt;"Canceled"))&gt;0,"Review overlap","No overlap")))))</f>
        <v/>
      </c>
      <c r="Q70" s="20" t="n"/>
    </row>
    <row r="71">
      <c r="A71" s="15" t="n"/>
      <c r="B71" s="16" t="n"/>
      <c r="C71" s="15" t="n"/>
      <c r="D71" s="6">
        <f>IF(C71="","",IFERROR(VLOOKUP(C71,Pets!$A$5:$E$104,2,FALSE),"Check Pet ID"))</f>
        <v/>
      </c>
      <c r="E71" s="6">
        <f>IF(C71="","",IFERROR(VLOOKUP(C71,Pets!$A$5:$E$104,3,FALSE),""))</f>
        <v/>
      </c>
      <c r="F71" s="17" t="n"/>
      <c r="G71" s="17" t="n"/>
      <c r="H71" s="18" t="n"/>
      <c r="I71" s="15" t="n"/>
      <c r="J71" s="15" t="n"/>
      <c r="K71" s="15" t="n"/>
      <c r="L71" s="17" t="n"/>
      <c r="M71" s="17" t="n"/>
      <c r="N71" s="11">
        <f>IF(A71="","",IF(OR(L71="",M71=""),"",IFERROR(IF(M71&gt;L71,(M71-L71)*24,""),"")))</f>
        <v/>
      </c>
      <c r="O71" s="19">
        <f>IF(A71="","",IF(K71="Canceled","Canceled",IF(OR(F71="",G71=""),"Check window",IF(G71&lt;=F71,"Check window",IF(AND(L71&lt;&gt;"",M71&lt;&gt;""),IF(OR(M71&lt;=L71,N71&gt;Assumptions!$B$7,L71&lt;F71,M71&gt;G71),"Review timing","Within window"),"Pending")))))</f>
        <v/>
      </c>
      <c r="P71" s="19">
        <f>IF(A71="","",IF(K71="Canceled","Canceled",IF(OR(B71="",F71="",G71="",I71=""),"Check fields",IF(G71&lt;=F71,"Check window",IF(SUMPRODUCT(($B$5:$B$154=B71)*($I$5:$I$154=I71)*($F$5:$F$154&lt;G71)*($G$5:$G$154&gt;F71)*($A$5:$A$154&lt;&gt;A71)*($K$5:$K$154&lt;&gt;"Canceled"))&gt;0,"Review overlap","No overlap")))))</f>
        <v/>
      </c>
      <c r="Q71" s="20" t="n"/>
    </row>
    <row r="72">
      <c r="A72" s="15" t="n"/>
      <c r="B72" s="16" t="n"/>
      <c r="C72" s="15" t="n"/>
      <c r="D72" s="10">
        <f>IF(C72="","",IFERROR(VLOOKUP(C72,Pets!$A$5:$E$104,2,FALSE),"Check Pet ID"))</f>
        <v/>
      </c>
      <c r="E72" s="10">
        <f>IF(C72="","",IFERROR(VLOOKUP(C72,Pets!$A$5:$E$104,3,FALSE),""))</f>
        <v/>
      </c>
      <c r="F72" s="17" t="n"/>
      <c r="G72" s="17" t="n"/>
      <c r="H72" s="18" t="n"/>
      <c r="I72" s="15" t="n"/>
      <c r="J72" s="15" t="n"/>
      <c r="K72" s="15" t="n"/>
      <c r="L72" s="17" t="n"/>
      <c r="M72" s="17" t="n"/>
      <c r="N72" s="12">
        <f>IF(A72="","",IF(OR(L72="",M72=""),"",IFERROR(IF(M72&gt;L72,(M72-L72)*24,""),"")))</f>
        <v/>
      </c>
      <c r="O72" s="21">
        <f>IF(A72="","",IF(K72="Canceled","Canceled",IF(OR(F72="",G72=""),"Check window",IF(G72&lt;=F72,"Check window",IF(AND(L72&lt;&gt;"",M72&lt;&gt;""),IF(OR(M72&lt;=L72,N72&gt;Assumptions!$B$7,L72&lt;F72,M72&gt;G72),"Review timing","Within window"),"Pending")))))</f>
        <v/>
      </c>
      <c r="P72" s="21">
        <f>IF(A72="","",IF(K72="Canceled","Canceled",IF(OR(B72="",F72="",G72="",I72=""),"Check fields",IF(G72&lt;=F72,"Check window",IF(SUMPRODUCT(($B$5:$B$154=B72)*($I$5:$I$154=I72)*($F$5:$F$154&lt;G72)*($G$5:$G$154&gt;F72)*($A$5:$A$154&lt;&gt;A72)*($K$5:$K$154&lt;&gt;"Canceled"))&gt;0,"Review overlap","No overlap")))))</f>
        <v/>
      </c>
      <c r="Q72" s="20" t="n"/>
    </row>
    <row r="73">
      <c r="A73" s="15" t="n"/>
      <c r="B73" s="16" t="n"/>
      <c r="C73" s="15" t="n"/>
      <c r="D73" s="6">
        <f>IF(C73="","",IFERROR(VLOOKUP(C73,Pets!$A$5:$E$104,2,FALSE),"Check Pet ID"))</f>
        <v/>
      </c>
      <c r="E73" s="6">
        <f>IF(C73="","",IFERROR(VLOOKUP(C73,Pets!$A$5:$E$104,3,FALSE),""))</f>
        <v/>
      </c>
      <c r="F73" s="17" t="n"/>
      <c r="G73" s="17" t="n"/>
      <c r="H73" s="18" t="n"/>
      <c r="I73" s="15" t="n"/>
      <c r="J73" s="15" t="n"/>
      <c r="K73" s="15" t="n"/>
      <c r="L73" s="17" t="n"/>
      <c r="M73" s="17" t="n"/>
      <c r="N73" s="11">
        <f>IF(A73="","",IF(OR(L73="",M73=""),"",IFERROR(IF(M73&gt;L73,(M73-L73)*24,""),"")))</f>
        <v/>
      </c>
      <c r="O73" s="19">
        <f>IF(A73="","",IF(K73="Canceled","Canceled",IF(OR(F73="",G73=""),"Check window",IF(G73&lt;=F73,"Check window",IF(AND(L73&lt;&gt;"",M73&lt;&gt;""),IF(OR(M73&lt;=L73,N73&gt;Assumptions!$B$7,L73&lt;F73,M73&gt;G73),"Review timing","Within window"),"Pending")))))</f>
        <v/>
      </c>
      <c r="P73" s="19">
        <f>IF(A73="","",IF(K73="Canceled","Canceled",IF(OR(B73="",F73="",G73="",I73=""),"Check fields",IF(G73&lt;=F73,"Check window",IF(SUMPRODUCT(($B$5:$B$154=B73)*($I$5:$I$154=I73)*($F$5:$F$154&lt;G73)*($G$5:$G$154&gt;F73)*($A$5:$A$154&lt;&gt;A73)*($K$5:$K$154&lt;&gt;"Canceled"))&gt;0,"Review overlap","No overlap")))))</f>
        <v/>
      </c>
      <c r="Q73" s="20" t="n"/>
    </row>
    <row r="74">
      <c r="A74" s="15" t="n"/>
      <c r="B74" s="16" t="n"/>
      <c r="C74" s="15" t="n"/>
      <c r="D74" s="10">
        <f>IF(C74="","",IFERROR(VLOOKUP(C74,Pets!$A$5:$E$104,2,FALSE),"Check Pet ID"))</f>
        <v/>
      </c>
      <c r="E74" s="10">
        <f>IF(C74="","",IFERROR(VLOOKUP(C74,Pets!$A$5:$E$104,3,FALSE),""))</f>
        <v/>
      </c>
      <c r="F74" s="17" t="n"/>
      <c r="G74" s="17" t="n"/>
      <c r="H74" s="18" t="n"/>
      <c r="I74" s="15" t="n"/>
      <c r="J74" s="15" t="n"/>
      <c r="K74" s="15" t="n"/>
      <c r="L74" s="17" t="n"/>
      <c r="M74" s="17" t="n"/>
      <c r="N74" s="12">
        <f>IF(A74="","",IF(OR(L74="",M74=""),"",IFERROR(IF(M74&gt;L74,(M74-L74)*24,""),"")))</f>
        <v/>
      </c>
      <c r="O74" s="21">
        <f>IF(A74="","",IF(K74="Canceled","Canceled",IF(OR(F74="",G74=""),"Check window",IF(G74&lt;=F74,"Check window",IF(AND(L74&lt;&gt;"",M74&lt;&gt;""),IF(OR(M74&lt;=L74,N74&gt;Assumptions!$B$7,L74&lt;F74,M74&gt;G74),"Review timing","Within window"),"Pending")))))</f>
        <v/>
      </c>
      <c r="P74" s="21">
        <f>IF(A74="","",IF(K74="Canceled","Canceled",IF(OR(B74="",F74="",G74="",I74=""),"Check fields",IF(G74&lt;=F74,"Check window",IF(SUMPRODUCT(($B$5:$B$154=B74)*($I$5:$I$154=I74)*($F$5:$F$154&lt;G74)*($G$5:$G$154&gt;F74)*($A$5:$A$154&lt;&gt;A74)*($K$5:$K$154&lt;&gt;"Canceled"))&gt;0,"Review overlap","No overlap")))))</f>
        <v/>
      </c>
      <c r="Q74" s="20" t="n"/>
    </row>
    <row r="75">
      <c r="A75" s="15" t="n"/>
      <c r="B75" s="16" t="n"/>
      <c r="C75" s="15" t="n"/>
      <c r="D75" s="6">
        <f>IF(C75="","",IFERROR(VLOOKUP(C75,Pets!$A$5:$E$104,2,FALSE),"Check Pet ID"))</f>
        <v/>
      </c>
      <c r="E75" s="6">
        <f>IF(C75="","",IFERROR(VLOOKUP(C75,Pets!$A$5:$E$104,3,FALSE),""))</f>
        <v/>
      </c>
      <c r="F75" s="17" t="n"/>
      <c r="G75" s="17" t="n"/>
      <c r="H75" s="18" t="n"/>
      <c r="I75" s="15" t="n"/>
      <c r="J75" s="15" t="n"/>
      <c r="K75" s="15" t="n"/>
      <c r="L75" s="17" t="n"/>
      <c r="M75" s="17" t="n"/>
      <c r="N75" s="11">
        <f>IF(A75="","",IF(OR(L75="",M75=""),"",IFERROR(IF(M75&gt;L75,(M75-L75)*24,""),"")))</f>
        <v/>
      </c>
      <c r="O75" s="19">
        <f>IF(A75="","",IF(K75="Canceled","Canceled",IF(OR(F75="",G75=""),"Check window",IF(G75&lt;=F75,"Check window",IF(AND(L75&lt;&gt;"",M75&lt;&gt;""),IF(OR(M75&lt;=L75,N75&gt;Assumptions!$B$7,L75&lt;F75,M75&gt;G75),"Review timing","Within window"),"Pending")))))</f>
        <v/>
      </c>
      <c r="P75" s="19">
        <f>IF(A75="","",IF(K75="Canceled","Canceled",IF(OR(B75="",F75="",G75="",I75=""),"Check fields",IF(G75&lt;=F75,"Check window",IF(SUMPRODUCT(($B$5:$B$154=B75)*($I$5:$I$154=I75)*($F$5:$F$154&lt;G75)*($G$5:$G$154&gt;F75)*($A$5:$A$154&lt;&gt;A75)*($K$5:$K$154&lt;&gt;"Canceled"))&gt;0,"Review overlap","No overlap")))))</f>
        <v/>
      </c>
      <c r="Q75" s="20" t="n"/>
    </row>
    <row r="76">
      <c r="A76" s="15" t="n"/>
      <c r="B76" s="16" t="n"/>
      <c r="C76" s="15" t="n"/>
      <c r="D76" s="10">
        <f>IF(C76="","",IFERROR(VLOOKUP(C76,Pets!$A$5:$E$104,2,FALSE),"Check Pet ID"))</f>
        <v/>
      </c>
      <c r="E76" s="10">
        <f>IF(C76="","",IFERROR(VLOOKUP(C76,Pets!$A$5:$E$104,3,FALSE),""))</f>
        <v/>
      </c>
      <c r="F76" s="17" t="n"/>
      <c r="G76" s="17" t="n"/>
      <c r="H76" s="18" t="n"/>
      <c r="I76" s="15" t="n"/>
      <c r="J76" s="15" t="n"/>
      <c r="K76" s="15" t="n"/>
      <c r="L76" s="17" t="n"/>
      <c r="M76" s="17" t="n"/>
      <c r="N76" s="12">
        <f>IF(A76="","",IF(OR(L76="",M76=""),"",IFERROR(IF(M76&gt;L76,(M76-L76)*24,""),"")))</f>
        <v/>
      </c>
      <c r="O76" s="21">
        <f>IF(A76="","",IF(K76="Canceled","Canceled",IF(OR(F76="",G76=""),"Check window",IF(G76&lt;=F76,"Check window",IF(AND(L76&lt;&gt;"",M76&lt;&gt;""),IF(OR(M76&lt;=L76,N76&gt;Assumptions!$B$7,L76&lt;F76,M76&gt;G76),"Review timing","Within window"),"Pending")))))</f>
        <v/>
      </c>
      <c r="P76" s="21">
        <f>IF(A76="","",IF(K76="Canceled","Canceled",IF(OR(B76="",F76="",G76="",I76=""),"Check fields",IF(G76&lt;=F76,"Check window",IF(SUMPRODUCT(($B$5:$B$154=B76)*($I$5:$I$154=I76)*($F$5:$F$154&lt;G76)*($G$5:$G$154&gt;F76)*($A$5:$A$154&lt;&gt;A76)*($K$5:$K$154&lt;&gt;"Canceled"))&gt;0,"Review overlap","No overlap")))))</f>
        <v/>
      </c>
      <c r="Q76" s="20" t="n"/>
    </row>
    <row r="77">
      <c r="A77" s="15" t="n"/>
      <c r="B77" s="16" t="n"/>
      <c r="C77" s="15" t="n"/>
      <c r="D77" s="6">
        <f>IF(C77="","",IFERROR(VLOOKUP(C77,Pets!$A$5:$E$104,2,FALSE),"Check Pet ID"))</f>
        <v/>
      </c>
      <c r="E77" s="6">
        <f>IF(C77="","",IFERROR(VLOOKUP(C77,Pets!$A$5:$E$104,3,FALSE),""))</f>
        <v/>
      </c>
      <c r="F77" s="17" t="n"/>
      <c r="G77" s="17" t="n"/>
      <c r="H77" s="18" t="n"/>
      <c r="I77" s="15" t="n"/>
      <c r="J77" s="15" t="n"/>
      <c r="K77" s="15" t="n"/>
      <c r="L77" s="17" t="n"/>
      <c r="M77" s="17" t="n"/>
      <c r="N77" s="11">
        <f>IF(A77="","",IF(OR(L77="",M77=""),"",IFERROR(IF(M77&gt;L77,(M77-L77)*24,""),"")))</f>
        <v/>
      </c>
      <c r="O77" s="19">
        <f>IF(A77="","",IF(K77="Canceled","Canceled",IF(OR(F77="",G77=""),"Check window",IF(G77&lt;=F77,"Check window",IF(AND(L77&lt;&gt;"",M77&lt;&gt;""),IF(OR(M77&lt;=L77,N77&gt;Assumptions!$B$7,L77&lt;F77,M77&gt;G77),"Review timing","Within window"),"Pending")))))</f>
        <v/>
      </c>
      <c r="P77" s="19">
        <f>IF(A77="","",IF(K77="Canceled","Canceled",IF(OR(B77="",F77="",G77="",I77=""),"Check fields",IF(G77&lt;=F77,"Check window",IF(SUMPRODUCT(($B$5:$B$154=B77)*($I$5:$I$154=I77)*($F$5:$F$154&lt;G77)*($G$5:$G$154&gt;F77)*($A$5:$A$154&lt;&gt;A77)*($K$5:$K$154&lt;&gt;"Canceled"))&gt;0,"Review overlap","No overlap")))))</f>
        <v/>
      </c>
      <c r="Q77" s="20" t="n"/>
    </row>
    <row r="78">
      <c r="A78" s="15" t="n"/>
      <c r="B78" s="16" t="n"/>
      <c r="C78" s="15" t="n"/>
      <c r="D78" s="10">
        <f>IF(C78="","",IFERROR(VLOOKUP(C78,Pets!$A$5:$E$104,2,FALSE),"Check Pet ID"))</f>
        <v/>
      </c>
      <c r="E78" s="10">
        <f>IF(C78="","",IFERROR(VLOOKUP(C78,Pets!$A$5:$E$104,3,FALSE),""))</f>
        <v/>
      </c>
      <c r="F78" s="17" t="n"/>
      <c r="G78" s="17" t="n"/>
      <c r="H78" s="18" t="n"/>
      <c r="I78" s="15" t="n"/>
      <c r="J78" s="15" t="n"/>
      <c r="K78" s="15" t="n"/>
      <c r="L78" s="17" t="n"/>
      <c r="M78" s="17" t="n"/>
      <c r="N78" s="12">
        <f>IF(A78="","",IF(OR(L78="",M78=""),"",IFERROR(IF(M78&gt;L78,(M78-L78)*24,""),"")))</f>
        <v/>
      </c>
      <c r="O78" s="21">
        <f>IF(A78="","",IF(K78="Canceled","Canceled",IF(OR(F78="",G78=""),"Check window",IF(G78&lt;=F78,"Check window",IF(AND(L78&lt;&gt;"",M78&lt;&gt;""),IF(OR(M78&lt;=L78,N78&gt;Assumptions!$B$7,L78&lt;F78,M78&gt;G78),"Review timing","Within window"),"Pending")))))</f>
        <v/>
      </c>
      <c r="P78" s="21">
        <f>IF(A78="","",IF(K78="Canceled","Canceled",IF(OR(B78="",F78="",G78="",I78=""),"Check fields",IF(G78&lt;=F78,"Check window",IF(SUMPRODUCT(($B$5:$B$154=B78)*($I$5:$I$154=I78)*($F$5:$F$154&lt;G78)*($G$5:$G$154&gt;F78)*($A$5:$A$154&lt;&gt;A78)*($K$5:$K$154&lt;&gt;"Canceled"))&gt;0,"Review overlap","No overlap")))))</f>
        <v/>
      </c>
      <c r="Q78" s="20" t="n"/>
    </row>
    <row r="79">
      <c r="A79" s="15" t="n"/>
      <c r="B79" s="16" t="n"/>
      <c r="C79" s="15" t="n"/>
      <c r="D79" s="6">
        <f>IF(C79="","",IFERROR(VLOOKUP(C79,Pets!$A$5:$E$104,2,FALSE),"Check Pet ID"))</f>
        <v/>
      </c>
      <c r="E79" s="6">
        <f>IF(C79="","",IFERROR(VLOOKUP(C79,Pets!$A$5:$E$104,3,FALSE),""))</f>
        <v/>
      </c>
      <c r="F79" s="17" t="n"/>
      <c r="G79" s="17" t="n"/>
      <c r="H79" s="18" t="n"/>
      <c r="I79" s="15" t="n"/>
      <c r="J79" s="15" t="n"/>
      <c r="K79" s="15" t="n"/>
      <c r="L79" s="17" t="n"/>
      <c r="M79" s="17" t="n"/>
      <c r="N79" s="11">
        <f>IF(A79="","",IF(OR(L79="",M79=""),"",IFERROR(IF(M79&gt;L79,(M79-L79)*24,""),"")))</f>
        <v/>
      </c>
      <c r="O79" s="19">
        <f>IF(A79="","",IF(K79="Canceled","Canceled",IF(OR(F79="",G79=""),"Check window",IF(G79&lt;=F79,"Check window",IF(AND(L79&lt;&gt;"",M79&lt;&gt;""),IF(OR(M79&lt;=L79,N79&gt;Assumptions!$B$7,L79&lt;F79,M79&gt;G79),"Review timing","Within window"),"Pending")))))</f>
        <v/>
      </c>
      <c r="P79" s="19">
        <f>IF(A79="","",IF(K79="Canceled","Canceled",IF(OR(B79="",F79="",G79="",I79=""),"Check fields",IF(G79&lt;=F79,"Check window",IF(SUMPRODUCT(($B$5:$B$154=B79)*($I$5:$I$154=I79)*($F$5:$F$154&lt;G79)*($G$5:$G$154&gt;F79)*($A$5:$A$154&lt;&gt;A79)*($K$5:$K$154&lt;&gt;"Canceled"))&gt;0,"Review overlap","No overlap")))))</f>
        <v/>
      </c>
      <c r="Q79" s="20" t="n"/>
    </row>
    <row r="80">
      <c r="A80" s="15" t="n"/>
      <c r="B80" s="16" t="n"/>
      <c r="C80" s="15" t="n"/>
      <c r="D80" s="10">
        <f>IF(C80="","",IFERROR(VLOOKUP(C80,Pets!$A$5:$E$104,2,FALSE),"Check Pet ID"))</f>
        <v/>
      </c>
      <c r="E80" s="10">
        <f>IF(C80="","",IFERROR(VLOOKUP(C80,Pets!$A$5:$E$104,3,FALSE),""))</f>
        <v/>
      </c>
      <c r="F80" s="17" t="n"/>
      <c r="G80" s="17" t="n"/>
      <c r="H80" s="18" t="n"/>
      <c r="I80" s="15" t="n"/>
      <c r="J80" s="15" t="n"/>
      <c r="K80" s="15" t="n"/>
      <c r="L80" s="17" t="n"/>
      <c r="M80" s="17" t="n"/>
      <c r="N80" s="12">
        <f>IF(A80="","",IF(OR(L80="",M80=""),"",IFERROR(IF(M80&gt;L80,(M80-L80)*24,""),"")))</f>
        <v/>
      </c>
      <c r="O80" s="21">
        <f>IF(A80="","",IF(K80="Canceled","Canceled",IF(OR(F80="",G80=""),"Check window",IF(G80&lt;=F80,"Check window",IF(AND(L80&lt;&gt;"",M80&lt;&gt;""),IF(OR(M80&lt;=L80,N80&gt;Assumptions!$B$7,L80&lt;F80,M80&gt;G80),"Review timing","Within window"),"Pending")))))</f>
        <v/>
      </c>
      <c r="P80" s="21">
        <f>IF(A80="","",IF(K80="Canceled","Canceled",IF(OR(B80="",F80="",G80="",I80=""),"Check fields",IF(G80&lt;=F80,"Check window",IF(SUMPRODUCT(($B$5:$B$154=B80)*($I$5:$I$154=I80)*($F$5:$F$154&lt;G80)*($G$5:$G$154&gt;F80)*($A$5:$A$154&lt;&gt;A80)*($K$5:$K$154&lt;&gt;"Canceled"))&gt;0,"Review overlap","No overlap")))))</f>
        <v/>
      </c>
      <c r="Q80" s="20" t="n"/>
    </row>
    <row r="81">
      <c r="A81" s="15" t="n"/>
      <c r="B81" s="16" t="n"/>
      <c r="C81" s="15" t="n"/>
      <c r="D81" s="6">
        <f>IF(C81="","",IFERROR(VLOOKUP(C81,Pets!$A$5:$E$104,2,FALSE),"Check Pet ID"))</f>
        <v/>
      </c>
      <c r="E81" s="6">
        <f>IF(C81="","",IFERROR(VLOOKUP(C81,Pets!$A$5:$E$104,3,FALSE),""))</f>
        <v/>
      </c>
      <c r="F81" s="17" t="n"/>
      <c r="G81" s="17" t="n"/>
      <c r="H81" s="18" t="n"/>
      <c r="I81" s="15" t="n"/>
      <c r="J81" s="15" t="n"/>
      <c r="K81" s="15" t="n"/>
      <c r="L81" s="17" t="n"/>
      <c r="M81" s="17" t="n"/>
      <c r="N81" s="11">
        <f>IF(A81="","",IF(OR(L81="",M81=""),"",IFERROR(IF(M81&gt;L81,(M81-L81)*24,""),"")))</f>
        <v/>
      </c>
      <c r="O81" s="19">
        <f>IF(A81="","",IF(K81="Canceled","Canceled",IF(OR(F81="",G81=""),"Check window",IF(G81&lt;=F81,"Check window",IF(AND(L81&lt;&gt;"",M81&lt;&gt;""),IF(OR(M81&lt;=L81,N81&gt;Assumptions!$B$7,L81&lt;F81,M81&gt;G81),"Review timing","Within window"),"Pending")))))</f>
        <v/>
      </c>
      <c r="P81" s="19">
        <f>IF(A81="","",IF(K81="Canceled","Canceled",IF(OR(B81="",F81="",G81="",I81=""),"Check fields",IF(G81&lt;=F81,"Check window",IF(SUMPRODUCT(($B$5:$B$154=B81)*($I$5:$I$154=I81)*($F$5:$F$154&lt;G81)*($G$5:$G$154&gt;F81)*($A$5:$A$154&lt;&gt;A81)*($K$5:$K$154&lt;&gt;"Canceled"))&gt;0,"Review overlap","No overlap")))))</f>
        <v/>
      </c>
      <c r="Q81" s="20" t="n"/>
    </row>
    <row r="82">
      <c r="A82" s="15" t="n"/>
      <c r="B82" s="16" t="n"/>
      <c r="C82" s="15" t="n"/>
      <c r="D82" s="10">
        <f>IF(C82="","",IFERROR(VLOOKUP(C82,Pets!$A$5:$E$104,2,FALSE),"Check Pet ID"))</f>
        <v/>
      </c>
      <c r="E82" s="10">
        <f>IF(C82="","",IFERROR(VLOOKUP(C82,Pets!$A$5:$E$104,3,FALSE),""))</f>
        <v/>
      </c>
      <c r="F82" s="17" t="n"/>
      <c r="G82" s="17" t="n"/>
      <c r="H82" s="18" t="n"/>
      <c r="I82" s="15" t="n"/>
      <c r="J82" s="15" t="n"/>
      <c r="K82" s="15" t="n"/>
      <c r="L82" s="17" t="n"/>
      <c r="M82" s="17" t="n"/>
      <c r="N82" s="12">
        <f>IF(A82="","",IF(OR(L82="",M82=""),"",IFERROR(IF(M82&gt;L82,(M82-L82)*24,""),"")))</f>
        <v/>
      </c>
      <c r="O82" s="21">
        <f>IF(A82="","",IF(K82="Canceled","Canceled",IF(OR(F82="",G82=""),"Check window",IF(G82&lt;=F82,"Check window",IF(AND(L82&lt;&gt;"",M82&lt;&gt;""),IF(OR(M82&lt;=L82,N82&gt;Assumptions!$B$7,L82&lt;F82,M82&gt;G82),"Review timing","Within window"),"Pending")))))</f>
        <v/>
      </c>
      <c r="P82" s="21">
        <f>IF(A82="","",IF(K82="Canceled","Canceled",IF(OR(B82="",F82="",G82="",I82=""),"Check fields",IF(G82&lt;=F82,"Check window",IF(SUMPRODUCT(($B$5:$B$154=B82)*($I$5:$I$154=I82)*($F$5:$F$154&lt;G82)*($G$5:$G$154&gt;F82)*($A$5:$A$154&lt;&gt;A82)*($K$5:$K$154&lt;&gt;"Canceled"))&gt;0,"Review overlap","No overlap")))))</f>
        <v/>
      </c>
      <c r="Q82" s="20" t="n"/>
    </row>
    <row r="83">
      <c r="A83" s="15" t="n"/>
      <c r="B83" s="16" t="n"/>
      <c r="C83" s="15" t="n"/>
      <c r="D83" s="6">
        <f>IF(C83="","",IFERROR(VLOOKUP(C83,Pets!$A$5:$E$104,2,FALSE),"Check Pet ID"))</f>
        <v/>
      </c>
      <c r="E83" s="6">
        <f>IF(C83="","",IFERROR(VLOOKUP(C83,Pets!$A$5:$E$104,3,FALSE),""))</f>
        <v/>
      </c>
      <c r="F83" s="17" t="n"/>
      <c r="G83" s="17" t="n"/>
      <c r="H83" s="18" t="n"/>
      <c r="I83" s="15" t="n"/>
      <c r="J83" s="15" t="n"/>
      <c r="K83" s="15" t="n"/>
      <c r="L83" s="17" t="n"/>
      <c r="M83" s="17" t="n"/>
      <c r="N83" s="11">
        <f>IF(A83="","",IF(OR(L83="",M83=""),"",IFERROR(IF(M83&gt;L83,(M83-L83)*24,""),"")))</f>
        <v/>
      </c>
      <c r="O83" s="19">
        <f>IF(A83="","",IF(K83="Canceled","Canceled",IF(OR(F83="",G83=""),"Check window",IF(G83&lt;=F83,"Check window",IF(AND(L83&lt;&gt;"",M83&lt;&gt;""),IF(OR(M83&lt;=L83,N83&gt;Assumptions!$B$7,L83&lt;F83,M83&gt;G83),"Review timing","Within window"),"Pending")))))</f>
        <v/>
      </c>
      <c r="P83" s="19">
        <f>IF(A83="","",IF(K83="Canceled","Canceled",IF(OR(B83="",F83="",G83="",I83=""),"Check fields",IF(G83&lt;=F83,"Check window",IF(SUMPRODUCT(($B$5:$B$154=B83)*($I$5:$I$154=I83)*($F$5:$F$154&lt;G83)*($G$5:$G$154&gt;F83)*($A$5:$A$154&lt;&gt;A83)*($K$5:$K$154&lt;&gt;"Canceled"))&gt;0,"Review overlap","No overlap")))))</f>
        <v/>
      </c>
      <c r="Q83" s="20" t="n"/>
    </row>
    <row r="84">
      <c r="A84" s="15" t="n"/>
      <c r="B84" s="16" t="n"/>
      <c r="C84" s="15" t="n"/>
      <c r="D84" s="10">
        <f>IF(C84="","",IFERROR(VLOOKUP(C84,Pets!$A$5:$E$104,2,FALSE),"Check Pet ID"))</f>
        <v/>
      </c>
      <c r="E84" s="10">
        <f>IF(C84="","",IFERROR(VLOOKUP(C84,Pets!$A$5:$E$104,3,FALSE),""))</f>
        <v/>
      </c>
      <c r="F84" s="17" t="n"/>
      <c r="G84" s="17" t="n"/>
      <c r="H84" s="18" t="n"/>
      <c r="I84" s="15" t="n"/>
      <c r="J84" s="15" t="n"/>
      <c r="K84" s="15" t="n"/>
      <c r="L84" s="17" t="n"/>
      <c r="M84" s="17" t="n"/>
      <c r="N84" s="12">
        <f>IF(A84="","",IF(OR(L84="",M84=""),"",IFERROR(IF(M84&gt;L84,(M84-L84)*24,""),"")))</f>
        <v/>
      </c>
      <c r="O84" s="21">
        <f>IF(A84="","",IF(K84="Canceled","Canceled",IF(OR(F84="",G84=""),"Check window",IF(G84&lt;=F84,"Check window",IF(AND(L84&lt;&gt;"",M84&lt;&gt;""),IF(OR(M84&lt;=L84,N84&gt;Assumptions!$B$7,L84&lt;F84,M84&gt;G84),"Review timing","Within window"),"Pending")))))</f>
        <v/>
      </c>
      <c r="P84" s="21">
        <f>IF(A84="","",IF(K84="Canceled","Canceled",IF(OR(B84="",F84="",G84="",I84=""),"Check fields",IF(G84&lt;=F84,"Check window",IF(SUMPRODUCT(($B$5:$B$154=B84)*($I$5:$I$154=I84)*($F$5:$F$154&lt;G84)*($G$5:$G$154&gt;F84)*($A$5:$A$154&lt;&gt;A84)*($K$5:$K$154&lt;&gt;"Canceled"))&gt;0,"Review overlap","No overlap")))))</f>
        <v/>
      </c>
      <c r="Q84" s="20" t="n"/>
    </row>
    <row r="85">
      <c r="A85" s="15" t="n"/>
      <c r="B85" s="16" t="n"/>
      <c r="C85" s="15" t="n"/>
      <c r="D85" s="6">
        <f>IF(C85="","",IFERROR(VLOOKUP(C85,Pets!$A$5:$E$104,2,FALSE),"Check Pet ID"))</f>
        <v/>
      </c>
      <c r="E85" s="6">
        <f>IF(C85="","",IFERROR(VLOOKUP(C85,Pets!$A$5:$E$104,3,FALSE),""))</f>
        <v/>
      </c>
      <c r="F85" s="17" t="n"/>
      <c r="G85" s="17" t="n"/>
      <c r="H85" s="18" t="n"/>
      <c r="I85" s="15" t="n"/>
      <c r="J85" s="15" t="n"/>
      <c r="K85" s="15" t="n"/>
      <c r="L85" s="17" t="n"/>
      <c r="M85" s="17" t="n"/>
      <c r="N85" s="11">
        <f>IF(A85="","",IF(OR(L85="",M85=""),"",IFERROR(IF(M85&gt;L85,(M85-L85)*24,""),"")))</f>
        <v/>
      </c>
      <c r="O85" s="19">
        <f>IF(A85="","",IF(K85="Canceled","Canceled",IF(OR(F85="",G85=""),"Check window",IF(G85&lt;=F85,"Check window",IF(AND(L85&lt;&gt;"",M85&lt;&gt;""),IF(OR(M85&lt;=L85,N85&gt;Assumptions!$B$7,L85&lt;F85,M85&gt;G85),"Review timing","Within window"),"Pending")))))</f>
        <v/>
      </c>
      <c r="P85" s="19">
        <f>IF(A85="","",IF(K85="Canceled","Canceled",IF(OR(B85="",F85="",G85="",I85=""),"Check fields",IF(G85&lt;=F85,"Check window",IF(SUMPRODUCT(($B$5:$B$154=B85)*($I$5:$I$154=I85)*($F$5:$F$154&lt;G85)*($G$5:$G$154&gt;F85)*($A$5:$A$154&lt;&gt;A85)*($K$5:$K$154&lt;&gt;"Canceled"))&gt;0,"Review overlap","No overlap")))))</f>
        <v/>
      </c>
      <c r="Q85" s="20" t="n"/>
    </row>
    <row r="86">
      <c r="A86" s="15" t="n"/>
      <c r="B86" s="16" t="n"/>
      <c r="C86" s="15" t="n"/>
      <c r="D86" s="10">
        <f>IF(C86="","",IFERROR(VLOOKUP(C86,Pets!$A$5:$E$104,2,FALSE),"Check Pet ID"))</f>
        <v/>
      </c>
      <c r="E86" s="10">
        <f>IF(C86="","",IFERROR(VLOOKUP(C86,Pets!$A$5:$E$104,3,FALSE),""))</f>
        <v/>
      </c>
      <c r="F86" s="17" t="n"/>
      <c r="G86" s="17" t="n"/>
      <c r="H86" s="18" t="n"/>
      <c r="I86" s="15" t="n"/>
      <c r="J86" s="15" t="n"/>
      <c r="K86" s="15" t="n"/>
      <c r="L86" s="17" t="n"/>
      <c r="M86" s="17" t="n"/>
      <c r="N86" s="12">
        <f>IF(A86="","",IF(OR(L86="",M86=""),"",IFERROR(IF(M86&gt;L86,(M86-L86)*24,""),"")))</f>
        <v/>
      </c>
      <c r="O86" s="21">
        <f>IF(A86="","",IF(K86="Canceled","Canceled",IF(OR(F86="",G86=""),"Check window",IF(G86&lt;=F86,"Check window",IF(AND(L86&lt;&gt;"",M86&lt;&gt;""),IF(OR(M86&lt;=L86,N86&gt;Assumptions!$B$7,L86&lt;F86,M86&gt;G86),"Review timing","Within window"),"Pending")))))</f>
        <v/>
      </c>
      <c r="P86" s="21">
        <f>IF(A86="","",IF(K86="Canceled","Canceled",IF(OR(B86="",F86="",G86="",I86=""),"Check fields",IF(G86&lt;=F86,"Check window",IF(SUMPRODUCT(($B$5:$B$154=B86)*($I$5:$I$154=I86)*($F$5:$F$154&lt;G86)*($G$5:$G$154&gt;F86)*($A$5:$A$154&lt;&gt;A86)*($K$5:$K$154&lt;&gt;"Canceled"))&gt;0,"Review overlap","No overlap")))))</f>
        <v/>
      </c>
      <c r="Q86" s="20" t="n"/>
    </row>
    <row r="87">
      <c r="A87" s="15" t="n"/>
      <c r="B87" s="16" t="n"/>
      <c r="C87" s="15" t="n"/>
      <c r="D87" s="6">
        <f>IF(C87="","",IFERROR(VLOOKUP(C87,Pets!$A$5:$E$104,2,FALSE),"Check Pet ID"))</f>
        <v/>
      </c>
      <c r="E87" s="6">
        <f>IF(C87="","",IFERROR(VLOOKUP(C87,Pets!$A$5:$E$104,3,FALSE),""))</f>
        <v/>
      </c>
      <c r="F87" s="17" t="n"/>
      <c r="G87" s="17" t="n"/>
      <c r="H87" s="18" t="n"/>
      <c r="I87" s="15" t="n"/>
      <c r="J87" s="15" t="n"/>
      <c r="K87" s="15" t="n"/>
      <c r="L87" s="17" t="n"/>
      <c r="M87" s="17" t="n"/>
      <c r="N87" s="11">
        <f>IF(A87="","",IF(OR(L87="",M87=""),"",IFERROR(IF(M87&gt;L87,(M87-L87)*24,""),"")))</f>
        <v/>
      </c>
      <c r="O87" s="19">
        <f>IF(A87="","",IF(K87="Canceled","Canceled",IF(OR(F87="",G87=""),"Check window",IF(G87&lt;=F87,"Check window",IF(AND(L87&lt;&gt;"",M87&lt;&gt;""),IF(OR(M87&lt;=L87,N87&gt;Assumptions!$B$7,L87&lt;F87,M87&gt;G87),"Review timing","Within window"),"Pending")))))</f>
        <v/>
      </c>
      <c r="P87" s="19">
        <f>IF(A87="","",IF(K87="Canceled","Canceled",IF(OR(B87="",F87="",G87="",I87=""),"Check fields",IF(G87&lt;=F87,"Check window",IF(SUMPRODUCT(($B$5:$B$154=B87)*($I$5:$I$154=I87)*($F$5:$F$154&lt;G87)*($G$5:$G$154&gt;F87)*($A$5:$A$154&lt;&gt;A87)*($K$5:$K$154&lt;&gt;"Canceled"))&gt;0,"Review overlap","No overlap")))))</f>
        <v/>
      </c>
      <c r="Q87" s="20" t="n"/>
    </row>
    <row r="88">
      <c r="A88" s="15" t="n"/>
      <c r="B88" s="16" t="n"/>
      <c r="C88" s="15" t="n"/>
      <c r="D88" s="10">
        <f>IF(C88="","",IFERROR(VLOOKUP(C88,Pets!$A$5:$E$104,2,FALSE),"Check Pet ID"))</f>
        <v/>
      </c>
      <c r="E88" s="10">
        <f>IF(C88="","",IFERROR(VLOOKUP(C88,Pets!$A$5:$E$104,3,FALSE),""))</f>
        <v/>
      </c>
      <c r="F88" s="17" t="n"/>
      <c r="G88" s="17" t="n"/>
      <c r="H88" s="18" t="n"/>
      <c r="I88" s="15" t="n"/>
      <c r="J88" s="15" t="n"/>
      <c r="K88" s="15" t="n"/>
      <c r="L88" s="17" t="n"/>
      <c r="M88" s="17" t="n"/>
      <c r="N88" s="12">
        <f>IF(A88="","",IF(OR(L88="",M88=""),"",IFERROR(IF(M88&gt;L88,(M88-L88)*24,""),"")))</f>
        <v/>
      </c>
      <c r="O88" s="21">
        <f>IF(A88="","",IF(K88="Canceled","Canceled",IF(OR(F88="",G88=""),"Check window",IF(G88&lt;=F88,"Check window",IF(AND(L88&lt;&gt;"",M88&lt;&gt;""),IF(OR(M88&lt;=L88,N88&gt;Assumptions!$B$7,L88&lt;F88,M88&gt;G88),"Review timing","Within window"),"Pending")))))</f>
        <v/>
      </c>
      <c r="P88" s="21">
        <f>IF(A88="","",IF(K88="Canceled","Canceled",IF(OR(B88="",F88="",G88="",I88=""),"Check fields",IF(G88&lt;=F88,"Check window",IF(SUMPRODUCT(($B$5:$B$154=B88)*($I$5:$I$154=I88)*($F$5:$F$154&lt;G88)*($G$5:$G$154&gt;F88)*($A$5:$A$154&lt;&gt;A88)*($K$5:$K$154&lt;&gt;"Canceled"))&gt;0,"Review overlap","No overlap")))))</f>
        <v/>
      </c>
      <c r="Q88" s="20" t="n"/>
    </row>
    <row r="89">
      <c r="A89" s="15" t="n"/>
      <c r="B89" s="16" t="n"/>
      <c r="C89" s="15" t="n"/>
      <c r="D89" s="6">
        <f>IF(C89="","",IFERROR(VLOOKUP(C89,Pets!$A$5:$E$104,2,FALSE),"Check Pet ID"))</f>
        <v/>
      </c>
      <c r="E89" s="6">
        <f>IF(C89="","",IFERROR(VLOOKUP(C89,Pets!$A$5:$E$104,3,FALSE),""))</f>
        <v/>
      </c>
      <c r="F89" s="17" t="n"/>
      <c r="G89" s="17" t="n"/>
      <c r="H89" s="18" t="n"/>
      <c r="I89" s="15" t="n"/>
      <c r="J89" s="15" t="n"/>
      <c r="K89" s="15" t="n"/>
      <c r="L89" s="17" t="n"/>
      <c r="M89" s="17" t="n"/>
      <c r="N89" s="11">
        <f>IF(A89="","",IF(OR(L89="",M89=""),"",IFERROR(IF(M89&gt;L89,(M89-L89)*24,""),"")))</f>
        <v/>
      </c>
      <c r="O89" s="19">
        <f>IF(A89="","",IF(K89="Canceled","Canceled",IF(OR(F89="",G89=""),"Check window",IF(G89&lt;=F89,"Check window",IF(AND(L89&lt;&gt;"",M89&lt;&gt;""),IF(OR(M89&lt;=L89,N89&gt;Assumptions!$B$7,L89&lt;F89,M89&gt;G89),"Review timing","Within window"),"Pending")))))</f>
        <v/>
      </c>
      <c r="P89" s="19">
        <f>IF(A89="","",IF(K89="Canceled","Canceled",IF(OR(B89="",F89="",G89="",I89=""),"Check fields",IF(G89&lt;=F89,"Check window",IF(SUMPRODUCT(($B$5:$B$154=B89)*($I$5:$I$154=I89)*($F$5:$F$154&lt;G89)*($G$5:$G$154&gt;F89)*($A$5:$A$154&lt;&gt;A89)*($K$5:$K$154&lt;&gt;"Canceled"))&gt;0,"Review overlap","No overlap")))))</f>
        <v/>
      </c>
      <c r="Q89" s="20" t="n"/>
    </row>
    <row r="90">
      <c r="A90" s="15" t="n"/>
      <c r="B90" s="16" t="n"/>
      <c r="C90" s="15" t="n"/>
      <c r="D90" s="10">
        <f>IF(C90="","",IFERROR(VLOOKUP(C90,Pets!$A$5:$E$104,2,FALSE),"Check Pet ID"))</f>
        <v/>
      </c>
      <c r="E90" s="10">
        <f>IF(C90="","",IFERROR(VLOOKUP(C90,Pets!$A$5:$E$104,3,FALSE),""))</f>
        <v/>
      </c>
      <c r="F90" s="17" t="n"/>
      <c r="G90" s="17" t="n"/>
      <c r="H90" s="18" t="n"/>
      <c r="I90" s="15" t="n"/>
      <c r="J90" s="15" t="n"/>
      <c r="K90" s="15" t="n"/>
      <c r="L90" s="17" t="n"/>
      <c r="M90" s="17" t="n"/>
      <c r="N90" s="12">
        <f>IF(A90="","",IF(OR(L90="",M90=""),"",IFERROR(IF(M90&gt;L90,(M90-L90)*24,""),"")))</f>
        <v/>
      </c>
      <c r="O90" s="21">
        <f>IF(A90="","",IF(K90="Canceled","Canceled",IF(OR(F90="",G90=""),"Check window",IF(G90&lt;=F90,"Check window",IF(AND(L90&lt;&gt;"",M90&lt;&gt;""),IF(OR(M90&lt;=L90,N90&gt;Assumptions!$B$7,L90&lt;F90,M90&gt;G90),"Review timing","Within window"),"Pending")))))</f>
        <v/>
      </c>
      <c r="P90" s="21">
        <f>IF(A90="","",IF(K90="Canceled","Canceled",IF(OR(B90="",F90="",G90="",I90=""),"Check fields",IF(G90&lt;=F90,"Check window",IF(SUMPRODUCT(($B$5:$B$154=B90)*($I$5:$I$154=I90)*($F$5:$F$154&lt;G90)*($G$5:$G$154&gt;F90)*($A$5:$A$154&lt;&gt;A90)*($K$5:$K$154&lt;&gt;"Canceled"))&gt;0,"Review overlap","No overlap")))))</f>
        <v/>
      </c>
      <c r="Q90" s="20" t="n"/>
    </row>
    <row r="91">
      <c r="A91" s="15" t="n"/>
      <c r="B91" s="16" t="n"/>
      <c r="C91" s="15" t="n"/>
      <c r="D91" s="6">
        <f>IF(C91="","",IFERROR(VLOOKUP(C91,Pets!$A$5:$E$104,2,FALSE),"Check Pet ID"))</f>
        <v/>
      </c>
      <c r="E91" s="6">
        <f>IF(C91="","",IFERROR(VLOOKUP(C91,Pets!$A$5:$E$104,3,FALSE),""))</f>
        <v/>
      </c>
      <c r="F91" s="17" t="n"/>
      <c r="G91" s="17" t="n"/>
      <c r="H91" s="18" t="n"/>
      <c r="I91" s="15" t="n"/>
      <c r="J91" s="15" t="n"/>
      <c r="K91" s="15" t="n"/>
      <c r="L91" s="17" t="n"/>
      <c r="M91" s="17" t="n"/>
      <c r="N91" s="11">
        <f>IF(A91="","",IF(OR(L91="",M91=""),"",IFERROR(IF(M91&gt;L91,(M91-L91)*24,""),"")))</f>
        <v/>
      </c>
      <c r="O91" s="19">
        <f>IF(A91="","",IF(K91="Canceled","Canceled",IF(OR(F91="",G91=""),"Check window",IF(G91&lt;=F91,"Check window",IF(AND(L91&lt;&gt;"",M91&lt;&gt;""),IF(OR(M91&lt;=L91,N91&gt;Assumptions!$B$7,L91&lt;F91,M91&gt;G91),"Review timing","Within window"),"Pending")))))</f>
        <v/>
      </c>
      <c r="P91" s="19">
        <f>IF(A91="","",IF(K91="Canceled","Canceled",IF(OR(B91="",F91="",G91="",I91=""),"Check fields",IF(G91&lt;=F91,"Check window",IF(SUMPRODUCT(($B$5:$B$154=B91)*($I$5:$I$154=I91)*($F$5:$F$154&lt;G91)*($G$5:$G$154&gt;F91)*($A$5:$A$154&lt;&gt;A91)*($K$5:$K$154&lt;&gt;"Canceled"))&gt;0,"Review overlap","No overlap")))))</f>
        <v/>
      </c>
      <c r="Q91" s="20" t="n"/>
    </row>
    <row r="92">
      <c r="A92" s="15" t="n"/>
      <c r="B92" s="16" t="n"/>
      <c r="C92" s="15" t="n"/>
      <c r="D92" s="10">
        <f>IF(C92="","",IFERROR(VLOOKUP(C92,Pets!$A$5:$E$104,2,FALSE),"Check Pet ID"))</f>
        <v/>
      </c>
      <c r="E92" s="10">
        <f>IF(C92="","",IFERROR(VLOOKUP(C92,Pets!$A$5:$E$104,3,FALSE),""))</f>
        <v/>
      </c>
      <c r="F92" s="17" t="n"/>
      <c r="G92" s="17" t="n"/>
      <c r="H92" s="18" t="n"/>
      <c r="I92" s="15" t="n"/>
      <c r="J92" s="15" t="n"/>
      <c r="K92" s="15" t="n"/>
      <c r="L92" s="17" t="n"/>
      <c r="M92" s="17" t="n"/>
      <c r="N92" s="12">
        <f>IF(A92="","",IF(OR(L92="",M92=""),"",IFERROR(IF(M92&gt;L92,(M92-L92)*24,""),"")))</f>
        <v/>
      </c>
      <c r="O92" s="21">
        <f>IF(A92="","",IF(K92="Canceled","Canceled",IF(OR(F92="",G92=""),"Check window",IF(G92&lt;=F92,"Check window",IF(AND(L92&lt;&gt;"",M92&lt;&gt;""),IF(OR(M92&lt;=L92,N92&gt;Assumptions!$B$7,L92&lt;F92,M92&gt;G92),"Review timing","Within window"),"Pending")))))</f>
        <v/>
      </c>
      <c r="P92" s="21">
        <f>IF(A92="","",IF(K92="Canceled","Canceled",IF(OR(B92="",F92="",G92="",I92=""),"Check fields",IF(G92&lt;=F92,"Check window",IF(SUMPRODUCT(($B$5:$B$154=B92)*($I$5:$I$154=I92)*($F$5:$F$154&lt;G92)*($G$5:$G$154&gt;F92)*($A$5:$A$154&lt;&gt;A92)*($K$5:$K$154&lt;&gt;"Canceled"))&gt;0,"Review overlap","No overlap")))))</f>
        <v/>
      </c>
      <c r="Q92" s="20" t="n"/>
    </row>
    <row r="93">
      <c r="A93" s="15" t="n"/>
      <c r="B93" s="16" t="n"/>
      <c r="C93" s="15" t="n"/>
      <c r="D93" s="6">
        <f>IF(C93="","",IFERROR(VLOOKUP(C93,Pets!$A$5:$E$104,2,FALSE),"Check Pet ID"))</f>
        <v/>
      </c>
      <c r="E93" s="6">
        <f>IF(C93="","",IFERROR(VLOOKUP(C93,Pets!$A$5:$E$104,3,FALSE),""))</f>
        <v/>
      </c>
      <c r="F93" s="17" t="n"/>
      <c r="G93" s="17" t="n"/>
      <c r="H93" s="18" t="n"/>
      <c r="I93" s="15" t="n"/>
      <c r="J93" s="15" t="n"/>
      <c r="K93" s="15" t="n"/>
      <c r="L93" s="17" t="n"/>
      <c r="M93" s="17" t="n"/>
      <c r="N93" s="11">
        <f>IF(A93="","",IF(OR(L93="",M93=""),"",IFERROR(IF(M93&gt;L93,(M93-L93)*24,""),"")))</f>
        <v/>
      </c>
      <c r="O93" s="19">
        <f>IF(A93="","",IF(K93="Canceled","Canceled",IF(OR(F93="",G93=""),"Check window",IF(G93&lt;=F93,"Check window",IF(AND(L93&lt;&gt;"",M93&lt;&gt;""),IF(OR(M93&lt;=L93,N93&gt;Assumptions!$B$7,L93&lt;F93,M93&gt;G93),"Review timing","Within window"),"Pending")))))</f>
        <v/>
      </c>
      <c r="P93" s="19">
        <f>IF(A93="","",IF(K93="Canceled","Canceled",IF(OR(B93="",F93="",G93="",I93=""),"Check fields",IF(G93&lt;=F93,"Check window",IF(SUMPRODUCT(($B$5:$B$154=B93)*($I$5:$I$154=I93)*($F$5:$F$154&lt;G93)*($G$5:$G$154&gt;F93)*($A$5:$A$154&lt;&gt;A93)*($K$5:$K$154&lt;&gt;"Canceled"))&gt;0,"Review overlap","No overlap")))))</f>
        <v/>
      </c>
      <c r="Q93" s="20" t="n"/>
    </row>
    <row r="94">
      <c r="A94" s="15" t="n"/>
      <c r="B94" s="16" t="n"/>
      <c r="C94" s="15" t="n"/>
      <c r="D94" s="10">
        <f>IF(C94="","",IFERROR(VLOOKUP(C94,Pets!$A$5:$E$104,2,FALSE),"Check Pet ID"))</f>
        <v/>
      </c>
      <c r="E94" s="10">
        <f>IF(C94="","",IFERROR(VLOOKUP(C94,Pets!$A$5:$E$104,3,FALSE),""))</f>
        <v/>
      </c>
      <c r="F94" s="17" t="n"/>
      <c r="G94" s="17" t="n"/>
      <c r="H94" s="18" t="n"/>
      <c r="I94" s="15" t="n"/>
      <c r="J94" s="15" t="n"/>
      <c r="K94" s="15" t="n"/>
      <c r="L94" s="17" t="n"/>
      <c r="M94" s="17" t="n"/>
      <c r="N94" s="12">
        <f>IF(A94="","",IF(OR(L94="",M94=""),"",IFERROR(IF(M94&gt;L94,(M94-L94)*24,""),"")))</f>
        <v/>
      </c>
      <c r="O94" s="21">
        <f>IF(A94="","",IF(K94="Canceled","Canceled",IF(OR(F94="",G94=""),"Check window",IF(G94&lt;=F94,"Check window",IF(AND(L94&lt;&gt;"",M94&lt;&gt;""),IF(OR(M94&lt;=L94,N94&gt;Assumptions!$B$7,L94&lt;F94,M94&gt;G94),"Review timing","Within window"),"Pending")))))</f>
        <v/>
      </c>
      <c r="P94" s="21">
        <f>IF(A94="","",IF(K94="Canceled","Canceled",IF(OR(B94="",F94="",G94="",I94=""),"Check fields",IF(G94&lt;=F94,"Check window",IF(SUMPRODUCT(($B$5:$B$154=B94)*($I$5:$I$154=I94)*($F$5:$F$154&lt;G94)*($G$5:$G$154&gt;F94)*($A$5:$A$154&lt;&gt;A94)*($K$5:$K$154&lt;&gt;"Canceled"))&gt;0,"Review overlap","No overlap")))))</f>
        <v/>
      </c>
      <c r="Q94" s="20" t="n"/>
    </row>
    <row r="95">
      <c r="A95" s="15" t="n"/>
      <c r="B95" s="16" t="n"/>
      <c r="C95" s="15" t="n"/>
      <c r="D95" s="6">
        <f>IF(C95="","",IFERROR(VLOOKUP(C95,Pets!$A$5:$E$104,2,FALSE),"Check Pet ID"))</f>
        <v/>
      </c>
      <c r="E95" s="6">
        <f>IF(C95="","",IFERROR(VLOOKUP(C95,Pets!$A$5:$E$104,3,FALSE),""))</f>
        <v/>
      </c>
      <c r="F95" s="17" t="n"/>
      <c r="G95" s="17" t="n"/>
      <c r="H95" s="18" t="n"/>
      <c r="I95" s="15" t="n"/>
      <c r="J95" s="15" t="n"/>
      <c r="K95" s="15" t="n"/>
      <c r="L95" s="17" t="n"/>
      <c r="M95" s="17" t="n"/>
      <c r="N95" s="11">
        <f>IF(A95="","",IF(OR(L95="",M95=""),"",IFERROR(IF(M95&gt;L95,(M95-L95)*24,""),"")))</f>
        <v/>
      </c>
      <c r="O95" s="19">
        <f>IF(A95="","",IF(K95="Canceled","Canceled",IF(OR(F95="",G95=""),"Check window",IF(G95&lt;=F95,"Check window",IF(AND(L95&lt;&gt;"",M95&lt;&gt;""),IF(OR(M95&lt;=L95,N95&gt;Assumptions!$B$7,L95&lt;F95,M95&gt;G95),"Review timing","Within window"),"Pending")))))</f>
        <v/>
      </c>
      <c r="P95" s="19">
        <f>IF(A95="","",IF(K95="Canceled","Canceled",IF(OR(B95="",F95="",G95="",I95=""),"Check fields",IF(G95&lt;=F95,"Check window",IF(SUMPRODUCT(($B$5:$B$154=B95)*($I$5:$I$154=I95)*($F$5:$F$154&lt;G95)*($G$5:$G$154&gt;F95)*($A$5:$A$154&lt;&gt;A95)*($K$5:$K$154&lt;&gt;"Canceled"))&gt;0,"Review overlap","No overlap")))))</f>
        <v/>
      </c>
      <c r="Q95" s="20" t="n"/>
    </row>
    <row r="96">
      <c r="A96" s="15" t="n"/>
      <c r="B96" s="16" t="n"/>
      <c r="C96" s="15" t="n"/>
      <c r="D96" s="10">
        <f>IF(C96="","",IFERROR(VLOOKUP(C96,Pets!$A$5:$E$104,2,FALSE),"Check Pet ID"))</f>
        <v/>
      </c>
      <c r="E96" s="10">
        <f>IF(C96="","",IFERROR(VLOOKUP(C96,Pets!$A$5:$E$104,3,FALSE),""))</f>
        <v/>
      </c>
      <c r="F96" s="17" t="n"/>
      <c r="G96" s="17" t="n"/>
      <c r="H96" s="18" t="n"/>
      <c r="I96" s="15" t="n"/>
      <c r="J96" s="15" t="n"/>
      <c r="K96" s="15" t="n"/>
      <c r="L96" s="17" t="n"/>
      <c r="M96" s="17" t="n"/>
      <c r="N96" s="12">
        <f>IF(A96="","",IF(OR(L96="",M96=""),"",IFERROR(IF(M96&gt;L96,(M96-L96)*24,""),"")))</f>
        <v/>
      </c>
      <c r="O96" s="21">
        <f>IF(A96="","",IF(K96="Canceled","Canceled",IF(OR(F96="",G96=""),"Check window",IF(G96&lt;=F96,"Check window",IF(AND(L96&lt;&gt;"",M96&lt;&gt;""),IF(OR(M96&lt;=L96,N96&gt;Assumptions!$B$7,L96&lt;F96,M96&gt;G96),"Review timing","Within window"),"Pending")))))</f>
        <v/>
      </c>
      <c r="P96" s="21">
        <f>IF(A96="","",IF(K96="Canceled","Canceled",IF(OR(B96="",F96="",G96="",I96=""),"Check fields",IF(G96&lt;=F96,"Check window",IF(SUMPRODUCT(($B$5:$B$154=B96)*($I$5:$I$154=I96)*($F$5:$F$154&lt;G96)*($G$5:$G$154&gt;F96)*($A$5:$A$154&lt;&gt;A96)*($K$5:$K$154&lt;&gt;"Canceled"))&gt;0,"Review overlap","No overlap")))))</f>
        <v/>
      </c>
      <c r="Q96" s="20" t="n"/>
    </row>
    <row r="97">
      <c r="A97" s="15" t="n"/>
      <c r="B97" s="16" t="n"/>
      <c r="C97" s="15" t="n"/>
      <c r="D97" s="6">
        <f>IF(C97="","",IFERROR(VLOOKUP(C97,Pets!$A$5:$E$104,2,FALSE),"Check Pet ID"))</f>
        <v/>
      </c>
      <c r="E97" s="6">
        <f>IF(C97="","",IFERROR(VLOOKUP(C97,Pets!$A$5:$E$104,3,FALSE),""))</f>
        <v/>
      </c>
      <c r="F97" s="17" t="n"/>
      <c r="G97" s="17" t="n"/>
      <c r="H97" s="18" t="n"/>
      <c r="I97" s="15" t="n"/>
      <c r="J97" s="15" t="n"/>
      <c r="K97" s="15" t="n"/>
      <c r="L97" s="17" t="n"/>
      <c r="M97" s="17" t="n"/>
      <c r="N97" s="11">
        <f>IF(A97="","",IF(OR(L97="",M97=""),"",IFERROR(IF(M97&gt;L97,(M97-L97)*24,""),"")))</f>
        <v/>
      </c>
      <c r="O97" s="19">
        <f>IF(A97="","",IF(K97="Canceled","Canceled",IF(OR(F97="",G97=""),"Check window",IF(G97&lt;=F97,"Check window",IF(AND(L97&lt;&gt;"",M97&lt;&gt;""),IF(OR(M97&lt;=L97,N97&gt;Assumptions!$B$7,L97&lt;F97,M97&gt;G97),"Review timing","Within window"),"Pending")))))</f>
        <v/>
      </c>
      <c r="P97" s="19">
        <f>IF(A97="","",IF(K97="Canceled","Canceled",IF(OR(B97="",F97="",G97="",I97=""),"Check fields",IF(G97&lt;=F97,"Check window",IF(SUMPRODUCT(($B$5:$B$154=B97)*($I$5:$I$154=I97)*($F$5:$F$154&lt;G97)*($G$5:$G$154&gt;F97)*($A$5:$A$154&lt;&gt;A97)*($K$5:$K$154&lt;&gt;"Canceled"))&gt;0,"Review overlap","No overlap")))))</f>
        <v/>
      </c>
      <c r="Q97" s="20" t="n"/>
    </row>
    <row r="98">
      <c r="A98" s="15" t="n"/>
      <c r="B98" s="16" t="n"/>
      <c r="C98" s="15" t="n"/>
      <c r="D98" s="10">
        <f>IF(C98="","",IFERROR(VLOOKUP(C98,Pets!$A$5:$E$104,2,FALSE),"Check Pet ID"))</f>
        <v/>
      </c>
      <c r="E98" s="10">
        <f>IF(C98="","",IFERROR(VLOOKUP(C98,Pets!$A$5:$E$104,3,FALSE),""))</f>
        <v/>
      </c>
      <c r="F98" s="17" t="n"/>
      <c r="G98" s="17" t="n"/>
      <c r="H98" s="18" t="n"/>
      <c r="I98" s="15" t="n"/>
      <c r="J98" s="15" t="n"/>
      <c r="K98" s="15" t="n"/>
      <c r="L98" s="17" t="n"/>
      <c r="M98" s="17" t="n"/>
      <c r="N98" s="12">
        <f>IF(A98="","",IF(OR(L98="",M98=""),"",IFERROR(IF(M98&gt;L98,(M98-L98)*24,""),"")))</f>
        <v/>
      </c>
      <c r="O98" s="21">
        <f>IF(A98="","",IF(K98="Canceled","Canceled",IF(OR(F98="",G98=""),"Check window",IF(G98&lt;=F98,"Check window",IF(AND(L98&lt;&gt;"",M98&lt;&gt;""),IF(OR(M98&lt;=L98,N98&gt;Assumptions!$B$7,L98&lt;F98,M98&gt;G98),"Review timing","Within window"),"Pending")))))</f>
        <v/>
      </c>
      <c r="P98" s="21">
        <f>IF(A98="","",IF(K98="Canceled","Canceled",IF(OR(B98="",F98="",G98="",I98=""),"Check fields",IF(G98&lt;=F98,"Check window",IF(SUMPRODUCT(($B$5:$B$154=B98)*($I$5:$I$154=I98)*($F$5:$F$154&lt;G98)*($G$5:$G$154&gt;F98)*($A$5:$A$154&lt;&gt;A98)*($K$5:$K$154&lt;&gt;"Canceled"))&gt;0,"Review overlap","No overlap")))))</f>
        <v/>
      </c>
      <c r="Q98" s="20" t="n"/>
    </row>
    <row r="99">
      <c r="A99" s="15" t="n"/>
      <c r="B99" s="16" t="n"/>
      <c r="C99" s="15" t="n"/>
      <c r="D99" s="6">
        <f>IF(C99="","",IFERROR(VLOOKUP(C99,Pets!$A$5:$E$104,2,FALSE),"Check Pet ID"))</f>
        <v/>
      </c>
      <c r="E99" s="6">
        <f>IF(C99="","",IFERROR(VLOOKUP(C99,Pets!$A$5:$E$104,3,FALSE),""))</f>
        <v/>
      </c>
      <c r="F99" s="17" t="n"/>
      <c r="G99" s="17" t="n"/>
      <c r="H99" s="18" t="n"/>
      <c r="I99" s="15" t="n"/>
      <c r="J99" s="15" t="n"/>
      <c r="K99" s="15" t="n"/>
      <c r="L99" s="17" t="n"/>
      <c r="M99" s="17" t="n"/>
      <c r="N99" s="11">
        <f>IF(A99="","",IF(OR(L99="",M99=""),"",IFERROR(IF(M99&gt;L99,(M99-L99)*24,""),"")))</f>
        <v/>
      </c>
      <c r="O99" s="19">
        <f>IF(A99="","",IF(K99="Canceled","Canceled",IF(OR(F99="",G99=""),"Check window",IF(G99&lt;=F99,"Check window",IF(AND(L99&lt;&gt;"",M99&lt;&gt;""),IF(OR(M99&lt;=L99,N99&gt;Assumptions!$B$7,L99&lt;F99,M99&gt;G99),"Review timing","Within window"),"Pending")))))</f>
        <v/>
      </c>
      <c r="P99" s="19">
        <f>IF(A99="","",IF(K99="Canceled","Canceled",IF(OR(B99="",F99="",G99="",I99=""),"Check fields",IF(G99&lt;=F99,"Check window",IF(SUMPRODUCT(($B$5:$B$154=B99)*($I$5:$I$154=I99)*($F$5:$F$154&lt;G99)*($G$5:$G$154&gt;F99)*($A$5:$A$154&lt;&gt;A99)*($K$5:$K$154&lt;&gt;"Canceled"))&gt;0,"Review overlap","No overlap")))))</f>
        <v/>
      </c>
      <c r="Q99" s="20" t="n"/>
    </row>
    <row r="100">
      <c r="A100" s="15" t="n"/>
      <c r="B100" s="16" t="n"/>
      <c r="C100" s="15" t="n"/>
      <c r="D100" s="10">
        <f>IF(C100="","",IFERROR(VLOOKUP(C100,Pets!$A$5:$E$104,2,FALSE),"Check Pet ID"))</f>
        <v/>
      </c>
      <c r="E100" s="10">
        <f>IF(C100="","",IFERROR(VLOOKUP(C100,Pets!$A$5:$E$104,3,FALSE),""))</f>
        <v/>
      </c>
      <c r="F100" s="17" t="n"/>
      <c r="G100" s="17" t="n"/>
      <c r="H100" s="18" t="n"/>
      <c r="I100" s="15" t="n"/>
      <c r="J100" s="15" t="n"/>
      <c r="K100" s="15" t="n"/>
      <c r="L100" s="17" t="n"/>
      <c r="M100" s="17" t="n"/>
      <c r="N100" s="12">
        <f>IF(A100="","",IF(OR(L100="",M100=""),"",IFERROR(IF(M100&gt;L100,(M100-L100)*24,""),"")))</f>
        <v/>
      </c>
      <c r="O100" s="21">
        <f>IF(A100="","",IF(K100="Canceled","Canceled",IF(OR(F100="",G100=""),"Check window",IF(G100&lt;=F100,"Check window",IF(AND(L100&lt;&gt;"",M100&lt;&gt;""),IF(OR(M100&lt;=L100,N100&gt;Assumptions!$B$7,L100&lt;F100,M100&gt;G100),"Review timing","Within window"),"Pending")))))</f>
        <v/>
      </c>
      <c r="P100" s="21">
        <f>IF(A100="","",IF(K100="Canceled","Canceled",IF(OR(B100="",F100="",G100="",I100=""),"Check fields",IF(G100&lt;=F100,"Check window",IF(SUMPRODUCT(($B$5:$B$154=B100)*($I$5:$I$154=I100)*($F$5:$F$154&lt;G100)*($G$5:$G$154&gt;F100)*($A$5:$A$154&lt;&gt;A100)*($K$5:$K$154&lt;&gt;"Canceled"))&gt;0,"Review overlap","No overlap")))))</f>
        <v/>
      </c>
      <c r="Q100" s="20" t="n"/>
    </row>
    <row r="101">
      <c r="A101" s="15" t="n"/>
      <c r="B101" s="16" t="n"/>
      <c r="C101" s="15" t="n"/>
      <c r="D101" s="6">
        <f>IF(C101="","",IFERROR(VLOOKUP(C101,Pets!$A$5:$E$104,2,FALSE),"Check Pet ID"))</f>
        <v/>
      </c>
      <c r="E101" s="6">
        <f>IF(C101="","",IFERROR(VLOOKUP(C101,Pets!$A$5:$E$104,3,FALSE),""))</f>
        <v/>
      </c>
      <c r="F101" s="17" t="n"/>
      <c r="G101" s="17" t="n"/>
      <c r="H101" s="18" t="n"/>
      <c r="I101" s="15" t="n"/>
      <c r="J101" s="15" t="n"/>
      <c r="K101" s="15" t="n"/>
      <c r="L101" s="17" t="n"/>
      <c r="M101" s="17" t="n"/>
      <c r="N101" s="11">
        <f>IF(A101="","",IF(OR(L101="",M101=""),"",IFERROR(IF(M101&gt;L101,(M101-L101)*24,""),"")))</f>
        <v/>
      </c>
      <c r="O101" s="19">
        <f>IF(A101="","",IF(K101="Canceled","Canceled",IF(OR(F101="",G101=""),"Check window",IF(G101&lt;=F101,"Check window",IF(AND(L101&lt;&gt;"",M101&lt;&gt;""),IF(OR(M101&lt;=L101,N101&gt;Assumptions!$B$7,L101&lt;F101,M101&gt;G101),"Review timing","Within window"),"Pending")))))</f>
        <v/>
      </c>
      <c r="P101" s="19">
        <f>IF(A101="","",IF(K101="Canceled","Canceled",IF(OR(B101="",F101="",G101="",I101=""),"Check fields",IF(G101&lt;=F101,"Check window",IF(SUMPRODUCT(($B$5:$B$154=B101)*($I$5:$I$154=I101)*($F$5:$F$154&lt;G101)*($G$5:$G$154&gt;F101)*($A$5:$A$154&lt;&gt;A101)*($K$5:$K$154&lt;&gt;"Canceled"))&gt;0,"Review overlap","No overlap")))))</f>
        <v/>
      </c>
      <c r="Q101" s="20" t="n"/>
    </row>
    <row r="102">
      <c r="A102" s="15" t="n"/>
      <c r="B102" s="16" t="n"/>
      <c r="C102" s="15" t="n"/>
      <c r="D102" s="10">
        <f>IF(C102="","",IFERROR(VLOOKUP(C102,Pets!$A$5:$E$104,2,FALSE),"Check Pet ID"))</f>
        <v/>
      </c>
      <c r="E102" s="10">
        <f>IF(C102="","",IFERROR(VLOOKUP(C102,Pets!$A$5:$E$104,3,FALSE),""))</f>
        <v/>
      </c>
      <c r="F102" s="17" t="n"/>
      <c r="G102" s="17" t="n"/>
      <c r="H102" s="18" t="n"/>
      <c r="I102" s="15" t="n"/>
      <c r="J102" s="15" t="n"/>
      <c r="K102" s="15" t="n"/>
      <c r="L102" s="17" t="n"/>
      <c r="M102" s="17" t="n"/>
      <c r="N102" s="12">
        <f>IF(A102="","",IF(OR(L102="",M102=""),"",IFERROR(IF(M102&gt;L102,(M102-L102)*24,""),"")))</f>
        <v/>
      </c>
      <c r="O102" s="21">
        <f>IF(A102="","",IF(K102="Canceled","Canceled",IF(OR(F102="",G102=""),"Check window",IF(G102&lt;=F102,"Check window",IF(AND(L102&lt;&gt;"",M102&lt;&gt;""),IF(OR(M102&lt;=L102,N102&gt;Assumptions!$B$7,L102&lt;F102,M102&gt;G102),"Review timing","Within window"),"Pending")))))</f>
        <v/>
      </c>
      <c r="P102" s="21">
        <f>IF(A102="","",IF(K102="Canceled","Canceled",IF(OR(B102="",F102="",G102="",I102=""),"Check fields",IF(G102&lt;=F102,"Check window",IF(SUMPRODUCT(($B$5:$B$154=B102)*($I$5:$I$154=I102)*($F$5:$F$154&lt;G102)*($G$5:$G$154&gt;F102)*($A$5:$A$154&lt;&gt;A102)*($K$5:$K$154&lt;&gt;"Canceled"))&gt;0,"Review overlap","No overlap")))))</f>
        <v/>
      </c>
      <c r="Q102" s="20" t="n"/>
    </row>
    <row r="103">
      <c r="A103" s="15" t="n"/>
      <c r="B103" s="16" t="n"/>
      <c r="C103" s="15" t="n"/>
      <c r="D103" s="6">
        <f>IF(C103="","",IFERROR(VLOOKUP(C103,Pets!$A$5:$E$104,2,FALSE),"Check Pet ID"))</f>
        <v/>
      </c>
      <c r="E103" s="6">
        <f>IF(C103="","",IFERROR(VLOOKUP(C103,Pets!$A$5:$E$104,3,FALSE),""))</f>
        <v/>
      </c>
      <c r="F103" s="17" t="n"/>
      <c r="G103" s="17" t="n"/>
      <c r="H103" s="18" t="n"/>
      <c r="I103" s="15" t="n"/>
      <c r="J103" s="15" t="n"/>
      <c r="K103" s="15" t="n"/>
      <c r="L103" s="17" t="n"/>
      <c r="M103" s="17" t="n"/>
      <c r="N103" s="11">
        <f>IF(A103="","",IF(OR(L103="",M103=""),"",IFERROR(IF(M103&gt;L103,(M103-L103)*24,""),"")))</f>
        <v/>
      </c>
      <c r="O103" s="19">
        <f>IF(A103="","",IF(K103="Canceled","Canceled",IF(OR(F103="",G103=""),"Check window",IF(G103&lt;=F103,"Check window",IF(AND(L103&lt;&gt;"",M103&lt;&gt;""),IF(OR(M103&lt;=L103,N103&gt;Assumptions!$B$7,L103&lt;F103,M103&gt;G103),"Review timing","Within window"),"Pending")))))</f>
        <v/>
      </c>
      <c r="P103" s="19">
        <f>IF(A103="","",IF(K103="Canceled","Canceled",IF(OR(B103="",F103="",G103="",I103=""),"Check fields",IF(G103&lt;=F103,"Check window",IF(SUMPRODUCT(($B$5:$B$154=B103)*($I$5:$I$154=I103)*($F$5:$F$154&lt;G103)*($G$5:$G$154&gt;F103)*($A$5:$A$154&lt;&gt;A103)*($K$5:$K$154&lt;&gt;"Canceled"))&gt;0,"Review overlap","No overlap")))))</f>
        <v/>
      </c>
      <c r="Q103" s="20" t="n"/>
    </row>
    <row r="104">
      <c r="A104" s="15" t="n"/>
      <c r="B104" s="16" t="n"/>
      <c r="C104" s="15" t="n"/>
      <c r="D104" s="10">
        <f>IF(C104="","",IFERROR(VLOOKUP(C104,Pets!$A$5:$E$104,2,FALSE),"Check Pet ID"))</f>
        <v/>
      </c>
      <c r="E104" s="10">
        <f>IF(C104="","",IFERROR(VLOOKUP(C104,Pets!$A$5:$E$104,3,FALSE),""))</f>
        <v/>
      </c>
      <c r="F104" s="17" t="n"/>
      <c r="G104" s="17" t="n"/>
      <c r="H104" s="18" t="n"/>
      <c r="I104" s="15" t="n"/>
      <c r="J104" s="15" t="n"/>
      <c r="K104" s="15" t="n"/>
      <c r="L104" s="17" t="n"/>
      <c r="M104" s="17" t="n"/>
      <c r="N104" s="12">
        <f>IF(A104="","",IF(OR(L104="",M104=""),"",IFERROR(IF(M104&gt;L104,(M104-L104)*24,""),"")))</f>
        <v/>
      </c>
      <c r="O104" s="21">
        <f>IF(A104="","",IF(K104="Canceled","Canceled",IF(OR(F104="",G104=""),"Check window",IF(G104&lt;=F104,"Check window",IF(AND(L104&lt;&gt;"",M104&lt;&gt;""),IF(OR(M104&lt;=L104,N104&gt;Assumptions!$B$7,L104&lt;F104,M104&gt;G104),"Review timing","Within window"),"Pending")))))</f>
        <v/>
      </c>
      <c r="P104" s="21">
        <f>IF(A104="","",IF(K104="Canceled","Canceled",IF(OR(B104="",F104="",G104="",I104=""),"Check fields",IF(G104&lt;=F104,"Check window",IF(SUMPRODUCT(($B$5:$B$154=B104)*($I$5:$I$154=I104)*($F$5:$F$154&lt;G104)*($G$5:$G$154&gt;F104)*($A$5:$A$154&lt;&gt;A104)*($K$5:$K$154&lt;&gt;"Canceled"))&gt;0,"Review overlap","No overlap")))))</f>
        <v/>
      </c>
      <c r="Q104" s="20" t="n"/>
    </row>
    <row r="105">
      <c r="A105" s="15" t="n"/>
      <c r="B105" s="16" t="n"/>
      <c r="C105" s="15" t="n"/>
      <c r="D105" s="6">
        <f>IF(C105="","",IFERROR(VLOOKUP(C105,Pets!$A$5:$E$104,2,FALSE),"Check Pet ID"))</f>
        <v/>
      </c>
      <c r="E105" s="6">
        <f>IF(C105="","",IFERROR(VLOOKUP(C105,Pets!$A$5:$E$104,3,FALSE),""))</f>
        <v/>
      </c>
      <c r="F105" s="17" t="n"/>
      <c r="G105" s="17" t="n"/>
      <c r="H105" s="18" t="n"/>
      <c r="I105" s="15" t="n"/>
      <c r="J105" s="15" t="n"/>
      <c r="K105" s="15" t="n"/>
      <c r="L105" s="17" t="n"/>
      <c r="M105" s="17" t="n"/>
      <c r="N105" s="11">
        <f>IF(A105="","",IF(OR(L105="",M105=""),"",IFERROR(IF(M105&gt;L105,(M105-L105)*24,""),"")))</f>
        <v/>
      </c>
      <c r="O105" s="19">
        <f>IF(A105="","",IF(K105="Canceled","Canceled",IF(OR(F105="",G105=""),"Check window",IF(G105&lt;=F105,"Check window",IF(AND(L105&lt;&gt;"",M105&lt;&gt;""),IF(OR(M105&lt;=L105,N105&gt;Assumptions!$B$7,L105&lt;F105,M105&gt;G105),"Review timing","Within window"),"Pending")))))</f>
        <v/>
      </c>
      <c r="P105" s="19">
        <f>IF(A105="","",IF(K105="Canceled","Canceled",IF(OR(B105="",F105="",G105="",I105=""),"Check fields",IF(G105&lt;=F105,"Check window",IF(SUMPRODUCT(($B$5:$B$154=B105)*($I$5:$I$154=I105)*($F$5:$F$154&lt;G105)*($G$5:$G$154&gt;F105)*($A$5:$A$154&lt;&gt;A105)*($K$5:$K$154&lt;&gt;"Canceled"))&gt;0,"Review overlap","No overlap")))))</f>
        <v/>
      </c>
      <c r="Q105" s="20" t="n"/>
    </row>
    <row r="106">
      <c r="A106" s="15" t="n"/>
      <c r="B106" s="16" t="n"/>
      <c r="C106" s="15" t="n"/>
      <c r="D106" s="10">
        <f>IF(C106="","",IFERROR(VLOOKUP(C106,Pets!$A$5:$E$104,2,FALSE),"Check Pet ID"))</f>
        <v/>
      </c>
      <c r="E106" s="10">
        <f>IF(C106="","",IFERROR(VLOOKUP(C106,Pets!$A$5:$E$104,3,FALSE),""))</f>
        <v/>
      </c>
      <c r="F106" s="17" t="n"/>
      <c r="G106" s="17" t="n"/>
      <c r="H106" s="18" t="n"/>
      <c r="I106" s="15" t="n"/>
      <c r="J106" s="15" t="n"/>
      <c r="K106" s="15" t="n"/>
      <c r="L106" s="17" t="n"/>
      <c r="M106" s="17" t="n"/>
      <c r="N106" s="12">
        <f>IF(A106="","",IF(OR(L106="",M106=""),"",IFERROR(IF(M106&gt;L106,(M106-L106)*24,""),"")))</f>
        <v/>
      </c>
      <c r="O106" s="21">
        <f>IF(A106="","",IF(K106="Canceled","Canceled",IF(OR(F106="",G106=""),"Check window",IF(G106&lt;=F106,"Check window",IF(AND(L106&lt;&gt;"",M106&lt;&gt;""),IF(OR(M106&lt;=L106,N106&gt;Assumptions!$B$7,L106&lt;F106,M106&gt;G106),"Review timing","Within window"),"Pending")))))</f>
        <v/>
      </c>
      <c r="P106" s="21">
        <f>IF(A106="","",IF(K106="Canceled","Canceled",IF(OR(B106="",F106="",G106="",I106=""),"Check fields",IF(G106&lt;=F106,"Check window",IF(SUMPRODUCT(($B$5:$B$154=B106)*($I$5:$I$154=I106)*($F$5:$F$154&lt;G106)*($G$5:$G$154&gt;F106)*($A$5:$A$154&lt;&gt;A106)*($K$5:$K$154&lt;&gt;"Canceled"))&gt;0,"Review overlap","No overlap")))))</f>
        <v/>
      </c>
      <c r="Q106" s="20" t="n"/>
    </row>
    <row r="107">
      <c r="A107" s="15" t="n"/>
      <c r="B107" s="16" t="n"/>
      <c r="C107" s="15" t="n"/>
      <c r="D107" s="6">
        <f>IF(C107="","",IFERROR(VLOOKUP(C107,Pets!$A$5:$E$104,2,FALSE),"Check Pet ID"))</f>
        <v/>
      </c>
      <c r="E107" s="6">
        <f>IF(C107="","",IFERROR(VLOOKUP(C107,Pets!$A$5:$E$104,3,FALSE),""))</f>
        <v/>
      </c>
      <c r="F107" s="17" t="n"/>
      <c r="G107" s="17" t="n"/>
      <c r="H107" s="18" t="n"/>
      <c r="I107" s="15" t="n"/>
      <c r="J107" s="15" t="n"/>
      <c r="K107" s="15" t="n"/>
      <c r="L107" s="17" t="n"/>
      <c r="M107" s="17" t="n"/>
      <c r="N107" s="11">
        <f>IF(A107="","",IF(OR(L107="",M107=""),"",IFERROR(IF(M107&gt;L107,(M107-L107)*24,""),"")))</f>
        <v/>
      </c>
      <c r="O107" s="19">
        <f>IF(A107="","",IF(K107="Canceled","Canceled",IF(OR(F107="",G107=""),"Check window",IF(G107&lt;=F107,"Check window",IF(AND(L107&lt;&gt;"",M107&lt;&gt;""),IF(OR(M107&lt;=L107,N107&gt;Assumptions!$B$7,L107&lt;F107,M107&gt;G107),"Review timing","Within window"),"Pending")))))</f>
        <v/>
      </c>
      <c r="P107" s="19">
        <f>IF(A107="","",IF(K107="Canceled","Canceled",IF(OR(B107="",F107="",G107="",I107=""),"Check fields",IF(G107&lt;=F107,"Check window",IF(SUMPRODUCT(($B$5:$B$154=B107)*($I$5:$I$154=I107)*($F$5:$F$154&lt;G107)*($G$5:$G$154&gt;F107)*($A$5:$A$154&lt;&gt;A107)*($K$5:$K$154&lt;&gt;"Canceled"))&gt;0,"Review overlap","No overlap")))))</f>
        <v/>
      </c>
      <c r="Q107" s="20" t="n"/>
    </row>
    <row r="108">
      <c r="A108" s="15" t="n"/>
      <c r="B108" s="16" t="n"/>
      <c r="C108" s="15" t="n"/>
      <c r="D108" s="10">
        <f>IF(C108="","",IFERROR(VLOOKUP(C108,Pets!$A$5:$E$104,2,FALSE),"Check Pet ID"))</f>
        <v/>
      </c>
      <c r="E108" s="10">
        <f>IF(C108="","",IFERROR(VLOOKUP(C108,Pets!$A$5:$E$104,3,FALSE),""))</f>
        <v/>
      </c>
      <c r="F108" s="17" t="n"/>
      <c r="G108" s="17" t="n"/>
      <c r="H108" s="18" t="n"/>
      <c r="I108" s="15" t="n"/>
      <c r="J108" s="15" t="n"/>
      <c r="K108" s="15" t="n"/>
      <c r="L108" s="17" t="n"/>
      <c r="M108" s="17" t="n"/>
      <c r="N108" s="12">
        <f>IF(A108="","",IF(OR(L108="",M108=""),"",IFERROR(IF(M108&gt;L108,(M108-L108)*24,""),"")))</f>
        <v/>
      </c>
      <c r="O108" s="21">
        <f>IF(A108="","",IF(K108="Canceled","Canceled",IF(OR(F108="",G108=""),"Check window",IF(G108&lt;=F108,"Check window",IF(AND(L108&lt;&gt;"",M108&lt;&gt;""),IF(OR(M108&lt;=L108,N108&gt;Assumptions!$B$7,L108&lt;F108,M108&gt;G108),"Review timing","Within window"),"Pending")))))</f>
        <v/>
      </c>
      <c r="P108" s="21">
        <f>IF(A108="","",IF(K108="Canceled","Canceled",IF(OR(B108="",F108="",G108="",I108=""),"Check fields",IF(G108&lt;=F108,"Check window",IF(SUMPRODUCT(($B$5:$B$154=B108)*($I$5:$I$154=I108)*($F$5:$F$154&lt;G108)*($G$5:$G$154&gt;F108)*($A$5:$A$154&lt;&gt;A108)*($K$5:$K$154&lt;&gt;"Canceled"))&gt;0,"Review overlap","No overlap")))))</f>
        <v/>
      </c>
      <c r="Q108" s="20" t="n"/>
    </row>
    <row r="109">
      <c r="A109" s="15" t="n"/>
      <c r="B109" s="16" t="n"/>
      <c r="C109" s="15" t="n"/>
      <c r="D109" s="6">
        <f>IF(C109="","",IFERROR(VLOOKUP(C109,Pets!$A$5:$E$104,2,FALSE),"Check Pet ID"))</f>
        <v/>
      </c>
      <c r="E109" s="6">
        <f>IF(C109="","",IFERROR(VLOOKUP(C109,Pets!$A$5:$E$104,3,FALSE),""))</f>
        <v/>
      </c>
      <c r="F109" s="17" t="n"/>
      <c r="G109" s="17" t="n"/>
      <c r="H109" s="18" t="n"/>
      <c r="I109" s="15" t="n"/>
      <c r="J109" s="15" t="n"/>
      <c r="K109" s="15" t="n"/>
      <c r="L109" s="17" t="n"/>
      <c r="M109" s="17" t="n"/>
      <c r="N109" s="11">
        <f>IF(A109="","",IF(OR(L109="",M109=""),"",IFERROR(IF(M109&gt;L109,(M109-L109)*24,""),"")))</f>
        <v/>
      </c>
      <c r="O109" s="19">
        <f>IF(A109="","",IF(K109="Canceled","Canceled",IF(OR(F109="",G109=""),"Check window",IF(G109&lt;=F109,"Check window",IF(AND(L109&lt;&gt;"",M109&lt;&gt;""),IF(OR(M109&lt;=L109,N109&gt;Assumptions!$B$7,L109&lt;F109,M109&gt;G109),"Review timing","Within window"),"Pending")))))</f>
        <v/>
      </c>
      <c r="P109" s="19">
        <f>IF(A109="","",IF(K109="Canceled","Canceled",IF(OR(B109="",F109="",G109="",I109=""),"Check fields",IF(G109&lt;=F109,"Check window",IF(SUMPRODUCT(($B$5:$B$154=B109)*($I$5:$I$154=I109)*($F$5:$F$154&lt;G109)*($G$5:$G$154&gt;F109)*($A$5:$A$154&lt;&gt;A109)*($K$5:$K$154&lt;&gt;"Canceled"))&gt;0,"Review overlap","No overlap")))))</f>
        <v/>
      </c>
      <c r="Q109" s="20" t="n"/>
    </row>
    <row r="110">
      <c r="A110" s="15" t="n"/>
      <c r="B110" s="16" t="n"/>
      <c r="C110" s="15" t="n"/>
      <c r="D110" s="10">
        <f>IF(C110="","",IFERROR(VLOOKUP(C110,Pets!$A$5:$E$104,2,FALSE),"Check Pet ID"))</f>
        <v/>
      </c>
      <c r="E110" s="10">
        <f>IF(C110="","",IFERROR(VLOOKUP(C110,Pets!$A$5:$E$104,3,FALSE),""))</f>
        <v/>
      </c>
      <c r="F110" s="17" t="n"/>
      <c r="G110" s="17" t="n"/>
      <c r="H110" s="18" t="n"/>
      <c r="I110" s="15" t="n"/>
      <c r="J110" s="15" t="n"/>
      <c r="K110" s="15" t="n"/>
      <c r="L110" s="17" t="n"/>
      <c r="M110" s="17" t="n"/>
      <c r="N110" s="12">
        <f>IF(A110="","",IF(OR(L110="",M110=""),"",IFERROR(IF(M110&gt;L110,(M110-L110)*24,""),"")))</f>
        <v/>
      </c>
      <c r="O110" s="21">
        <f>IF(A110="","",IF(K110="Canceled","Canceled",IF(OR(F110="",G110=""),"Check window",IF(G110&lt;=F110,"Check window",IF(AND(L110&lt;&gt;"",M110&lt;&gt;""),IF(OR(M110&lt;=L110,N110&gt;Assumptions!$B$7,L110&lt;F110,M110&gt;G110),"Review timing","Within window"),"Pending")))))</f>
        <v/>
      </c>
      <c r="P110" s="21">
        <f>IF(A110="","",IF(K110="Canceled","Canceled",IF(OR(B110="",F110="",G110="",I110=""),"Check fields",IF(G110&lt;=F110,"Check window",IF(SUMPRODUCT(($B$5:$B$154=B110)*($I$5:$I$154=I110)*($F$5:$F$154&lt;G110)*($G$5:$G$154&gt;F110)*($A$5:$A$154&lt;&gt;A110)*($K$5:$K$154&lt;&gt;"Canceled"))&gt;0,"Review overlap","No overlap")))))</f>
        <v/>
      </c>
      <c r="Q110" s="20" t="n"/>
    </row>
    <row r="111">
      <c r="A111" s="15" t="n"/>
      <c r="B111" s="16" t="n"/>
      <c r="C111" s="15" t="n"/>
      <c r="D111" s="6">
        <f>IF(C111="","",IFERROR(VLOOKUP(C111,Pets!$A$5:$E$104,2,FALSE),"Check Pet ID"))</f>
        <v/>
      </c>
      <c r="E111" s="6">
        <f>IF(C111="","",IFERROR(VLOOKUP(C111,Pets!$A$5:$E$104,3,FALSE),""))</f>
        <v/>
      </c>
      <c r="F111" s="17" t="n"/>
      <c r="G111" s="17" t="n"/>
      <c r="H111" s="18" t="n"/>
      <c r="I111" s="15" t="n"/>
      <c r="J111" s="15" t="n"/>
      <c r="K111" s="15" t="n"/>
      <c r="L111" s="17" t="n"/>
      <c r="M111" s="17" t="n"/>
      <c r="N111" s="11">
        <f>IF(A111="","",IF(OR(L111="",M111=""),"",IFERROR(IF(M111&gt;L111,(M111-L111)*24,""),"")))</f>
        <v/>
      </c>
      <c r="O111" s="19">
        <f>IF(A111="","",IF(K111="Canceled","Canceled",IF(OR(F111="",G111=""),"Check window",IF(G111&lt;=F111,"Check window",IF(AND(L111&lt;&gt;"",M111&lt;&gt;""),IF(OR(M111&lt;=L111,N111&gt;Assumptions!$B$7,L111&lt;F111,M111&gt;G111),"Review timing","Within window"),"Pending")))))</f>
        <v/>
      </c>
      <c r="P111" s="19">
        <f>IF(A111="","",IF(K111="Canceled","Canceled",IF(OR(B111="",F111="",G111="",I111=""),"Check fields",IF(G111&lt;=F111,"Check window",IF(SUMPRODUCT(($B$5:$B$154=B111)*($I$5:$I$154=I111)*($F$5:$F$154&lt;G111)*($G$5:$G$154&gt;F111)*($A$5:$A$154&lt;&gt;A111)*($K$5:$K$154&lt;&gt;"Canceled"))&gt;0,"Review overlap","No overlap")))))</f>
        <v/>
      </c>
      <c r="Q111" s="20" t="n"/>
    </row>
    <row r="112">
      <c r="A112" s="15" t="n"/>
      <c r="B112" s="16" t="n"/>
      <c r="C112" s="15" t="n"/>
      <c r="D112" s="10">
        <f>IF(C112="","",IFERROR(VLOOKUP(C112,Pets!$A$5:$E$104,2,FALSE),"Check Pet ID"))</f>
        <v/>
      </c>
      <c r="E112" s="10">
        <f>IF(C112="","",IFERROR(VLOOKUP(C112,Pets!$A$5:$E$104,3,FALSE),""))</f>
        <v/>
      </c>
      <c r="F112" s="17" t="n"/>
      <c r="G112" s="17" t="n"/>
      <c r="H112" s="18" t="n"/>
      <c r="I112" s="15" t="n"/>
      <c r="J112" s="15" t="n"/>
      <c r="K112" s="15" t="n"/>
      <c r="L112" s="17" t="n"/>
      <c r="M112" s="17" t="n"/>
      <c r="N112" s="12">
        <f>IF(A112="","",IF(OR(L112="",M112=""),"",IFERROR(IF(M112&gt;L112,(M112-L112)*24,""),"")))</f>
        <v/>
      </c>
      <c r="O112" s="21">
        <f>IF(A112="","",IF(K112="Canceled","Canceled",IF(OR(F112="",G112=""),"Check window",IF(G112&lt;=F112,"Check window",IF(AND(L112&lt;&gt;"",M112&lt;&gt;""),IF(OR(M112&lt;=L112,N112&gt;Assumptions!$B$7,L112&lt;F112,M112&gt;G112),"Review timing","Within window"),"Pending")))))</f>
        <v/>
      </c>
      <c r="P112" s="21">
        <f>IF(A112="","",IF(K112="Canceled","Canceled",IF(OR(B112="",F112="",G112="",I112=""),"Check fields",IF(G112&lt;=F112,"Check window",IF(SUMPRODUCT(($B$5:$B$154=B112)*($I$5:$I$154=I112)*($F$5:$F$154&lt;G112)*($G$5:$G$154&gt;F112)*($A$5:$A$154&lt;&gt;A112)*($K$5:$K$154&lt;&gt;"Canceled"))&gt;0,"Review overlap","No overlap")))))</f>
        <v/>
      </c>
      <c r="Q112" s="20" t="n"/>
    </row>
    <row r="113">
      <c r="A113" s="15" t="n"/>
      <c r="B113" s="16" t="n"/>
      <c r="C113" s="15" t="n"/>
      <c r="D113" s="6">
        <f>IF(C113="","",IFERROR(VLOOKUP(C113,Pets!$A$5:$E$104,2,FALSE),"Check Pet ID"))</f>
        <v/>
      </c>
      <c r="E113" s="6">
        <f>IF(C113="","",IFERROR(VLOOKUP(C113,Pets!$A$5:$E$104,3,FALSE),""))</f>
        <v/>
      </c>
      <c r="F113" s="17" t="n"/>
      <c r="G113" s="17" t="n"/>
      <c r="H113" s="18" t="n"/>
      <c r="I113" s="15" t="n"/>
      <c r="J113" s="15" t="n"/>
      <c r="K113" s="15" t="n"/>
      <c r="L113" s="17" t="n"/>
      <c r="M113" s="17" t="n"/>
      <c r="N113" s="11">
        <f>IF(A113="","",IF(OR(L113="",M113=""),"",IFERROR(IF(M113&gt;L113,(M113-L113)*24,""),"")))</f>
        <v/>
      </c>
      <c r="O113" s="19">
        <f>IF(A113="","",IF(K113="Canceled","Canceled",IF(OR(F113="",G113=""),"Check window",IF(G113&lt;=F113,"Check window",IF(AND(L113&lt;&gt;"",M113&lt;&gt;""),IF(OR(M113&lt;=L113,N113&gt;Assumptions!$B$7,L113&lt;F113,M113&gt;G113),"Review timing","Within window"),"Pending")))))</f>
        <v/>
      </c>
      <c r="P113" s="19">
        <f>IF(A113="","",IF(K113="Canceled","Canceled",IF(OR(B113="",F113="",G113="",I113=""),"Check fields",IF(G113&lt;=F113,"Check window",IF(SUMPRODUCT(($B$5:$B$154=B113)*($I$5:$I$154=I113)*($F$5:$F$154&lt;G113)*($G$5:$G$154&gt;F113)*($A$5:$A$154&lt;&gt;A113)*($K$5:$K$154&lt;&gt;"Canceled"))&gt;0,"Review overlap","No overlap")))))</f>
        <v/>
      </c>
      <c r="Q113" s="20" t="n"/>
    </row>
    <row r="114">
      <c r="A114" s="15" t="n"/>
      <c r="B114" s="16" t="n"/>
      <c r="C114" s="15" t="n"/>
      <c r="D114" s="10">
        <f>IF(C114="","",IFERROR(VLOOKUP(C114,Pets!$A$5:$E$104,2,FALSE),"Check Pet ID"))</f>
        <v/>
      </c>
      <c r="E114" s="10">
        <f>IF(C114="","",IFERROR(VLOOKUP(C114,Pets!$A$5:$E$104,3,FALSE),""))</f>
        <v/>
      </c>
      <c r="F114" s="17" t="n"/>
      <c r="G114" s="17" t="n"/>
      <c r="H114" s="18" t="n"/>
      <c r="I114" s="15" t="n"/>
      <c r="J114" s="15" t="n"/>
      <c r="K114" s="15" t="n"/>
      <c r="L114" s="17" t="n"/>
      <c r="M114" s="17" t="n"/>
      <c r="N114" s="12">
        <f>IF(A114="","",IF(OR(L114="",M114=""),"",IFERROR(IF(M114&gt;L114,(M114-L114)*24,""),"")))</f>
        <v/>
      </c>
      <c r="O114" s="21">
        <f>IF(A114="","",IF(K114="Canceled","Canceled",IF(OR(F114="",G114=""),"Check window",IF(G114&lt;=F114,"Check window",IF(AND(L114&lt;&gt;"",M114&lt;&gt;""),IF(OR(M114&lt;=L114,N114&gt;Assumptions!$B$7,L114&lt;F114,M114&gt;G114),"Review timing","Within window"),"Pending")))))</f>
        <v/>
      </c>
      <c r="P114" s="21">
        <f>IF(A114="","",IF(K114="Canceled","Canceled",IF(OR(B114="",F114="",G114="",I114=""),"Check fields",IF(G114&lt;=F114,"Check window",IF(SUMPRODUCT(($B$5:$B$154=B114)*($I$5:$I$154=I114)*($F$5:$F$154&lt;G114)*($G$5:$G$154&gt;F114)*($A$5:$A$154&lt;&gt;A114)*($K$5:$K$154&lt;&gt;"Canceled"))&gt;0,"Review overlap","No overlap")))))</f>
        <v/>
      </c>
      <c r="Q114" s="20" t="n"/>
    </row>
    <row r="115">
      <c r="A115" s="15" t="n"/>
      <c r="B115" s="16" t="n"/>
      <c r="C115" s="15" t="n"/>
      <c r="D115" s="6">
        <f>IF(C115="","",IFERROR(VLOOKUP(C115,Pets!$A$5:$E$104,2,FALSE),"Check Pet ID"))</f>
        <v/>
      </c>
      <c r="E115" s="6">
        <f>IF(C115="","",IFERROR(VLOOKUP(C115,Pets!$A$5:$E$104,3,FALSE),""))</f>
        <v/>
      </c>
      <c r="F115" s="17" t="n"/>
      <c r="G115" s="17" t="n"/>
      <c r="H115" s="18" t="n"/>
      <c r="I115" s="15" t="n"/>
      <c r="J115" s="15" t="n"/>
      <c r="K115" s="15" t="n"/>
      <c r="L115" s="17" t="n"/>
      <c r="M115" s="17" t="n"/>
      <c r="N115" s="11">
        <f>IF(A115="","",IF(OR(L115="",M115=""),"",IFERROR(IF(M115&gt;L115,(M115-L115)*24,""),"")))</f>
        <v/>
      </c>
      <c r="O115" s="19">
        <f>IF(A115="","",IF(K115="Canceled","Canceled",IF(OR(F115="",G115=""),"Check window",IF(G115&lt;=F115,"Check window",IF(AND(L115&lt;&gt;"",M115&lt;&gt;""),IF(OR(M115&lt;=L115,N115&gt;Assumptions!$B$7,L115&lt;F115,M115&gt;G115),"Review timing","Within window"),"Pending")))))</f>
        <v/>
      </c>
      <c r="P115" s="19">
        <f>IF(A115="","",IF(K115="Canceled","Canceled",IF(OR(B115="",F115="",G115="",I115=""),"Check fields",IF(G115&lt;=F115,"Check window",IF(SUMPRODUCT(($B$5:$B$154=B115)*($I$5:$I$154=I115)*($F$5:$F$154&lt;G115)*($G$5:$G$154&gt;F115)*($A$5:$A$154&lt;&gt;A115)*($K$5:$K$154&lt;&gt;"Canceled"))&gt;0,"Review overlap","No overlap")))))</f>
        <v/>
      </c>
      <c r="Q115" s="20" t="n"/>
    </row>
    <row r="116">
      <c r="A116" s="15" t="n"/>
      <c r="B116" s="16" t="n"/>
      <c r="C116" s="15" t="n"/>
      <c r="D116" s="10">
        <f>IF(C116="","",IFERROR(VLOOKUP(C116,Pets!$A$5:$E$104,2,FALSE),"Check Pet ID"))</f>
        <v/>
      </c>
      <c r="E116" s="10">
        <f>IF(C116="","",IFERROR(VLOOKUP(C116,Pets!$A$5:$E$104,3,FALSE),""))</f>
        <v/>
      </c>
      <c r="F116" s="17" t="n"/>
      <c r="G116" s="17" t="n"/>
      <c r="H116" s="18" t="n"/>
      <c r="I116" s="15" t="n"/>
      <c r="J116" s="15" t="n"/>
      <c r="K116" s="15" t="n"/>
      <c r="L116" s="17" t="n"/>
      <c r="M116" s="17" t="n"/>
      <c r="N116" s="12">
        <f>IF(A116="","",IF(OR(L116="",M116=""),"",IFERROR(IF(M116&gt;L116,(M116-L116)*24,""),"")))</f>
        <v/>
      </c>
      <c r="O116" s="21">
        <f>IF(A116="","",IF(K116="Canceled","Canceled",IF(OR(F116="",G116=""),"Check window",IF(G116&lt;=F116,"Check window",IF(AND(L116&lt;&gt;"",M116&lt;&gt;""),IF(OR(M116&lt;=L116,N116&gt;Assumptions!$B$7,L116&lt;F116,M116&gt;G116),"Review timing","Within window"),"Pending")))))</f>
        <v/>
      </c>
      <c r="P116" s="21">
        <f>IF(A116="","",IF(K116="Canceled","Canceled",IF(OR(B116="",F116="",G116="",I116=""),"Check fields",IF(G116&lt;=F116,"Check window",IF(SUMPRODUCT(($B$5:$B$154=B116)*($I$5:$I$154=I116)*($F$5:$F$154&lt;G116)*($G$5:$G$154&gt;F116)*($A$5:$A$154&lt;&gt;A116)*($K$5:$K$154&lt;&gt;"Canceled"))&gt;0,"Review overlap","No overlap")))))</f>
        <v/>
      </c>
      <c r="Q116" s="20" t="n"/>
    </row>
    <row r="117">
      <c r="A117" s="15" t="n"/>
      <c r="B117" s="16" t="n"/>
      <c r="C117" s="15" t="n"/>
      <c r="D117" s="6">
        <f>IF(C117="","",IFERROR(VLOOKUP(C117,Pets!$A$5:$E$104,2,FALSE),"Check Pet ID"))</f>
        <v/>
      </c>
      <c r="E117" s="6">
        <f>IF(C117="","",IFERROR(VLOOKUP(C117,Pets!$A$5:$E$104,3,FALSE),""))</f>
        <v/>
      </c>
      <c r="F117" s="17" t="n"/>
      <c r="G117" s="17" t="n"/>
      <c r="H117" s="18" t="n"/>
      <c r="I117" s="15" t="n"/>
      <c r="J117" s="15" t="n"/>
      <c r="K117" s="15" t="n"/>
      <c r="L117" s="17" t="n"/>
      <c r="M117" s="17" t="n"/>
      <c r="N117" s="11">
        <f>IF(A117="","",IF(OR(L117="",M117=""),"",IFERROR(IF(M117&gt;L117,(M117-L117)*24,""),"")))</f>
        <v/>
      </c>
      <c r="O117" s="19">
        <f>IF(A117="","",IF(K117="Canceled","Canceled",IF(OR(F117="",G117=""),"Check window",IF(G117&lt;=F117,"Check window",IF(AND(L117&lt;&gt;"",M117&lt;&gt;""),IF(OR(M117&lt;=L117,N117&gt;Assumptions!$B$7,L117&lt;F117,M117&gt;G117),"Review timing","Within window"),"Pending")))))</f>
        <v/>
      </c>
      <c r="P117" s="19">
        <f>IF(A117="","",IF(K117="Canceled","Canceled",IF(OR(B117="",F117="",G117="",I117=""),"Check fields",IF(G117&lt;=F117,"Check window",IF(SUMPRODUCT(($B$5:$B$154=B117)*($I$5:$I$154=I117)*($F$5:$F$154&lt;G117)*($G$5:$G$154&gt;F117)*($A$5:$A$154&lt;&gt;A117)*($K$5:$K$154&lt;&gt;"Canceled"))&gt;0,"Review overlap","No overlap")))))</f>
        <v/>
      </c>
      <c r="Q117" s="20" t="n"/>
    </row>
    <row r="118">
      <c r="A118" s="15" t="n"/>
      <c r="B118" s="16" t="n"/>
      <c r="C118" s="15" t="n"/>
      <c r="D118" s="10">
        <f>IF(C118="","",IFERROR(VLOOKUP(C118,Pets!$A$5:$E$104,2,FALSE),"Check Pet ID"))</f>
        <v/>
      </c>
      <c r="E118" s="10">
        <f>IF(C118="","",IFERROR(VLOOKUP(C118,Pets!$A$5:$E$104,3,FALSE),""))</f>
        <v/>
      </c>
      <c r="F118" s="17" t="n"/>
      <c r="G118" s="17" t="n"/>
      <c r="H118" s="18" t="n"/>
      <c r="I118" s="15" t="n"/>
      <c r="J118" s="15" t="n"/>
      <c r="K118" s="15" t="n"/>
      <c r="L118" s="17" t="n"/>
      <c r="M118" s="17" t="n"/>
      <c r="N118" s="12">
        <f>IF(A118="","",IF(OR(L118="",M118=""),"",IFERROR(IF(M118&gt;L118,(M118-L118)*24,""),"")))</f>
        <v/>
      </c>
      <c r="O118" s="21">
        <f>IF(A118="","",IF(K118="Canceled","Canceled",IF(OR(F118="",G118=""),"Check window",IF(G118&lt;=F118,"Check window",IF(AND(L118&lt;&gt;"",M118&lt;&gt;""),IF(OR(M118&lt;=L118,N118&gt;Assumptions!$B$7,L118&lt;F118,M118&gt;G118),"Review timing","Within window"),"Pending")))))</f>
        <v/>
      </c>
      <c r="P118" s="21">
        <f>IF(A118="","",IF(K118="Canceled","Canceled",IF(OR(B118="",F118="",G118="",I118=""),"Check fields",IF(G118&lt;=F118,"Check window",IF(SUMPRODUCT(($B$5:$B$154=B118)*($I$5:$I$154=I118)*($F$5:$F$154&lt;G118)*($G$5:$G$154&gt;F118)*($A$5:$A$154&lt;&gt;A118)*($K$5:$K$154&lt;&gt;"Canceled"))&gt;0,"Review overlap","No overlap")))))</f>
        <v/>
      </c>
      <c r="Q118" s="20" t="n"/>
    </row>
    <row r="119">
      <c r="A119" s="15" t="n"/>
      <c r="B119" s="16" t="n"/>
      <c r="C119" s="15" t="n"/>
      <c r="D119" s="6">
        <f>IF(C119="","",IFERROR(VLOOKUP(C119,Pets!$A$5:$E$104,2,FALSE),"Check Pet ID"))</f>
        <v/>
      </c>
      <c r="E119" s="6">
        <f>IF(C119="","",IFERROR(VLOOKUP(C119,Pets!$A$5:$E$104,3,FALSE),""))</f>
        <v/>
      </c>
      <c r="F119" s="17" t="n"/>
      <c r="G119" s="17" t="n"/>
      <c r="H119" s="18" t="n"/>
      <c r="I119" s="15" t="n"/>
      <c r="J119" s="15" t="n"/>
      <c r="K119" s="15" t="n"/>
      <c r="L119" s="17" t="n"/>
      <c r="M119" s="17" t="n"/>
      <c r="N119" s="11">
        <f>IF(A119="","",IF(OR(L119="",M119=""),"",IFERROR(IF(M119&gt;L119,(M119-L119)*24,""),"")))</f>
        <v/>
      </c>
      <c r="O119" s="19">
        <f>IF(A119="","",IF(K119="Canceled","Canceled",IF(OR(F119="",G119=""),"Check window",IF(G119&lt;=F119,"Check window",IF(AND(L119&lt;&gt;"",M119&lt;&gt;""),IF(OR(M119&lt;=L119,N119&gt;Assumptions!$B$7,L119&lt;F119,M119&gt;G119),"Review timing","Within window"),"Pending")))))</f>
        <v/>
      </c>
      <c r="P119" s="19">
        <f>IF(A119="","",IF(K119="Canceled","Canceled",IF(OR(B119="",F119="",G119="",I119=""),"Check fields",IF(G119&lt;=F119,"Check window",IF(SUMPRODUCT(($B$5:$B$154=B119)*($I$5:$I$154=I119)*($F$5:$F$154&lt;G119)*($G$5:$G$154&gt;F119)*($A$5:$A$154&lt;&gt;A119)*($K$5:$K$154&lt;&gt;"Canceled"))&gt;0,"Review overlap","No overlap")))))</f>
        <v/>
      </c>
      <c r="Q119" s="20" t="n"/>
    </row>
    <row r="120">
      <c r="A120" s="15" t="n"/>
      <c r="B120" s="16" t="n"/>
      <c r="C120" s="15" t="n"/>
      <c r="D120" s="10">
        <f>IF(C120="","",IFERROR(VLOOKUP(C120,Pets!$A$5:$E$104,2,FALSE),"Check Pet ID"))</f>
        <v/>
      </c>
      <c r="E120" s="10">
        <f>IF(C120="","",IFERROR(VLOOKUP(C120,Pets!$A$5:$E$104,3,FALSE),""))</f>
        <v/>
      </c>
      <c r="F120" s="17" t="n"/>
      <c r="G120" s="17" t="n"/>
      <c r="H120" s="18" t="n"/>
      <c r="I120" s="15" t="n"/>
      <c r="J120" s="15" t="n"/>
      <c r="K120" s="15" t="n"/>
      <c r="L120" s="17" t="n"/>
      <c r="M120" s="17" t="n"/>
      <c r="N120" s="12">
        <f>IF(A120="","",IF(OR(L120="",M120=""),"",IFERROR(IF(M120&gt;L120,(M120-L120)*24,""),"")))</f>
        <v/>
      </c>
      <c r="O120" s="21">
        <f>IF(A120="","",IF(K120="Canceled","Canceled",IF(OR(F120="",G120=""),"Check window",IF(G120&lt;=F120,"Check window",IF(AND(L120&lt;&gt;"",M120&lt;&gt;""),IF(OR(M120&lt;=L120,N120&gt;Assumptions!$B$7,L120&lt;F120,M120&gt;G120),"Review timing","Within window"),"Pending")))))</f>
        <v/>
      </c>
      <c r="P120" s="21">
        <f>IF(A120="","",IF(K120="Canceled","Canceled",IF(OR(B120="",F120="",G120="",I120=""),"Check fields",IF(G120&lt;=F120,"Check window",IF(SUMPRODUCT(($B$5:$B$154=B120)*($I$5:$I$154=I120)*($F$5:$F$154&lt;G120)*($G$5:$G$154&gt;F120)*($A$5:$A$154&lt;&gt;A120)*($K$5:$K$154&lt;&gt;"Canceled"))&gt;0,"Review overlap","No overlap")))))</f>
        <v/>
      </c>
      <c r="Q120" s="20" t="n"/>
    </row>
    <row r="121">
      <c r="A121" s="15" t="n"/>
      <c r="B121" s="16" t="n"/>
      <c r="C121" s="15" t="n"/>
      <c r="D121" s="6">
        <f>IF(C121="","",IFERROR(VLOOKUP(C121,Pets!$A$5:$E$104,2,FALSE),"Check Pet ID"))</f>
        <v/>
      </c>
      <c r="E121" s="6">
        <f>IF(C121="","",IFERROR(VLOOKUP(C121,Pets!$A$5:$E$104,3,FALSE),""))</f>
        <v/>
      </c>
      <c r="F121" s="17" t="n"/>
      <c r="G121" s="17" t="n"/>
      <c r="H121" s="18" t="n"/>
      <c r="I121" s="15" t="n"/>
      <c r="J121" s="15" t="n"/>
      <c r="K121" s="15" t="n"/>
      <c r="L121" s="17" t="n"/>
      <c r="M121" s="17" t="n"/>
      <c r="N121" s="11">
        <f>IF(A121="","",IF(OR(L121="",M121=""),"",IFERROR(IF(M121&gt;L121,(M121-L121)*24,""),"")))</f>
        <v/>
      </c>
      <c r="O121" s="19">
        <f>IF(A121="","",IF(K121="Canceled","Canceled",IF(OR(F121="",G121=""),"Check window",IF(G121&lt;=F121,"Check window",IF(AND(L121&lt;&gt;"",M121&lt;&gt;""),IF(OR(M121&lt;=L121,N121&gt;Assumptions!$B$7,L121&lt;F121,M121&gt;G121),"Review timing","Within window"),"Pending")))))</f>
        <v/>
      </c>
      <c r="P121" s="19">
        <f>IF(A121="","",IF(K121="Canceled","Canceled",IF(OR(B121="",F121="",G121="",I121=""),"Check fields",IF(G121&lt;=F121,"Check window",IF(SUMPRODUCT(($B$5:$B$154=B121)*($I$5:$I$154=I121)*($F$5:$F$154&lt;G121)*($G$5:$G$154&gt;F121)*($A$5:$A$154&lt;&gt;A121)*($K$5:$K$154&lt;&gt;"Canceled"))&gt;0,"Review overlap","No overlap")))))</f>
        <v/>
      </c>
      <c r="Q121" s="20" t="n"/>
    </row>
    <row r="122">
      <c r="A122" s="15" t="n"/>
      <c r="B122" s="16" t="n"/>
      <c r="C122" s="15" t="n"/>
      <c r="D122" s="10">
        <f>IF(C122="","",IFERROR(VLOOKUP(C122,Pets!$A$5:$E$104,2,FALSE),"Check Pet ID"))</f>
        <v/>
      </c>
      <c r="E122" s="10">
        <f>IF(C122="","",IFERROR(VLOOKUP(C122,Pets!$A$5:$E$104,3,FALSE),""))</f>
        <v/>
      </c>
      <c r="F122" s="17" t="n"/>
      <c r="G122" s="17" t="n"/>
      <c r="H122" s="18" t="n"/>
      <c r="I122" s="15" t="n"/>
      <c r="J122" s="15" t="n"/>
      <c r="K122" s="15" t="n"/>
      <c r="L122" s="17" t="n"/>
      <c r="M122" s="17" t="n"/>
      <c r="N122" s="12">
        <f>IF(A122="","",IF(OR(L122="",M122=""),"",IFERROR(IF(M122&gt;L122,(M122-L122)*24,""),"")))</f>
        <v/>
      </c>
      <c r="O122" s="21">
        <f>IF(A122="","",IF(K122="Canceled","Canceled",IF(OR(F122="",G122=""),"Check window",IF(G122&lt;=F122,"Check window",IF(AND(L122&lt;&gt;"",M122&lt;&gt;""),IF(OR(M122&lt;=L122,N122&gt;Assumptions!$B$7,L122&lt;F122,M122&gt;G122),"Review timing","Within window"),"Pending")))))</f>
        <v/>
      </c>
      <c r="P122" s="21">
        <f>IF(A122="","",IF(K122="Canceled","Canceled",IF(OR(B122="",F122="",G122="",I122=""),"Check fields",IF(G122&lt;=F122,"Check window",IF(SUMPRODUCT(($B$5:$B$154=B122)*($I$5:$I$154=I122)*($F$5:$F$154&lt;G122)*($G$5:$G$154&gt;F122)*($A$5:$A$154&lt;&gt;A122)*($K$5:$K$154&lt;&gt;"Canceled"))&gt;0,"Review overlap","No overlap")))))</f>
        <v/>
      </c>
      <c r="Q122" s="20" t="n"/>
    </row>
    <row r="123">
      <c r="A123" s="15" t="n"/>
      <c r="B123" s="16" t="n"/>
      <c r="C123" s="15" t="n"/>
      <c r="D123" s="6">
        <f>IF(C123="","",IFERROR(VLOOKUP(C123,Pets!$A$5:$E$104,2,FALSE),"Check Pet ID"))</f>
        <v/>
      </c>
      <c r="E123" s="6">
        <f>IF(C123="","",IFERROR(VLOOKUP(C123,Pets!$A$5:$E$104,3,FALSE),""))</f>
        <v/>
      </c>
      <c r="F123" s="17" t="n"/>
      <c r="G123" s="17" t="n"/>
      <c r="H123" s="18" t="n"/>
      <c r="I123" s="15" t="n"/>
      <c r="J123" s="15" t="n"/>
      <c r="K123" s="15" t="n"/>
      <c r="L123" s="17" t="n"/>
      <c r="M123" s="17" t="n"/>
      <c r="N123" s="11">
        <f>IF(A123="","",IF(OR(L123="",M123=""),"",IFERROR(IF(M123&gt;L123,(M123-L123)*24,""),"")))</f>
        <v/>
      </c>
      <c r="O123" s="19">
        <f>IF(A123="","",IF(K123="Canceled","Canceled",IF(OR(F123="",G123=""),"Check window",IF(G123&lt;=F123,"Check window",IF(AND(L123&lt;&gt;"",M123&lt;&gt;""),IF(OR(M123&lt;=L123,N123&gt;Assumptions!$B$7,L123&lt;F123,M123&gt;G123),"Review timing","Within window"),"Pending")))))</f>
        <v/>
      </c>
      <c r="P123" s="19">
        <f>IF(A123="","",IF(K123="Canceled","Canceled",IF(OR(B123="",F123="",G123="",I123=""),"Check fields",IF(G123&lt;=F123,"Check window",IF(SUMPRODUCT(($B$5:$B$154=B123)*($I$5:$I$154=I123)*($F$5:$F$154&lt;G123)*($G$5:$G$154&gt;F123)*($A$5:$A$154&lt;&gt;A123)*($K$5:$K$154&lt;&gt;"Canceled"))&gt;0,"Review overlap","No overlap")))))</f>
        <v/>
      </c>
      <c r="Q123" s="20" t="n"/>
    </row>
    <row r="124">
      <c r="A124" s="15" t="n"/>
      <c r="B124" s="16" t="n"/>
      <c r="C124" s="15" t="n"/>
      <c r="D124" s="10">
        <f>IF(C124="","",IFERROR(VLOOKUP(C124,Pets!$A$5:$E$104,2,FALSE),"Check Pet ID"))</f>
        <v/>
      </c>
      <c r="E124" s="10">
        <f>IF(C124="","",IFERROR(VLOOKUP(C124,Pets!$A$5:$E$104,3,FALSE),""))</f>
        <v/>
      </c>
      <c r="F124" s="17" t="n"/>
      <c r="G124" s="17" t="n"/>
      <c r="H124" s="18" t="n"/>
      <c r="I124" s="15" t="n"/>
      <c r="J124" s="15" t="n"/>
      <c r="K124" s="15" t="n"/>
      <c r="L124" s="17" t="n"/>
      <c r="M124" s="17" t="n"/>
      <c r="N124" s="12">
        <f>IF(A124="","",IF(OR(L124="",M124=""),"",IFERROR(IF(M124&gt;L124,(M124-L124)*24,""),"")))</f>
        <v/>
      </c>
      <c r="O124" s="21">
        <f>IF(A124="","",IF(K124="Canceled","Canceled",IF(OR(F124="",G124=""),"Check window",IF(G124&lt;=F124,"Check window",IF(AND(L124&lt;&gt;"",M124&lt;&gt;""),IF(OR(M124&lt;=L124,N124&gt;Assumptions!$B$7,L124&lt;F124,M124&gt;G124),"Review timing","Within window"),"Pending")))))</f>
        <v/>
      </c>
      <c r="P124" s="21">
        <f>IF(A124="","",IF(K124="Canceled","Canceled",IF(OR(B124="",F124="",G124="",I124=""),"Check fields",IF(G124&lt;=F124,"Check window",IF(SUMPRODUCT(($B$5:$B$154=B124)*($I$5:$I$154=I124)*($F$5:$F$154&lt;G124)*($G$5:$G$154&gt;F124)*($A$5:$A$154&lt;&gt;A124)*($K$5:$K$154&lt;&gt;"Canceled"))&gt;0,"Review overlap","No overlap")))))</f>
        <v/>
      </c>
      <c r="Q124" s="20" t="n"/>
    </row>
    <row r="125">
      <c r="A125" s="15" t="n"/>
      <c r="B125" s="16" t="n"/>
      <c r="C125" s="15" t="n"/>
      <c r="D125" s="6">
        <f>IF(C125="","",IFERROR(VLOOKUP(C125,Pets!$A$5:$E$104,2,FALSE),"Check Pet ID"))</f>
        <v/>
      </c>
      <c r="E125" s="6">
        <f>IF(C125="","",IFERROR(VLOOKUP(C125,Pets!$A$5:$E$104,3,FALSE),""))</f>
        <v/>
      </c>
      <c r="F125" s="17" t="n"/>
      <c r="G125" s="17" t="n"/>
      <c r="H125" s="18" t="n"/>
      <c r="I125" s="15" t="n"/>
      <c r="J125" s="15" t="n"/>
      <c r="K125" s="15" t="n"/>
      <c r="L125" s="17" t="n"/>
      <c r="M125" s="17" t="n"/>
      <c r="N125" s="11">
        <f>IF(A125="","",IF(OR(L125="",M125=""),"",IFERROR(IF(M125&gt;L125,(M125-L125)*24,""),"")))</f>
        <v/>
      </c>
      <c r="O125" s="19">
        <f>IF(A125="","",IF(K125="Canceled","Canceled",IF(OR(F125="",G125=""),"Check window",IF(G125&lt;=F125,"Check window",IF(AND(L125&lt;&gt;"",M125&lt;&gt;""),IF(OR(M125&lt;=L125,N125&gt;Assumptions!$B$7,L125&lt;F125,M125&gt;G125),"Review timing","Within window"),"Pending")))))</f>
        <v/>
      </c>
      <c r="P125" s="19">
        <f>IF(A125="","",IF(K125="Canceled","Canceled",IF(OR(B125="",F125="",G125="",I125=""),"Check fields",IF(G125&lt;=F125,"Check window",IF(SUMPRODUCT(($B$5:$B$154=B125)*($I$5:$I$154=I125)*($F$5:$F$154&lt;G125)*($G$5:$G$154&gt;F125)*($A$5:$A$154&lt;&gt;A125)*($K$5:$K$154&lt;&gt;"Canceled"))&gt;0,"Review overlap","No overlap")))))</f>
        <v/>
      </c>
      <c r="Q125" s="20" t="n"/>
    </row>
    <row r="126">
      <c r="A126" s="15" t="n"/>
      <c r="B126" s="16" t="n"/>
      <c r="C126" s="15" t="n"/>
      <c r="D126" s="10">
        <f>IF(C126="","",IFERROR(VLOOKUP(C126,Pets!$A$5:$E$104,2,FALSE),"Check Pet ID"))</f>
        <v/>
      </c>
      <c r="E126" s="10">
        <f>IF(C126="","",IFERROR(VLOOKUP(C126,Pets!$A$5:$E$104,3,FALSE),""))</f>
        <v/>
      </c>
      <c r="F126" s="17" t="n"/>
      <c r="G126" s="17" t="n"/>
      <c r="H126" s="18" t="n"/>
      <c r="I126" s="15" t="n"/>
      <c r="J126" s="15" t="n"/>
      <c r="K126" s="15" t="n"/>
      <c r="L126" s="17" t="n"/>
      <c r="M126" s="17" t="n"/>
      <c r="N126" s="12">
        <f>IF(A126="","",IF(OR(L126="",M126=""),"",IFERROR(IF(M126&gt;L126,(M126-L126)*24,""),"")))</f>
        <v/>
      </c>
      <c r="O126" s="21">
        <f>IF(A126="","",IF(K126="Canceled","Canceled",IF(OR(F126="",G126=""),"Check window",IF(G126&lt;=F126,"Check window",IF(AND(L126&lt;&gt;"",M126&lt;&gt;""),IF(OR(M126&lt;=L126,N126&gt;Assumptions!$B$7,L126&lt;F126,M126&gt;G126),"Review timing","Within window"),"Pending")))))</f>
        <v/>
      </c>
      <c r="P126" s="21">
        <f>IF(A126="","",IF(K126="Canceled","Canceled",IF(OR(B126="",F126="",G126="",I126=""),"Check fields",IF(G126&lt;=F126,"Check window",IF(SUMPRODUCT(($B$5:$B$154=B126)*($I$5:$I$154=I126)*($F$5:$F$154&lt;G126)*($G$5:$G$154&gt;F126)*($A$5:$A$154&lt;&gt;A126)*($K$5:$K$154&lt;&gt;"Canceled"))&gt;0,"Review overlap","No overlap")))))</f>
        <v/>
      </c>
      <c r="Q126" s="20" t="n"/>
    </row>
    <row r="127">
      <c r="A127" s="15" t="n"/>
      <c r="B127" s="16" t="n"/>
      <c r="C127" s="15" t="n"/>
      <c r="D127" s="6">
        <f>IF(C127="","",IFERROR(VLOOKUP(C127,Pets!$A$5:$E$104,2,FALSE),"Check Pet ID"))</f>
        <v/>
      </c>
      <c r="E127" s="6">
        <f>IF(C127="","",IFERROR(VLOOKUP(C127,Pets!$A$5:$E$104,3,FALSE),""))</f>
        <v/>
      </c>
      <c r="F127" s="17" t="n"/>
      <c r="G127" s="17" t="n"/>
      <c r="H127" s="18" t="n"/>
      <c r="I127" s="15" t="n"/>
      <c r="J127" s="15" t="n"/>
      <c r="K127" s="15" t="n"/>
      <c r="L127" s="17" t="n"/>
      <c r="M127" s="17" t="n"/>
      <c r="N127" s="11">
        <f>IF(A127="","",IF(OR(L127="",M127=""),"",IFERROR(IF(M127&gt;L127,(M127-L127)*24,""),"")))</f>
        <v/>
      </c>
      <c r="O127" s="19">
        <f>IF(A127="","",IF(K127="Canceled","Canceled",IF(OR(F127="",G127=""),"Check window",IF(G127&lt;=F127,"Check window",IF(AND(L127&lt;&gt;"",M127&lt;&gt;""),IF(OR(M127&lt;=L127,N127&gt;Assumptions!$B$7,L127&lt;F127,M127&gt;G127),"Review timing","Within window"),"Pending")))))</f>
        <v/>
      </c>
      <c r="P127" s="19">
        <f>IF(A127="","",IF(K127="Canceled","Canceled",IF(OR(B127="",F127="",G127="",I127=""),"Check fields",IF(G127&lt;=F127,"Check window",IF(SUMPRODUCT(($B$5:$B$154=B127)*($I$5:$I$154=I127)*($F$5:$F$154&lt;G127)*($G$5:$G$154&gt;F127)*($A$5:$A$154&lt;&gt;A127)*($K$5:$K$154&lt;&gt;"Canceled"))&gt;0,"Review overlap","No overlap")))))</f>
        <v/>
      </c>
      <c r="Q127" s="20" t="n"/>
    </row>
    <row r="128">
      <c r="A128" s="15" t="n"/>
      <c r="B128" s="16" t="n"/>
      <c r="C128" s="15" t="n"/>
      <c r="D128" s="10">
        <f>IF(C128="","",IFERROR(VLOOKUP(C128,Pets!$A$5:$E$104,2,FALSE),"Check Pet ID"))</f>
        <v/>
      </c>
      <c r="E128" s="10">
        <f>IF(C128="","",IFERROR(VLOOKUP(C128,Pets!$A$5:$E$104,3,FALSE),""))</f>
        <v/>
      </c>
      <c r="F128" s="17" t="n"/>
      <c r="G128" s="17" t="n"/>
      <c r="H128" s="18" t="n"/>
      <c r="I128" s="15" t="n"/>
      <c r="J128" s="15" t="n"/>
      <c r="K128" s="15" t="n"/>
      <c r="L128" s="17" t="n"/>
      <c r="M128" s="17" t="n"/>
      <c r="N128" s="12">
        <f>IF(A128="","",IF(OR(L128="",M128=""),"",IFERROR(IF(M128&gt;L128,(M128-L128)*24,""),"")))</f>
        <v/>
      </c>
      <c r="O128" s="21">
        <f>IF(A128="","",IF(K128="Canceled","Canceled",IF(OR(F128="",G128=""),"Check window",IF(G128&lt;=F128,"Check window",IF(AND(L128&lt;&gt;"",M128&lt;&gt;""),IF(OR(M128&lt;=L128,N128&gt;Assumptions!$B$7,L128&lt;F128,M128&gt;G128),"Review timing","Within window"),"Pending")))))</f>
        <v/>
      </c>
      <c r="P128" s="21">
        <f>IF(A128="","",IF(K128="Canceled","Canceled",IF(OR(B128="",F128="",G128="",I128=""),"Check fields",IF(G128&lt;=F128,"Check window",IF(SUMPRODUCT(($B$5:$B$154=B128)*($I$5:$I$154=I128)*($F$5:$F$154&lt;G128)*($G$5:$G$154&gt;F128)*($A$5:$A$154&lt;&gt;A128)*($K$5:$K$154&lt;&gt;"Canceled"))&gt;0,"Review overlap","No overlap")))))</f>
        <v/>
      </c>
      <c r="Q128" s="20" t="n"/>
    </row>
    <row r="129">
      <c r="A129" s="15" t="n"/>
      <c r="B129" s="16" t="n"/>
      <c r="C129" s="15" t="n"/>
      <c r="D129" s="6">
        <f>IF(C129="","",IFERROR(VLOOKUP(C129,Pets!$A$5:$E$104,2,FALSE),"Check Pet ID"))</f>
        <v/>
      </c>
      <c r="E129" s="6">
        <f>IF(C129="","",IFERROR(VLOOKUP(C129,Pets!$A$5:$E$104,3,FALSE),""))</f>
        <v/>
      </c>
      <c r="F129" s="17" t="n"/>
      <c r="G129" s="17" t="n"/>
      <c r="H129" s="18" t="n"/>
      <c r="I129" s="15" t="n"/>
      <c r="J129" s="15" t="n"/>
      <c r="K129" s="15" t="n"/>
      <c r="L129" s="17" t="n"/>
      <c r="M129" s="17" t="n"/>
      <c r="N129" s="11">
        <f>IF(A129="","",IF(OR(L129="",M129=""),"",IFERROR(IF(M129&gt;L129,(M129-L129)*24,""),"")))</f>
        <v/>
      </c>
      <c r="O129" s="19">
        <f>IF(A129="","",IF(K129="Canceled","Canceled",IF(OR(F129="",G129=""),"Check window",IF(G129&lt;=F129,"Check window",IF(AND(L129&lt;&gt;"",M129&lt;&gt;""),IF(OR(M129&lt;=L129,N129&gt;Assumptions!$B$7,L129&lt;F129,M129&gt;G129),"Review timing","Within window"),"Pending")))))</f>
        <v/>
      </c>
      <c r="P129" s="19">
        <f>IF(A129="","",IF(K129="Canceled","Canceled",IF(OR(B129="",F129="",G129="",I129=""),"Check fields",IF(G129&lt;=F129,"Check window",IF(SUMPRODUCT(($B$5:$B$154=B129)*($I$5:$I$154=I129)*($F$5:$F$154&lt;G129)*($G$5:$G$154&gt;F129)*($A$5:$A$154&lt;&gt;A129)*($K$5:$K$154&lt;&gt;"Canceled"))&gt;0,"Review overlap","No overlap")))))</f>
        <v/>
      </c>
      <c r="Q129" s="20" t="n"/>
    </row>
    <row r="130">
      <c r="A130" s="15" t="n"/>
      <c r="B130" s="16" t="n"/>
      <c r="C130" s="15" t="n"/>
      <c r="D130" s="10">
        <f>IF(C130="","",IFERROR(VLOOKUP(C130,Pets!$A$5:$E$104,2,FALSE),"Check Pet ID"))</f>
        <v/>
      </c>
      <c r="E130" s="10">
        <f>IF(C130="","",IFERROR(VLOOKUP(C130,Pets!$A$5:$E$104,3,FALSE),""))</f>
        <v/>
      </c>
      <c r="F130" s="17" t="n"/>
      <c r="G130" s="17" t="n"/>
      <c r="H130" s="18" t="n"/>
      <c r="I130" s="15" t="n"/>
      <c r="J130" s="15" t="n"/>
      <c r="K130" s="15" t="n"/>
      <c r="L130" s="17" t="n"/>
      <c r="M130" s="17" t="n"/>
      <c r="N130" s="12">
        <f>IF(A130="","",IF(OR(L130="",M130=""),"",IFERROR(IF(M130&gt;L130,(M130-L130)*24,""),"")))</f>
        <v/>
      </c>
      <c r="O130" s="21">
        <f>IF(A130="","",IF(K130="Canceled","Canceled",IF(OR(F130="",G130=""),"Check window",IF(G130&lt;=F130,"Check window",IF(AND(L130&lt;&gt;"",M130&lt;&gt;""),IF(OR(M130&lt;=L130,N130&gt;Assumptions!$B$7,L130&lt;F130,M130&gt;G130),"Review timing","Within window"),"Pending")))))</f>
        <v/>
      </c>
      <c r="P130" s="21">
        <f>IF(A130="","",IF(K130="Canceled","Canceled",IF(OR(B130="",F130="",G130="",I130=""),"Check fields",IF(G130&lt;=F130,"Check window",IF(SUMPRODUCT(($B$5:$B$154=B130)*($I$5:$I$154=I130)*($F$5:$F$154&lt;G130)*($G$5:$G$154&gt;F130)*($A$5:$A$154&lt;&gt;A130)*($K$5:$K$154&lt;&gt;"Canceled"))&gt;0,"Review overlap","No overlap")))))</f>
        <v/>
      </c>
      <c r="Q130" s="20" t="n"/>
    </row>
    <row r="131">
      <c r="A131" s="15" t="n"/>
      <c r="B131" s="16" t="n"/>
      <c r="C131" s="15" t="n"/>
      <c r="D131" s="6">
        <f>IF(C131="","",IFERROR(VLOOKUP(C131,Pets!$A$5:$E$104,2,FALSE),"Check Pet ID"))</f>
        <v/>
      </c>
      <c r="E131" s="6">
        <f>IF(C131="","",IFERROR(VLOOKUP(C131,Pets!$A$5:$E$104,3,FALSE),""))</f>
        <v/>
      </c>
      <c r="F131" s="17" t="n"/>
      <c r="G131" s="17" t="n"/>
      <c r="H131" s="18" t="n"/>
      <c r="I131" s="15" t="n"/>
      <c r="J131" s="15" t="n"/>
      <c r="K131" s="15" t="n"/>
      <c r="L131" s="17" t="n"/>
      <c r="M131" s="17" t="n"/>
      <c r="N131" s="11">
        <f>IF(A131="","",IF(OR(L131="",M131=""),"",IFERROR(IF(M131&gt;L131,(M131-L131)*24,""),"")))</f>
        <v/>
      </c>
      <c r="O131" s="19">
        <f>IF(A131="","",IF(K131="Canceled","Canceled",IF(OR(F131="",G131=""),"Check window",IF(G131&lt;=F131,"Check window",IF(AND(L131&lt;&gt;"",M131&lt;&gt;""),IF(OR(M131&lt;=L131,N131&gt;Assumptions!$B$7,L131&lt;F131,M131&gt;G131),"Review timing","Within window"),"Pending")))))</f>
        <v/>
      </c>
      <c r="P131" s="19">
        <f>IF(A131="","",IF(K131="Canceled","Canceled",IF(OR(B131="",F131="",G131="",I131=""),"Check fields",IF(G131&lt;=F131,"Check window",IF(SUMPRODUCT(($B$5:$B$154=B131)*($I$5:$I$154=I131)*($F$5:$F$154&lt;G131)*($G$5:$G$154&gt;F131)*($A$5:$A$154&lt;&gt;A131)*($K$5:$K$154&lt;&gt;"Canceled"))&gt;0,"Review overlap","No overlap")))))</f>
        <v/>
      </c>
      <c r="Q131" s="20" t="n"/>
    </row>
    <row r="132">
      <c r="A132" s="15" t="n"/>
      <c r="B132" s="16" t="n"/>
      <c r="C132" s="15" t="n"/>
      <c r="D132" s="10">
        <f>IF(C132="","",IFERROR(VLOOKUP(C132,Pets!$A$5:$E$104,2,FALSE),"Check Pet ID"))</f>
        <v/>
      </c>
      <c r="E132" s="10">
        <f>IF(C132="","",IFERROR(VLOOKUP(C132,Pets!$A$5:$E$104,3,FALSE),""))</f>
        <v/>
      </c>
      <c r="F132" s="17" t="n"/>
      <c r="G132" s="17" t="n"/>
      <c r="H132" s="18" t="n"/>
      <c r="I132" s="15" t="n"/>
      <c r="J132" s="15" t="n"/>
      <c r="K132" s="15" t="n"/>
      <c r="L132" s="17" t="n"/>
      <c r="M132" s="17" t="n"/>
      <c r="N132" s="12">
        <f>IF(A132="","",IF(OR(L132="",M132=""),"",IFERROR(IF(M132&gt;L132,(M132-L132)*24,""),"")))</f>
        <v/>
      </c>
      <c r="O132" s="21">
        <f>IF(A132="","",IF(K132="Canceled","Canceled",IF(OR(F132="",G132=""),"Check window",IF(G132&lt;=F132,"Check window",IF(AND(L132&lt;&gt;"",M132&lt;&gt;""),IF(OR(M132&lt;=L132,N132&gt;Assumptions!$B$7,L132&lt;F132,M132&gt;G132),"Review timing","Within window"),"Pending")))))</f>
        <v/>
      </c>
      <c r="P132" s="21">
        <f>IF(A132="","",IF(K132="Canceled","Canceled",IF(OR(B132="",F132="",G132="",I132=""),"Check fields",IF(G132&lt;=F132,"Check window",IF(SUMPRODUCT(($B$5:$B$154=B132)*($I$5:$I$154=I132)*($F$5:$F$154&lt;G132)*($G$5:$G$154&gt;F132)*($A$5:$A$154&lt;&gt;A132)*($K$5:$K$154&lt;&gt;"Canceled"))&gt;0,"Review overlap","No overlap")))))</f>
        <v/>
      </c>
      <c r="Q132" s="20" t="n"/>
    </row>
    <row r="133">
      <c r="A133" s="15" t="n"/>
      <c r="B133" s="16" t="n"/>
      <c r="C133" s="15" t="n"/>
      <c r="D133" s="6">
        <f>IF(C133="","",IFERROR(VLOOKUP(C133,Pets!$A$5:$E$104,2,FALSE),"Check Pet ID"))</f>
        <v/>
      </c>
      <c r="E133" s="6">
        <f>IF(C133="","",IFERROR(VLOOKUP(C133,Pets!$A$5:$E$104,3,FALSE),""))</f>
        <v/>
      </c>
      <c r="F133" s="17" t="n"/>
      <c r="G133" s="17" t="n"/>
      <c r="H133" s="18" t="n"/>
      <c r="I133" s="15" t="n"/>
      <c r="J133" s="15" t="n"/>
      <c r="K133" s="15" t="n"/>
      <c r="L133" s="17" t="n"/>
      <c r="M133" s="17" t="n"/>
      <c r="N133" s="11">
        <f>IF(A133="","",IF(OR(L133="",M133=""),"",IFERROR(IF(M133&gt;L133,(M133-L133)*24,""),"")))</f>
        <v/>
      </c>
      <c r="O133" s="19">
        <f>IF(A133="","",IF(K133="Canceled","Canceled",IF(OR(F133="",G133=""),"Check window",IF(G133&lt;=F133,"Check window",IF(AND(L133&lt;&gt;"",M133&lt;&gt;""),IF(OR(M133&lt;=L133,N133&gt;Assumptions!$B$7,L133&lt;F133,M133&gt;G133),"Review timing","Within window"),"Pending")))))</f>
        <v/>
      </c>
      <c r="P133" s="19">
        <f>IF(A133="","",IF(K133="Canceled","Canceled",IF(OR(B133="",F133="",G133="",I133=""),"Check fields",IF(G133&lt;=F133,"Check window",IF(SUMPRODUCT(($B$5:$B$154=B133)*($I$5:$I$154=I133)*($F$5:$F$154&lt;G133)*($G$5:$G$154&gt;F133)*($A$5:$A$154&lt;&gt;A133)*($K$5:$K$154&lt;&gt;"Canceled"))&gt;0,"Review overlap","No overlap")))))</f>
        <v/>
      </c>
      <c r="Q133" s="20" t="n"/>
    </row>
    <row r="134">
      <c r="A134" s="15" t="n"/>
      <c r="B134" s="16" t="n"/>
      <c r="C134" s="15" t="n"/>
      <c r="D134" s="10">
        <f>IF(C134="","",IFERROR(VLOOKUP(C134,Pets!$A$5:$E$104,2,FALSE),"Check Pet ID"))</f>
        <v/>
      </c>
      <c r="E134" s="10">
        <f>IF(C134="","",IFERROR(VLOOKUP(C134,Pets!$A$5:$E$104,3,FALSE),""))</f>
        <v/>
      </c>
      <c r="F134" s="17" t="n"/>
      <c r="G134" s="17" t="n"/>
      <c r="H134" s="18" t="n"/>
      <c r="I134" s="15" t="n"/>
      <c r="J134" s="15" t="n"/>
      <c r="K134" s="15" t="n"/>
      <c r="L134" s="17" t="n"/>
      <c r="M134" s="17" t="n"/>
      <c r="N134" s="12">
        <f>IF(A134="","",IF(OR(L134="",M134=""),"",IFERROR(IF(M134&gt;L134,(M134-L134)*24,""),"")))</f>
        <v/>
      </c>
      <c r="O134" s="21">
        <f>IF(A134="","",IF(K134="Canceled","Canceled",IF(OR(F134="",G134=""),"Check window",IF(G134&lt;=F134,"Check window",IF(AND(L134&lt;&gt;"",M134&lt;&gt;""),IF(OR(M134&lt;=L134,N134&gt;Assumptions!$B$7,L134&lt;F134,M134&gt;G134),"Review timing","Within window"),"Pending")))))</f>
        <v/>
      </c>
      <c r="P134" s="21">
        <f>IF(A134="","",IF(K134="Canceled","Canceled",IF(OR(B134="",F134="",G134="",I134=""),"Check fields",IF(G134&lt;=F134,"Check window",IF(SUMPRODUCT(($B$5:$B$154=B134)*($I$5:$I$154=I134)*($F$5:$F$154&lt;G134)*($G$5:$G$154&gt;F134)*($A$5:$A$154&lt;&gt;A134)*($K$5:$K$154&lt;&gt;"Canceled"))&gt;0,"Review overlap","No overlap")))))</f>
        <v/>
      </c>
      <c r="Q134" s="20" t="n"/>
    </row>
    <row r="135">
      <c r="A135" s="15" t="n"/>
      <c r="B135" s="16" t="n"/>
      <c r="C135" s="15" t="n"/>
      <c r="D135" s="6">
        <f>IF(C135="","",IFERROR(VLOOKUP(C135,Pets!$A$5:$E$104,2,FALSE),"Check Pet ID"))</f>
        <v/>
      </c>
      <c r="E135" s="6">
        <f>IF(C135="","",IFERROR(VLOOKUP(C135,Pets!$A$5:$E$104,3,FALSE),""))</f>
        <v/>
      </c>
      <c r="F135" s="17" t="n"/>
      <c r="G135" s="17" t="n"/>
      <c r="H135" s="18" t="n"/>
      <c r="I135" s="15" t="n"/>
      <c r="J135" s="15" t="n"/>
      <c r="K135" s="15" t="n"/>
      <c r="L135" s="17" t="n"/>
      <c r="M135" s="17" t="n"/>
      <c r="N135" s="11">
        <f>IF(A135="","",IF(OR(L135="",M135=""),"",IFERROR(IF(M135&gt;L135,(M135-L135)*24,""),"")))</f>
        <v/>
      </c>
      <c r="O135" s="19">
        <f>IF(A135="","",IF(K135="Canceled","Canceled",IF(OR(F135="",G135=""),"Check window",IF(G135&lt;=F135,"Check window",IF(AND(L135&lt;&gt;"",M135&lt;&gt;""),IF(OR(M135&lt;=L135,N135&gt;Assumptions!$B$7,L135&lt;F135,M135&gt;G135),"Review timing","Within window"),"Pending")))))</f>
        <v/>
      </c>
      <c r="P135" s="19">
        <f>IF(A135="","",IF(K135="Canceled","Canceled",IF(OR(B135="",F135="",G135="",I135=""),"Check fields",IF(G135&lt;=F135,"Check window",IF(SUMPRODUCT(($B$5:$B$154=B135)*($I$5:$I$154=I135)*($F$5:$F$154&lt;G135)*($G$5:$G$154&gt;F135)*($A$5:$A$154&lt;&gt;A135)*($K$5:$K$154&lt;&gt;"Canceled"))&gt;0,"Review overlap","No overlap")))))</f>
        <v/>
      </c>
      <c r="Q135" s="20" t="n"/>
    </row>
    <row r="136">
      <c r="A136" s="15" t="n"/>
      <c r="B136" s="16" t="n"/>
      <c r="C136" s="15" t="n"/>
      <c r="D136" s="10">
        <f>IF(C136="","",IFERROR(VLOOKUP(C136,Pets!$A$5:$E$104,2,FALSE),"Check Pet ID"))</f>
        <v/>
      </c>
      <c r="E136" s="10">
        <f>IF(C136="","",IFERROR(VLOOKUP(C136,Pets!$A$5:$E$104,3,FALSE),""))</f>
        <v/>
      </c>
      <c r="F136" s="17" t="n"/>
      <c r="G136" s="17" t="n"/>
      <c r="H136" s="18" t="n"/>
      <c r="I136" s="15" t="n"/>
      <c r="J136" s="15" t="n"/>
      <c r="K136" s="15" t="n"/>
      <c r="L136" s="17" t="n"/>
      <c r="M136" s="17" t="n"/>
      <c r="N136" s="12">
        <f>IF(A136="","",IF(OR(L136="",M136=""),"",IFERROR(IF(M136&gt;L136,(M136-L136)*24,""),"")))</f>
        <v/>
      </c>
      <c r="O136" s="21">
        <f>IF(A136="","",IF(K136="Canceled","Canceled",IF(OR(F136="",G136=""),"Check window",IF(G136&lt;=F136,"Check window",IF(AND(L136&lt;&gt;"",M136&lt;&gt;""),IF(OR(M136&lt;=L136,N136&gt;Assumptions!$B$7,L136&lt;F136,M136&gt;G136),"Review timing","Within window"),"Pending")))))</f>
        <v/>
      </c>
      <c r="P136" s="21">
        <f>IF(A136="","",IF(K136="Canceled","Canceled",IF(OR(B136="",F136="",G136="",I136=""),"Check fields",IF(G136&lt;=F136,"Check window",IF(SUMPRODUCT(($B$5:$B$154=B136)*($I$5:$I$154=I136)*($F$5:$F$154&lt;G136)*($G$5:$G$154&gt;F136)*($A$5:$A$154&lt;&gt;A136)*($K$5:$K$154&lt;&gt;"Canceled"))&gt;0,"Review overlap","No overlap")))))</f>
        <v/>
      </c>
      <c r="Q136" s="20" t="n"/>
    </row>
    <row r="137">
      <c r="A137" s="15" t="n"/>
      <c r="B137" s="16" t="n"/>
      <c r="C137" s="15" t="n"/>
      <c r="D137" s="6">
        <f>IF(C137="","",IFERROR(VLOOKUP(C137,Pets!$A$5:$E$104,2,FALSE),"Check Pet ID"))</f>
        <v/>
      </c>
      <c r="E137" s="6">
        <f>IF(C137="","",IFERROR(VLOOKUP(C137,Pets!$A$5:$E$104,3,FALSE),""))</f>
        <v/>
      </c>
      <c r="F137" s="17" t="n"/>
      <c r="G137" s="17" t="n"/>
      <c r="H137" s="18" t="n"/>
      <c r="I137" s="15" t="n"/>
      <c r="J137" s="15" t="n"/>
      <c r="K137" s="15" t="n"/>
      <c r="L137" s="17" t="n"/>
      <c r="M137" s="17" t="n"/>
      <c r="N137" s="11">
        <f>IF(A137="","",IF(OR(L137="",M137=""),"",IFERROR(IF(M137&gt;L137,(M137-L137)*24,""),"")))</f>
        <v/>
      </c>
      <c r="O137" s="19">
        <f>IF(A137="","",IF(K137="Canceled","Canceled",IF(OR(F137="",G137=""),"Check window",IF(G137&lt;=F137,"Check window",IF(AND(L137&lt;&gt;"",M137&lt;&gt;""),IF(OR(M137&lt;=L137,N137&gt;Assumptions!$B$7,L137&lt;F137,M137&gt;G137),"Review timing","Within window"),"Pending")))))</f>
        <v/>
      </c>
      <c r="P137" s="19">
        <f>IF(A137="","",IF(K137="Canceled","Canceled",IF(OR(B137="",F137="",G137="",I137=""),"Check fields",IF(G137&lt;=F137,"Check window",IF(SUMPRODUCT(($B$5:$B$154=B137)*($I$5:$I$154=I137)*($F$5:$F$154&lt;G137)*($G$5:$G$154&gt;F137)*($A$5:$A$154&lt;&gt;A137)*($K$5:$K$154&lt;&gt;"Canceled"))&gt;0,"Review overlap","No overlap")))))</f>
        <v/>
      </c>
      <c r="Q137" s="20" t="n"/>
    </row>
    <row r="138">
      <c r="A138" s="15" t="n"/>
      <c r="B138" s="16" t="n"/>
      <c r="C138" s="15" t="n"/>
      <c r="D138" s="10">
        <f>IF(C138="","",IFERROR(VLOOKUP(C138,Pets!$A$5:$E$104,2,FALSE),"Check Pet ID"))</f>
        <v/>
      </c>
      <c r="E138" s="10">
        <f>IF(C138="","",IFERROR(VLOOKUP(C138,Pets!$A$5:$E$104,3,FALSE),""))</f>
        <v/>
      </c>
      <c r="F138" s="17" t="n"/>
      <c r="G138" s="17" t="n"/>
      <c r="H138" s="18" t="n"/>
      <c r="I138" s="15" t="n"/>
      <c r="J138" s="15" t="n"/>
      <c r="K138" s="15" t="n"/>
      <c r="L138" s="17" t="n"/>
      <c r="M138" s="17" t="n"/>
      <c r="N138" s="12">
        <f>IF(A138="","",IF(OR(L138="",M138=""),"",IFERROR(IF(M138&gt;L138,(M138-L138)*24,""),"")))</f>
        <v/>
      </c>
      <c r="O138" s="21">
        <f>IF(A138="","",IF(K138="Canceled","Canceled",IF(OR(F138="",G138=""),"Check window",IF(G138&lt;=F138,"Check window",IF(AND(L138&lt;&gt;"",M138&lt;&gt;""),IF(OR(M138&lt;=L138,N138&gt;Assumptions!$B$7,L138&lt;F138,M138&gt;G138),"Review timing","Within window"),"Pending")))))</f>
        <v/>
      </c>
      <c r="P138" s="21">
        <f>IF(A138="","",IF(K138="Canceled","Canceled",IF(OR(B138="",F138="",G138="",I138=""),"Check fields",IF(G138&lt;=F138,"Check window",IF(SUMPRODUCT(($B$5:$B$154=B138)*($I$5:$I$154=I138)*($F$5:$F$154&lt;G138)*($G$5:$G$154&gt;F138)*($A$5:$A$154&lt;&gt;A138)*($K$5:$K$154&lt;&gt;"Canceled"))&gt;0,"Review overlap","No overlap")))))</f>
        <v/>
      </c>
      <c r="Q138" s="20" t="n"/>
    </row>
    <row r="139">
      <c r="A139" s="15" t="n"/>
      <c r="B139" s="16" t="n"/>
      <c r="C139" s="15" t="n"/>
      <c r="D139" s="6">
        <f>IF(C139="","",IFERROR(VLOOKUP(C139,Pets!$A$5:$E$104,2,FALSE),"Check Pet ID"))</f>
        <v/>
      </c>
      <c r="E139" s="6">
        <f>IF(C139="","",IFERROR(VLOOKUP(C139,Pets!$A$5:$E$104,3,FALSE),""))</f>
        <v/>
      </c>
      <c r="F139" s="17" t="n"/>
      <c r="G139" s="17" t="n"/>
      <c r="H139" s="18" t="n"/>
      <c r="I139" s="15" t="n"/>
      <c r="J139" s="15" t="n"/>
      <c r="K139" s="15" t="n"/>
      <c r="L139" s="17" t="n"/>
      <c r="M139" s="17" t="n"/>
      <c r="N139" s="11">
        <f>IF(A139="","",IF(OR(L139="",M139=""),"",IFERROR(IF(M139&gt;L139,(M139-L139)*24,""),"")))</f>
        <v/>
      </c>
      <c r="O139" s="19">
        <f>IF(A139="","",IF(K139="Canceled","Canceled",IF(OR(F139="",G139=""),"Check window",IF(G139&lt;=F139,"Check window",IF(AND(L139&lt;&gt;"",M139&lt;&gt;""),IF(OR(M139&lt;=L139,N139&gt;Assumptions!$B$7,L139&lt;F139,M139&gt;G139),"Review timing","Within window"),"Pending")))))</f>
        <v/>
      </c>
      <c r="P139" s="19">
        <f>IF(A139="","",IF(K139="Canceled","Canceled",IF(OR(B139="",F139="",G139="",I139=""),"Check fields",IF(G139&lt;=F139,"Check window",IF(SUMPRODUCT(($B$5:$B$154=B139)*($I$5:$I$154=I139)*($F$5:$F$154&lt;G139)*($G$5:$G$154&gt;F139)*($A$5:$A$154&lt;&gt;A139)*($K$5:$K$154&lt;&gt;"Canceled"))&gt;0,"Review overlap","No overlap")))))</f>
        <v/>
      </c>
      <c r="Q139" s="20" t="n"/>
    </row>
    <row r="140">
      <c r="A140" s="15" t="n"/>
      <c r="B140" s="16" t="n"/>
      <c r="C140" s="15" t="n"/>
      <c r="D140" s="10">
        <f>IF(C140="","",IFERROR(VLOOKUP(C140,Pets!$A$5:$E$104,2,FALSE),"Check Pet ID"))</f>
        <v/>
      </c>
      <c r="E140" s="10">
        <f>IF(C140="","",IFERROR(VLOOKUP(C140,Pets!$A$5:$E$104,3,FALSE),""))</f>
        <v/>
      </c>
      <c r="F140" s="17" t="n"/>
      <c r="G140" s="17" t="n"/>
      <c r="H140" s="18" t="n"/>
      <c r="I140" s="15" t="n"/>
      <c r="J140" s="15" t="n"/>
      <c r="K140" s="15" t="n"/>
      <c r="L140" s="17" t="n"/>
      <c r="M140" s="17" t="n"/>
      <c r="N140" s="12">
        <f>IF(A140="","",IF(OR(L140="",M140=""),"",IFERROR(IF(M140&gt;L140,(M140-L140)*24,""),"")))</f>
        <v/>
      </c>
      <c r="O140" s="21">
        <f>IF(A140="","",IF(K140="Canceled","Canceled",IF(OR(F140="",G140=""),"Check window",IF(G140&lt;=F140,"Check window",IF(AND(L140&lt;&gt;"",M140&lt;&gt;""),IF(OR(M140&lt;=L140,N140&gt;Assumptions!$B$7,L140&lt;F140,M140&gt;G140),"Review timing","Within window"),"Pending")))))</f>
        <v/>
      </c>
      <c r="P140" s="21">
        <f>IF(A140="","",IF(K140="Canceled","Canceled",IF(OR(B140="",F140="",G140="",I140=""),"Check fields",IF(G140&lt;=F140,"Check window",IF(SUMPRODUCT(($B$5:$B$154=B140)*($I$5:$I$154=I140)*($F$5:$F$154&lt;G140)*($G$5:$G$154&gt;F140)*($A$5:$A$154&lt;&gt;A140)*($K$5:$K$154&lt;&gt;"Canceled"))&gt;0,"Review overlap","No overlap")))))</f>
        <v/>
      </c>
      <c r="Q140" s="20" t="n"/>
    </row>
    <row r="141">
      <c r="A141" s="15" t="n"/>
      <c r="B141" s="16" t="n"/>
      <c r="C141" s="15" t="n"/>
      <c r="D141" s="6">
        <f>IF(C141="","",IFERROR(VLOOKUP(C141,Pets!$A$5:$E$104,2,FALSE),"Check Pet ID"))</f>
        <v/>
      </c>
      <c r="E141" s="6">
        <f>IF(C141="","",IFERROR(VLOOKUP(C141,Pets!$A$5:$E$104,3,FALSE),""))</f>
        <v/>
      </c>
      <c r="F141" s="17" t="n"/>
      <c r="G141" s="17" t="n"/>
      <c r="H141" s="18" t="n"/>
      <c r="I141" s="15" t="n"/>
      <c r="J141" s="15" t="n"/>
      <c r="K141" s="15" t="n"/>
      <c r="L141" s="17" t="n"/>
      <c r="M141" s="17" t="n"/>
      <c r="N141" s="11">
        <f>IF(A141="","",IF(OR(L141="",M141=""),"",IFERROR(IF(M141&gt;L141,(M141-L141)*24,""),"")))</f>
        <v/>
      </c>
      <c r="O141" s="19">
        <f>IF(A141="","",IF(K141="Canceled","Canceled",IF(OR(F141="",G141=""),"Check window",IF(G141&lt;=F141,"Check window",IF(AND(L141&lt;&gt;"",M141&lt;&gt;""),IF(OR(M141&lt;=L141,N141&gt;Assumptions!$B$7,L141&lt;F141,M141&gt;G141),"Review timing","Within window"),"Pending")))))</f>
        <v/>
      </c>
      <c r="P141" s="19">
        <f>IF(A141="","",IF(K141="Canceled","Canceled",IF(OR(B141="",F141="",G141="",I141=""),"Check fields",IF(G141&lt;=F141,"Check window",IF(SUMPRODUCT(($B$5:$B$154=B141)*($I$5:$I$154=I141)*($F$5:$F$154&lt;G141)*($G$5:$G$154&gt;F141)*($A$5:$A$154&lt;&gt;A141)*($K$5:$K$154&lt;&gt;"Canceled"))&gt;0,"Review overlap","No overlap")))))</f>
        <v/>
      </c>
      <c r="Q141" s="20" t="n"/>
    </row>
    <row r="142">
      <c r="A142" s="15" t="n"/>
      <c r="B142" s="16" t="n"/>
      <c r="C142" s="15" t="n"/>
      <c r="D142" s="10">
        <f>IF(C142="","",IFERROR(VLOOKUP(C142,Pets!$A$5:$E$104,2,FALSE),"Check Pet ID"))</f>
        <v/>
      </c>
      <c r="E142" s="10">
        <f>IF(C142="","",IFERROR(VLOOKUP(C142,Pets!$A$5:$E$104,3,FALSE),""))</f>
        <v/>
      </c>
      <c r="F142" s="17" t="n"/>
      <c r="G142" s="17" t="n"/>
      <c r="H142" s="18" t="n"/>
      <c r="I142" s="15" t="n"/>
      <c r="J142" s="15" t="n"/>
      <c r="K142" s="15" t="n"/>
      <c r="L142" s="17" t="n"/>
      <c r="M142" s="17" t="n"/>
      <c r="N142" s="12">
        <f>IF(A142="","",IF(OR(L142="",M142=""),"",IFERROR(IF(M142&gt;L142,(M142-L142)*24,""),"")))</f>
        <v/>
      </c>
      <c r="O142" s="21">
        <f>IF(A142="","",IF(K142="Canceled","Canceled",IF(OR(F142="",G142=""),"Check window",IF(G142&lt;=F142,"Check window",IF(AND(L142&lt;&gt;"",M142&lt;&gt;""),IF(OR(M142&lt;=L142,N142&gt;Assumptions!$B$7,L142&lt;F142,M142&gt;G142),"Review timing","Within window"),"Pending")))))</f>
        <v/>
      </c>
      <c r="P142" s="21">
        <f>IF(A142="","",IF(K142="Canceled","Canceled",IF(OR(B142="",F142="",G142="",I142=""),"Check fields",IF(G142&lt;=F142,"Check window",IF(SUMPRODUCT(($B$5:$B$154=B142)*($I$5:$I$154=I142)*($F$5:$F$154&lt;G142)*($G$5:$G$154&gt;F142)*($A$5:$A$154&lt;&gt;A142)*($K$5:$K$154&lt;&gt;"Canceled"))&gt;0,"Review overlap","No overlap")))))</f>
        <v/>
      </c>
      <c r="Q142" s="20" t="n"/>
    </row>
    <row r="143">
      <c r="A143" s="15" t="n"/>
      <c r="B143" s="16" t="n"/>
      <c r="C143" s="15" t="n"/>
      <c r="D143" s="6">
        <f>IF(C143="","",IFERROR(VLOOKUP(C143,Pets!$A$5:$E$104,2,FALSE),"Check Pet ID"))</f>
        <v/>
      </c>
      <c r="E143" s="6">
        <f>IF(C143="","",IFERROR(VLOOKUP(C143,Pets!$A$5:$E$104,3,FALSE),""))</f>
        <v/>
      </c>
      <c r="F143" s="17" t="n"/>
      <c r="G143" s="17" t="n"/>
      <c r="H143" s="18" t="n"/>
      <c r="I143" s="15" t="n"/>
      <c r="J143" s="15" t="n"/>
      <c r="K143" s="15" t="n"/>
      <c r="L143" s="17" t="n"/>
      <c r="M143" s="17" t="n"/>
      <c r="N143" s="11">
        <f>IF(A143="","",IF(OR(L143="",M143=""),"",IFERROR(IF(M143&gt;L143,(M143-L143)*24,""),"")))</f>
        <v/>
      </c>
      <c r="O143" s="19">
        <f>IF(A143="","",IF(K143="Canceled","Canceled",IF(OR(F143="",G143=""),"Check window",IF(G143&lt;=F143,"Check window",IF(AND(L143&lt;&gt;"",M143&lt;&gt;""),IF(OR(M143&lt;=L143,N143&gt;Assumptions!$B$7,L143&lt;F143,M143&gt;G143),"Review timing","Within window"),"Pending")))))</f>
        <v/>
      </c>
      <c r="P143" s="19">
        <f>IF(A143="","",IF(K143="Canceled","Canceled",IF(OR(B143="",F143="",G143="",I143=""),"Check fields",IF(G143&lt;=F143,"Check window",IF(SUMPRODUCT(($B$5:$B$154=B143)*($I$5:$I$154=I143)*($F$5:$F$154&lt;G143)*($G$5:$G$154&gt;F143)*($A$5:$A$154&lt;&gt;A143)*($K$5:$K$154&lt;&gt;"Canceled"))&gt;0,"Review overlap","No overlap")))))</f>
        <v/>
      </c>
      <c r="Q143" s="20" t="n"/>
    </row>
    <row r="144">
      <c r="A144" s="15" t="n"/>
      <c r="B144" s="16" t="n"/>
      <c r="C144" s="15" t="n"/>
      <c r="D144" s="10">
        <f>IF(C144="","",IFERROR(VLOOKUP(C144,Pets!$A$5:$E$104,2,FALSE),"Check Pet ID"))</f>
        <v/>
      </c>
      <c r="E144" s="10">
        <f>IF(C144="","",IFERROR(VLOOKUP(C144,Pets!$A$5:$E$104,3,FALSE),""))</f>
        <v/>
      </c>
      <c r="F144" s="17" t="n"/>
      <c r="G144" s="17" t="n"/>
      <c r="H144" s="18" t="n"/>
      <c r="I144" s="15" t="n"/>
      <c r="J144" s="15" t="n"/>
      <c r="K144" s="15" t="n"/>
      <c r="L144" s="17" t="n"/>
      <c r="M144" s="17" t="n"/>
      <c r="N144" s="12">
        <f>IF(A144="","",IF(OR(L144="",M144=""),"",IFERROR(IF(M144&gt;L144,(M144-L144)*24,""),"")))</f>
        <v/>
      </c>
      <c r="O144" s="21">
        <f>IF(A144="","",IF(K144="Canceled","Canceled",IF(OR(F144="",G144=""),"Check window",IF(G144&lt;=F144,"Check window",IF(AND(L144&lt;&gt;"",M144&lt;&gt;""),IF(OR(M144&lt;=L144,N144&gt;Assumptions!$B$7,L144&lt;F144,M144&gt;G144),"Review timing","Within window"),"Pending")))))</f>
        <v/>
      </c>
      <c r="P144" s="21">
        <f>IF(A144="","",IF(K144="Canceled","Canceled",IF(OR(B144="",F144="",G144="",I144=""),"Check fields",IF(G144&lt;=F144,"Check window",IF(SUMPRODUCT(($B$5:$B$154=B144)*($I$5:$I$154=I144)*($F$5:$F$154&lt;G144)*($G$5:$G$154&gt;F144)*($A$5:$A$154&lt;&gt;A144)*($K$5:$K$154&lt;&gt;"Canceled"))&gt;0,"Review overlap","No overlap")))))</f>
        <v/>
      </c>
      <c r="Q144" s="20" t="n"/>
    </row>
    <row r="145">
      <c r="A145" s="15" t="n"/>
      <c r="B145" s="16" t="n"/>
      <c r="C145" s="15" t="n"/>
      <c r="D145" s="6">
        <f>IF(C145="","",IFERROR(VLOOKUP(C145,Pets!$A$5:$E$104,2,FALSE),"Check Pet ID"))</f>
        <v/>
      </c>
      <c r="E145" s="6">
        <f>IF(C145="","",IFERROR(VLOOKUP(C145,Pets!$A$5:$E$104,3,FALSE),""))</f>
        <v/>
      </c>
      <c r="F145" s="17" t="n"/>
      <c r="G145" s="17" t="n"/>
      <c r="H145" s="18" t="n"/>
      <c r="I145" s="15" t="n"/>
      <c r="J145" s="15" t="n"/>
      <c r="K145" s="15" t="n"/>
      <c r="L145" s="17" t="n"/>
      <c r="M145" s="17" t="n"/>
      <c r="N145" s="11">
        <f>IF(A145="","",IF(OR(L145="",M145=""),"",IFERROR(IF(M145&gt;L145,(M145-L145)*24,""),"")))</f>
        <v/>
      </c>
      <c r="O145" s="19">
        <f>IF(A145="","",IF(K145="Canceled","Canceled",IF(OR(F145="",G145=""),"Check window",IF(G145&lt;=F145,"Check window",IF(AND(L145&lt;&gt;"",M145&lt;&gt;""),IF(OR(M145&lt;=L145,N145&gt;Assumptions!$B$7,L145&lt;F145,M145&gt;G145),"Review timing","Within window"),"Pending")))))</f>
        <v/>
      </c>
      <c r="P145" s="19">
        <f>IF(A145="","",IF(K145="Canceled","Canceled",IF(OR(B145="",F145="",G145="",I145=""),"Check fields",IF(G145&lt;=F145,"Check window",IF(SUMPRODUCT(($B$5:$B$154=B145)*($I$5:$I$154=I145)*($F$5:$F$154&lt;G145)*($G$5:$G$154&gt;F145)*($A$5:$A$154&lt;&gt;A145)*($K$5:$K$154&lt;&gt;"Canceled"))&gt;0,"Review overlap","No overlap")))))</f>
        <v/>
      </c>
      <c r="Q145" s="20" t="n"/>
    </row>
    <row r="146">
      <c r="A146" s="15" t="n"/>
      <c r="B146" s="16" t="n"/>
      <c r="C146" s="15" t="n"/>
      <c r="D146" s="10">
        <f>IF(C146="","",IFERROR(VLOOKUP(C146,Pets!$A$5:$E$104,2,FALSE),"Check Pet ID"))</f>
        <v/>
      </c>
      <c r="E146" s="10">
        <f>IF(C146="","",IFERROR(VLOOKUP(C146,Pets!$A$5:$E$104,3,FALSE),""))</f>
        <v/>
      </c>
      <c r="F146" s="17" t="n"/>
      <c r="G146" s="17" t="n"/>
      <c r="H146" s="18" t="n"/>
      <c r="I146" s="15" t="n"/>
      <c r="J146" s="15" t="n"/>
      <c r="K146" s="15" t="n"/>
      <c r="L146" s="17" t="n"/>
      <c r="M146" s="17" t="n"/>
      <c r="N146" s="12">
        <f>IF(A146="","",IF(OR(L146="",M146=""),"",IFERROR(IF(M146&gt;L146,(M146-L146)*24,""),"")))</f>
        <v/>
      </c>
      <c r="O146" s="21">
        <f>IF(A146="","",IF(K146="Canceled","Canceled",IF(OR(F146="",G146=""),"Check window",IF(G146&lt;=F146,"Check window",IF(AND(L146&lt;&gt;"",M146&lt;&gt;""),IF(OR(M146&lt;=L146,N146&gt;Assumptions!$B$7,L146&lt;F146,M146&gt;G146),"Review timing","Within window"),"Pending")))))</f>
        <v/>
      </c>
      <c r="P146" s="21">
        <f>IF(A146="","",IF(K146="Canceled","Canceled",IF(OR(B146="",F146="",G146="",I146=""),"Check fields",IF(G146&lt;=F146,"Check window",IF(SUMPRODUCT(($B$5:$B$154=B146)*($I$5:$I$154=I146)*($F$5:$F$154&lt;G146)*($G$5:$G$154&gt;F146)*($A$5:$A$154&lt;&gt;A146)*($K$5:$K$154&lt;&gt;"Canceled"))&gt;0,"Review overlap","No overlap")))))</f>
        <v/>
      </c>
      <c r="Q146" s="20" t="n"/>
    </row>
    <row r="147">
      <c r="A147" s="15" t="n"/>
      <c r="B147" s="16" t="n"/>
      <c r="C147" s="15" t="n"/>
      <c r="D147" s="6">
        <f>IF(C147="","",IFERROR(VLOOKUP(C147,Pets!$A$5:$E$104,2,FALSE),"Check Pet ID"))</f>
        <v/>
      </c>
      <c r="E147" s="6">
        <f>IF(C147="","",IFERROR(VLOOKUP(C147,Pets!$A$5:$E$104,3,FALSE),""))</f>
        <v/>
      </c>
      <c r="F147" s="17" t="n"/>
      <c r="G147" s="17" t="n"/>
      <c r="H147" s="18" t="n"/>
      <c r="I147" s="15" t="n"/>
      <c r="J147" s="15" t="n"/>
      <c r="K147" s="15" t="n"/>
      <c r="L147" s="17" t="n"/>
      <c r="M147" s="17" t="n"/>
      <c r="N147" s="11">
        <f>IF(A147="","",IF(OR(L147="",M147=""),"",IFERROR(IF(M147&gt;L147,(M147-L147)*24,""),"")))</f>
        <v/>
      </c>
      <c r="O147" s="19">
        <f>IF(A147="","",IF(K147="Canceled","Canceled",IF(OR(F147="",G147=""),"Check window",IF(G147&lt;=F147,"Check window",IF(AND(L147&lt;&gt;"",M147&lt;&gt;""),IF(OR(M147&lt;=L147,N147&gt;Assumptions!$B$7,L147&lt;F147,M147&gt;G147),"Review timing","Within window"),"Pending")))))</f>
        <v/>
      </c>
      <c r="P147" s="19">
        <f>IF(A147="","",IF(K147="Canceled","Canceled",IF(OR(B147="",F147="",G147="",I147=""),"Check fields",IF(G147&lt;=F147,"Check window",IF(SUMPRODUCT(($B$5:$B$154=B147)*($I$5:$I$154=I147)*($F$5:$F$154&lt;G147)*($G$5:$G$154&gt;F147)*($A$5:$A$154&lt;&gt;A147)*($K$5:$K$154&lt;&gt;"Canceled"))&gt;0,"Review overlap","No overlap")))))</f>
        <v/>
      </c>
      <c r="Q147" s="20" t="n"/>
    </row>
    <row r="148">
      <c r="A148" s="15" t="n"/>
      <c r="B148" s="16" t="n"/>
      <c r="C148" s="15" t="n"/>
      <c r="D148" s="10">
        <f>IF(C148="","",IFERROR(VLOOKUP(C148,Pets!$A$5:$E$104,2,FALSE),"Check Pet ID"))</f>
        <v/>
      </c>
      <c r="E148" s="10">
        <f>IF(C148="","",IFERROR(VLOOKUP(C148,Pets!$A$5:$E$104,3,FALSE),""))</f>
        <v/>
      </c>
      <c r="F148" s="17" t="n"/>
      <c r="G148" s="17" t="n"/>
      <c r="H148" s="18" t="n"/>
      <c r="I148" s="15" t="n"/>
      <c r="J148" s="15" t="n"/>
      <c r="K148" s="15" t="n"/>
      <c r="L148" s="17" t="n"/>
      <c r="M148" s="17" t="n"/>
      <c r="N148" s="12">
        <f>IF(A148="","",IF(OR(L148="",M148=""),"",IFERROR(IF(M148&gt;L148,(M148-L148)*24,""),"")))</f>
        <v/>
      </c>
      <c r="O148" s="21">
        <f>IF(A148="","",IF(K148="Canceled","Canceled",IF(OR(F148="",G148=""),"Check window",IF(G148&lt;=F148,"Check window",IF(AND(L148&lt;&gt;"",M148&lt;&gt;""),IF(OR(M148&lt;=L148,N148&gt;Assumptions!$B$7,L148&lt;F148,M148&gt;G148),"Review timing","Within window"),"Pending")))))</f>
        <v/>
      </c>
      <c r="P148" s="21">
        <f>IF(A148="","",IF(K148="Canceled","Canceled",IF(OR(B148="",F148="",G148="",I148=""),"Check fields",IF(G148&lt;=F148,"Check window",IF(SUMPRODUCT(($B$5:$B$154=B148)*($I$5:$I$154=I148)*($F$5:$F$154&lt;G148)*($G$5:$G$154&gt;F148)*($A$5:$A$154&lt;&gt;A148)*($K$5:$K$154&lt;&gt;"Canceled"))&gt;0,"Review overlap","No overlap")))))</f>
        <v/>
      </c>
      <c r="Q148" s="20" t="n"/>
    </row>
    <row r="149">
      <c r="A149" s="15" t="n"/>
      <c r="B149" s="16" t="n"/>
      <c r="C149" s="15" t="n"/>
      <c r="D149" s="6">
        <f>IF(C149="","",IFERROR(VLOOKUP(C149,Pets!$A$5:$E$104,2,FALSE),"Check Pet ID"))</f>
        <v/>
      </c>
      <c r="E149" s="6">
        <f>IF(C149="","",IFERROR(VLOOKUP(C149,Pets!$A$5:$E$104,3,FALSE),""))</f>
        <v/>
      </c>
      <c r="F149" s="17" t="n"/>
      <c r="G149" s="17" t="n"/>
      <c r="H149" s="18" t="n"/>
      <c r="I149" s="15" t="n"/>
      <c r="J149" s="15" t="n"/>
      <c r="K149" s="15" t="n"/>
      <c r="L149" s="17" t="n"/>
      <c r="M149" s="17" t="n"/>
      <c r="N149" s="11">
        <f>IF(A149="","",IF(OR(L149="",M149=""),"",IFERROR(IF(M149&gt;L149,(M149-L149)*24,""),"")))</f>
        <v/>
      </c>
      <c r="O149" s="19">
        <f>IF(A149="","",IF(K149="Canceled","Canceled",IF(OR(F149="",G149=""),"Check window",IF(G149&lt;=F149,"Check window",IF(AND(L149&lt;&gt;"",M149&lt;&gt;""),IF(OR(M149&lt;=L149,N149&gt;Assumptions!$B$7,L149&lt;F149,M149&gt;G149),"Review timing","Within window"),"Pending")))))</f>
        <v/>
      </c>
      <c r="P149" s="19">
        <f>IF(A149="","",IF(K149="Canceled","Canceled",IF(OR(B149="",F149="",G149="",I149=""),"Check fields",IF(G149&lt;=F149,"Check window",IF(SUMPRODUCT(($B$5:$B$154=B149)*($I$5:$I$154=I149)*($F$5:$F$154&lt;G149)*($G$5:$G$154&gt;F149)*($A$5:$A$154&lt;&gt;A149)*($K$5:$K$154&lt;&gt;"Canceled"))&gt;0,"Review overlap","No overlap")))))</f>
        <v/>
      </c>
      <c r="Q149" s="20" t="n"/>
    </row>
    <row r="150">
      <c r="A150" s="15" t="n"/>
      <c r="B150" s="16" t="n"/>
      <c r="C150" s="15" t="n"/>
      <c r="D150" s="10">
        <f>IF(C150="","",IFERROR(VLOOKUP(C150,Pets!$A$5:$E$104,2,FALSE),"Check Pet ID"))</f>
        <v/>
      </c>
      <c r="E150" s="10">
        <f>IF(C150="","",IFERROR(VLOOKUP(C150,Pets!$A$5:$E$104,3,FALSE),""))</f>
        <v/>
      </c>
      <c r="F150" s="17" t="n"/>
      <c r="G150" s="17" t="n"/>
      <c r="H150" s="18" t="n"/>
      <c r="I150" s="15" t="n"/>
      <c r="J150" s="15" t="n"/>
      <c r="K150" s="15" t="n"/>
      <c r="L150" s="17" t="n"/>
      <c r="M150" s="17" t="n"/>
      <c r="N150" s="12">
        <f>IF(A150="","",IF(OR(L150="",M150=""),"",IFERROR(IF(M150&gt;L150,(M150-L150)*24,""),"")))</f>
        <v/>
      </c>
      <c r="O150" s="21">
        <f>IF(A150="","",IF(K150="Canceled","Canceled",IF(OR(F150="",G150=""),"Check window",IF(G150&lt;=F150,"Check window",IF(AND(L150&lt;&gt;"",M150&lt;&gt;""),IF(OR(M150&lt;=L150,N150&gt;Assumptions!$B$7,L150&lt;F150,M150&gt;G150),"Review timing","Within window"),"Pending")))))</f>
        <v/>
      </c>
      <c r="P150" s="21">
        <f>IF(A150="","",IF(K150="Canceled","Canceled",IF(OR(B150="",F150="",G150="",I150=""),"Check fields",IF(G150&lt;=F150,"Check window",IF(SUMPRODUCT(($B$5:$B$154=B150)*($I$5:$I$154=I150)*($F$5:$F$154&lt;G150)*($G$5:$G$154&gt;F150)*($A$5:$A$154&lt;&gt;A150)*($K$5:$K$154&lt;&gt;"Canceled"))&gt;0,"Review overlap","No overlap")))))</f>
        <v/>
      </c>
      <c r="Q150" s="20" t="n"/>
    </row>
    <row r="151">
      <c r="A151" s="15" t="n"/>
      <c r="B151" s="16" t="n"/>
      <c r="C151" s="15" t="n"/>
      <c r="D151" s="6">
        <f>IF(C151="","",IFERROR(VLOOKUP(C151,Pets!$A$5:$E$104,2,FALSE),"Check Pet ID"))</f>
        <v/>
      </c>
      <c r="E151" s="6">
        <f>IF(C151="","",IFERROR(VLOOKUP(C151,Pets!$A$5:$E$104,3,FALSE),""))</f>
        <v/>
      </c>
      <c r="F151" s="17" t="n"/>
      <c r="G151" s="17" t="n"/>
      <c r="H151" s="18" t="n"/>
      <c r="I151" s="15" t="n"/>
      <c r="J151" s="15" t="n"/>
      <c r="K151" s="15" t="n"/>
      <c r="L151" s="17" t="n"/>
      <c r="M151" s="17" t="n"/>
      <c r="N151" s="11">
        <f>IF(A151="","",IF(OR(L151="",M151=""),"",IFERROR(IF(M151&gt;L151,(M151-L151)*24,""),"")))</f>
        <v/>
      </c>
      <c r="O151" s="19">
        <f>IF(A151="","",IF(K151="Canceled","Canceled",IF(OR(F151="",G151=""),"Check window",IF(G151&lt;=F151,"Check window",IF(AND(L151&lt;&gt;"",M151&lt;&gt;""),IF(OR(M151&lt;=L151,N151&gt;Assumptions!$B$7,L151&lt;F151,M151&gt;G151),"Review timing","Within window"),"Pending")))))</f>
        <v/>
      </c>
      <c r="P151" s="19">
        <f>IF(A151="","",IF(K151="Canceled","Canceled",IF(OR(B151="",F151="",G151="",I151=""),"Check fields",IF(G151&lt;=F151,"Check window",IF(SUMPRODUCT(($B$5:$B$154=B151)*($I$5:$I$154=I151)*($F$5:$F$154&lt;G151)*($G$5:$G$154&gt;F151)*($A$5:$A$154&lt;&gt;A151)*($K$5:$K$154&lt;&gt;"Canceled"))&gt;0,"Review overlap","No overlap")))))</f>
        <v/>
      </c>
      <c r="Q151" s="20" t="n"/>
    </row>
    <row r="152">
      <c r="A152" s="15" t="n"/>
      <c r="B152" s="16" t="n"/>
      <c r="C152" s="15" t="n"/>
      <c r="D152" s="10">
        <f>IF(C152="","",IFERROR(VLOOKUP(C152,Pets!$A$5:$E$104,2,FALSE),"Check Pet ID"))</f>
        <v/>
      </c>
      <c r="E152" s="10">
        <f>IF(C152="","",IFERROR(VLOOKUP(C152,Pets!$A$5:$E$104,3,FALSE),""))</f>
        <v/>
      </c>
      <c r="F152" s="17" t="n"/>
      <c r="G152" s="17" t="n"/>
      <c r="H152" s="18" t="n"/>
      <c r="I152" s="15" t="n"/>
      <c r="J152" s="15" t="n"/>
      <c r="K152" s="15" t="n"/>
      <c r="L152" s="17" t="n"/>
      <c r="M152" s="17" t="n"/>
      <c r="N152" s="12">
        <f>IF(A152="","",IF(OR(L152="",M152=""),"",IFERROR(IF(M152&gt;L152,(M152-L152)*24,""),"")))</f>
        <v/>
      </c>
      <c r="O152" s="21">
        <f>IF(A152="","",IF(K152="Canceled","Canceled",IF(OR(F152="",G152=""),"Check window",IF(G152&lt;=F152,"Check window",IF(AND(L152&lt;&gt;"",M152&lt;&gt;""),IF(OR(M152&lt;=L152,N152&gt;Assumptions!$B$7,L152&lt;F152,M152&gt;G152),"Review timing","Within window"),"Pending")))))</f>
        <v/>
      </c>
      <c r="P152" s="21">
        <f>IF(A152="","",IF(K152="Canceled","Canceled",IF(OR(B152="",F152="",G152="",I152=""),"Check fields",IF(G152&lt;=F152,"Check window",IF(SUMPRODUCT(($B$5:$B$154=B152)*($I$5:$I$154=I152)*($F$5:$F$154&lt;G152)*($G$5:$G$154&gt;F152)*($A$5:$A$154&lt;&gt;A152)*($K$5:$K$154&lt;&gt;"Canceled"))&gt;0,"Review overlap","No overlap")))))</f>
        <v/>
      </c>
      <c r="Q152" s="20" t="n"/>
    </row>
    <row r="153">
      <c r="A153" s="15" t="n"/>
      <c r="B153" s="16" t="n"/>
      <c r="C153" s="15" t="n"/>
      <c r="D153" s="6">
        <f>IF(C153="","",IFERROR(VLOOKUP(C153,Pets!$A$5:$E$104,2,FALSE),"Check Pet ID"))</f>
        <v/>
      </c>
      <c r="E153" s="6">
        <f>IF(C153="","",IFERROR(VLOOKUP(C153,Pets!$A$5:$E$104,3,FALSE),""))</f>
        <v/>
      </c>
      <c r="F153" s="17" t="n"/>
      <c r="G153" s="17" t="n"/>
      <c r="H153" s="18" t="n"/>
      <c r="I153" s="15" t="n"/>
      <c r="J153" s="15" t="n"/>
      <c r="K153" s="15" t="n"/>
      <c r="L153" s="17" t="n"/>
      <c r="M153" s="17" t="n"/>
      <c r="N153" s="11">
        <f>IF(A153="","",IF(OR(L153="",M153=""),"",IFERROR(IF(M153&gt;L153,(M153-L153)*24,""),"")))</f>
        <v/>
      </c>
      <c r="O153" s="19">
        <f>IF(A153="","",IF(K153="Canceled","Canceled",IF(OR(F153="",G153=""),"Check window",IF(G153&lt;=F153,"Check window",IF(AND(L153&lt;&gt;"",M153&lt;&gt;""),IF(OR(M153&lt;=L153,N153&gt;Assumptions!$B$7,L153&lt;F153,M153&gt;G153),"Review timing","Within window"),"Pending")))))</f>
        <v/>
      </c>
      <c r="P153" s="19">
        <f>IF(A153="","",IF(K153="Canceled","Canceled",IF(OR(B153="",F153="",G153="",I153=""),"Check fields",IF(G153&lt;=F153,"Check window",IF(SUMPRODUCT(($B$5:$B$154=B153)*($I$5:$I$154=I153)*($F$5:$F$154&lt;G153)*($G$5:$G$154&gt;F153)*($A$5:$A$154&lt;&gt;A153)*($K$5:$K$154&lt;&gt;"Canceled"))&gt;0,"Review overlap","No overlap")))))</f>
        <v/>
      </c>
      <c r="Q153" s="20" t="n"/>
    </row>
    <row r="154">
      <c r="A154" s="15" t="n"/>
      <c r="B154" s="16" t="n"/>
      <c r="C154" s="15" t="n"/>
      <c r="D154" s="10">
        <f>IF(C154="","",IFERROR(VLOOKUP(C154,Pets!$A$5:$E$104,2,FALSE),"Check Pet ID"))</f>
        <v/>
      </c>
      <c r="E154" s="10">
        <f>IF(C154="","",IFERROR(VLOOKUP(C154,Pets!$A$5:$E$104,3,FALSE),""))</f>
        <v/>
      </c>
      <c r="F154" s="17" t="n"/>
      <c r="G154" s="17" t="n"/>
      <c r="H154" s="18" t="n"/>
      <c r="I154" s="15" t="n"/>
      <c r="J154" s="15" t="n"/>
      <c r="K154" s="15" t="n"/>
      <c r="L154" s="17" t="n"/>
      <c r="M154" s="17" t="n"/>
      <c r="N154" s="12">
        <f>IF(A154="","",IF(OR(L154="",M154=""),"",IFERROR(IF(M154&gt;L154,(M154-L154)*24,""),"")))</f>
        <v/>
      </c>
      <c r="O154" s="21">
        <f>IF(A154="","",IF(K154="Canceled","Canceled",IF(OR(F154="",G154=""),"Check window",IF(G154&lt;=F154,"Check window",IF(AND(L154&lt;&gt;"",M154&lt;&gt;""),IF(OR(M154&lt;=L154,N154&gt;Assumptions!$B$7,L154&lt;F154,M154&gt;G154),"Review timing","Within window"),"Pending")))))</f>
        <v/>
      </c>
      <c r="P154" s="21">
        <f>IF(A154="","",IF(K154="Canceled","Canceled",IF(OR(B154="",F154="",G154="",I154=""),"Check fields",IF(G154&lt;=F154,"Check window",IF(SUMPRODUCT(($B$5:$B$154=B154)*($I$5:$I$154=I154)*($F$5:$F$154&lt;G154)*($G$5:$G$154&gt;F154)*($A$5:$A$154&lt;&gt;A154)*($K$5:$K$154&lt;&gt;"Canceled"))&gt;0,"Review overlap","No overlap")))))</f>
        <v/>
      </c>
      <c r="Q154" s="20" t="n"/>
    </row>
  </sheetData>
  <autoFilter ref="A4:Q154"/>
  <mergeCells count="1">
    <mergeCell ref="A1:Q1"/>
  </mergeCells>
  <conditionalFormatting sqref="K5:K154">
    <cfRule type="expression" priority="1" dxfId="0">
      <formula>$K5="Completed"</formula>
    </cfRule>
    <cfRule type="expression" priority="2" dxfId="1">
      <formula>$K5="Needs Review"</formula>
    </cfRule>
  </conditionalFormatting>
  <conditionalFormatting sqref="O5:O154">
    <cfRule type="expression" priority="3" dxfId="1">
      <formula>OR($O5="Review timing",$O5="Check window")</formula>
    </cfRule>
  </conditionalFormatting>
  <conditionalFormatting sqref="P5:P154">
    <cfRule type="expression" priority="4" dxfId="1">
      <formula>OR($P5="Review overlap",$P5="Check fields",$P5="Check window")</formula>
    </cfRule>
  </conditionalFormatting>
  <conditionalFormatting sqref="B5:B154">
    <cfRule type="expression" priority="5" dxfId="1">
      <formula>AND($A5&lt;&gt;"",$B5&lt;TODAY(),OR($K5="Scheduled",$K5="Confirmed",$K5="Needs Review"))</formula>
    </cfRule>
  </conditionalFormatting>
  <dataValidations count="9">
    <dataValidation sqref="A5:A154" showDropDown="0" showInputMessage="1" showErrorMessage="1" allowBlank="0" errorTitle="Duplicate Visit ID" error="Enter a unique Visit ID or leave the cell blank." promptTitle="Visit ID" prompt="Use a unique identifier for each visit." type="custom" errorStyle="stop">
      <formula1>OR(A5="",COUNTIF($A$5:$A$154,A5)=1)</formula1>
    </dataValidation>
    <dataValidation sqref="B5:B154" showDropDown="0" showInputMessage="1" showErrorMessage="1" allowBlank="0" errorTitle="Date Outside Schedule Range" error="Enter a date within the editable schedule limits on Assumptions." promptTitle="Visit Date" prompt="Enter a date within the current schedule range." type="date" errorStyle="stop" operator="between">
      <formula1>INDIRECT("'Assumptions'!$B$4")</formula1>
      <formula2>INDIRECT("'Assumptions'!$B$5")</formula2>
    </dataValidation>
    <dataValidation sqref="F5:G154" showDropDown="0" showInputMessage="1" showErrorMessage="1" allowBlank="0" errorTitle="Invalid Time" error="Enter a valid time of day." promptTitle="Promised Window" prompt="Enter the promised start or end time." type="time" errorStyle="stop" operator="between">
      <formula1>TIME(0,0,0)</formula1>
      <formula2>TIME(23,59,59)</formula2>
    </dataValidation>
    <dataValidation sqref="H5:H154" showDropDown="0" showInputMessage="1" showErrorMessage="1" allowBlank="0" errorTitle="Invalid Planned Hours" error="Enter planned hours between 0.25 and the editable maximum." promptTitle="Planned Hours" prompt="Enter the planned visit duration in decimal hours." type="decimal" errorStyle="stop" operator="between">
      <formula1>0.25</formula1>
      <formula2>INDIRECT("'Assumptions'!$B$6")</formula2>
    </dataValidation>
    <dataValidation sqref="I5:I154" showDropDown="0" showInputMessage="1" showErrorMessage="1" allowBlank="0" errorTitle="Invalid Sitter" error="Select a sitter from the editable list on Assumptions." promptTitle="Sitter" prompt="Select a sitter or leave blank for human assignment review." type="list" errorStyle="stop">
      <formula1>INDIRECT("'Assumptions'!$E$4:$E$9")</formula1>
    </dataValidation>
    <dataValidation sqref="J5:J154" showDropDown="0" showInputMessage="1" showErrorMessage="1" allowBlank="0" errorTitle="Invalid Visit Type" error="Select a visit type from the editable list on Assumptions." promptTitle="Visit Type" prompt="Select the planned visit type." type="list" errorStyle="stop">
      <formula1>INDIRECT("'Assumptions'!$F$4:$F$8")</formula1>
    </dataValidation>
    <dataValidation sqref="K5:K154" showDropDown="0" showInputMessage="1" showErrorMessage="1" allowBlank="0" errorTitle="Invalid Status" error="Select a status from the editable list on Assumptions." promptTitle="Visit Status" prompt="Select the current administrative visit status." type="list" errorStyle="stop">
      <formula1>INDIRECT("'Assumptions'!$G$4:$G$8")</formula1>
    </dataValidation>
    <dataValidation sqref="L5:M154" showDropDown="0" showInputMessage="1" showErrorMessage="1" allowBlank="0" errorTitle="Invalid Time" error="Enter a valid time of day." promptTitle="Actual Time" prompt="Enter an actual time only when it is available." type="time" errorStyle="stop" operator="between">
      <formula1>TIME(0,0,0)</formula1>
      <formula2>TIME(23,59,59)</formula2>
    </dataValidation>
    <dataValidation sqref="Q5:Q154" showDropDown="0" showInputMessage="1" showErrorMessage="1" allowBlank="0" errorTitle="Note Is Too Long" error="Shorten the visit note or increase the editable character limit." promptTitle="Visit Note" prompt="Enter brief owner-supplied administrative visit notes only." type="textLength" errorStyle="stop" operator="lessThanOrEqual">
      <formula1>INDIRECT("'Assumptions'!$B$8")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/>
  </sheetPr>
  <dimension ref="A1:E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1" customWidth="1" min="3" max="3"/>
    <col width="14" customWidth="1" min="4" max="4"/>
    <col width="16" customWidth="1" min="5" max="5"/>
  </cols>
  <sheetData>
    <row r="1" ht="30" customHeight="1">
      <c r="A1" s="1" t="inlineStr">
        <is>
          <t>Pet Directory</t>
        </is>
      </c>
    </row>
    <row r="2">
      <c r="A2" s="2" t="inlineStr">
        <is>
          <t>All sample pet names and household aliases are fictional.</t>
        </is>
      </c>
    </row>
    <row r="3">
      <c r="A3" s="2" t="inlineStr">
        <is>
          <t>Yellow cells are editable. Use Pet ID in the Visits sheet.</t>
        </is>
      </c>
    </row>
    <row r="4" ht="31" customHeight="1">
      <c r="A4" s="14" t="inlineStr">
        <is>
          <t>Pet ID</t>
        </is>
      </c>
      <c r="B4" s="14" t="inlineStr">
        <is>
          <t>Pet Name</t>
        </is>
      </c>
      <c r="C4" s="14" t="inlineStr">
        <is>
          <t>Client Alias</t>
        </is>
      </c>
      <c r="D4" s="14" t="inlineStr">
        <is>
          <t>Species</t>
        </is>
      </c>
      <c r="E4" s="14" t="inlineStr">
        <is>
          <t>Record Status</t>
        </is>
      </c>
    </row>
    <row r="5">
      <c r="A5" s="22" t="inlineStr">
        <is>
          <t>P-1001</t>
        </is>
      </c>
      <c r="B5" s="22" t="inlineStr">
        <is>
          <t>Maple (fictional)</t>
        </is>
      </c>
      <c r="C5" s="22" t="inlineStr">
        <is>
          <t>Cedar Household (fictional)</t>
        </is>
      </c>
      <c r="D5" s="22" t="inlineStr">
        <is>
          <t>Dog</t>
        </is>
      </c>
      <c r="E5" s="22" t="inlineStr">
        <is>
          <t>Active</t>
        </is>
      </c>
    </row>
    <row r="6">
      <c r="A6" s="22" t="inlineStr">
        <is>
          <t>P-1002</t>
        </is>
      </c>
      <c r="B6" s="22" t="inlineStr">
        <is>
          <t>Biscuit (fictional)</t>
        </is>
      </c>
      <c r="C6" s="22" t="inlineStr">
        <is>
          <t>Willow Household (fictional)</t>
        </is>
      </c>
      <c r="D6" s="22" t="inlineStr">
        <is>
          <t>Cat</t>
        </is>
      </c>
      <c r="E6" s="22" t="inlineStr">
        <is>
          <t>Active</t>
        </is>
      </c>
    </row>
    <row r="7">
      <c r="A7" s="22" t="inlineStr">
        <is>
          <t>P-1003</t>
        </is>
      </c>
      <c r="B7" s="22" t="inlineStr">
        <is>
          <t>Clover (fictional)</t>
        </is>
      </c>
      <c r="C7" s="22" t="inlineStr">
        <is>
          <t>Juniper Household (fictional)</t>
        </is>
      </c>
      <c r="D7" s="22" t="inlineStr">
        <is>
          <t>Dog</t>
        </is>
      </c>
      <c r="E7" s="22" t="inlineStr">
        <is>
          <t>Active</t>
        </is>
      </c>
    </row>
    <row r="8">
      <c r="A8" s="22" t="inlineStr">
        <is>
          <t>P-1004</t>
        </is>
      </c>
      <c r="B8" s="22" t="inlineStr">
        <is>
          <t>Pixel (fictional)</t>
        </is>
      </c>
      <c r="C8" s="22" t="inlineStr">
        <is>
          <t>Harbor Household (fictional)</t>
        </is>
      </c>
      <c r="D8" s="22" t="inlineStr">
        <is>
          <t>Cat</t>
        </is>
      </c>
      <c r="E8" s="22" t="inlineStr">
        <is>
          <t>Active</t>
        </is>
      </c>
    </row>
    <row r="9">
      <c r="A9" s="22" t="inlineStr">
        <is>
          <t>P-1005</t>
        </is>
      </c>
      <c r="B9" s="22" t="inlineStr">
        <is>
          <t>Sunny (fictional)</t>
        </is>
      </c>
      <c r="C9" s="22" t="inlineStr">
        <is>
          <t>Meadow Household (fictional)</t>
        </is>
      </c>
      <c r="D9" s="22" t="inlineStr">
        <is>
          <t>Dog</t>
        </is>
      </c>
      <c r="E9" s="22" t="inlineStr">
        <is>
          <t>Active</t>
        </is>
      </c>
    </row>
    <row r="10">
      <c r="A10" s="22" t="inlineStr">
        <is>
          <t>P-1006</t>
        </is>
      </c>
      <c r="B10" s="22" t="inlineStr">
        <is>
          <t>Otis (fictional)</t>
        </is>
      </c>
      <c r="C10" s="22" t="inlineStr">
        <is>
          <t>Pine Household (fictional)</t>
        </is>
      </c>
      <c r="D10" s="22" t="inlineStr">
        <is>
          <t>Dog</t>
        </is>
      </c>
      <c r="E10" s="22" t="inlineStr">
        <is>
          <t>Active</t>
        </is>
      </c>
    </row>
    <row r="11">
      <c r="A11" s="22" t="inlineStr">
        <is>
          <t>P-1007</t>
        </is>
      </c>
      <c r="B11" s="22" t="inlineStr">
        <is>
          <t>Pepper (fictional)</t>
        </is>
      </c>
      <c r="C11" s="22" t="inlineStr">
        <is>
          <t>Birch Household (fictional)</t>
        </is>
      </c>
      <c r="D11" s="22" t="inlineStr">
        <is>
          <t>Other</t>
        </is>
      </c>
      <c r="E11" s="22" t="inlineStr">
        <is>
          <t>Active</t>
        </is>
      </c>
    </row>
    <row r="12">
      <c r="A12" s="22" t="inlineStr">
        <is>
          <t>P-1008</t>
        </is>
      </c>
      <c r="B12" s="22" t="inlineStr">
        <is>
          <t>Juniper (fictional)</t>
        </is>
      </c>
      <c r="C12" s="22" t="inlineStr">
        <is>
          <t>Brook Household (fictional)</t>
        </is>
      </c>
      <c r="D12" s="22" t="inlineStr">
        <is>
          <t>Cat</t>
        </is>
      </c>
      <c r="E12" s="22" t="inlineStr">
        <is>
          <t>Inactive</t>
        </is>
      </c>
    </row>
    <row r="13">
      <c r="A13" s="22" t="inlineStr">
        <is>
          <t>P-1009</t>
        </is>
      </c>
      <c r="B13" s="22" t="inlineStr">
        <is>
          <t>Waffles (fictional)</t>
        </is>
      </c>
      <c r="C13" s="22" t="inlineStr">
        <is>
          <t>Stone Household (fictional)</t>
        </is>
      </c>
      <c r="D13" s="22" t="inlineStr">
        <is>
          <t>Dog</t>
        </is>
      </c>
      <c r="E13" s="22" t="inlineStr">
        <is>
          <t>Active</t>
        </is>
      </c>
    </row>
    <row r="14">
      <c r="A14" s="22" t="inlineStr">
        <is>
          <t>P-1010</t>
        </is>
      </c>
      <c r="B14" s="22" t="inlineStr">
        <is>
          <t>Noodle (fictional)</t>
        </is>
      </c>
      <c r="C14" s="22" t="inlineStr">
        <is>
          <t>Fern Household (fictional)</t>
        </is>
      </c>
      <c r="D14" s="22" t="inlineStr">
        <is>
          <t>Dog</t>
        </is>
      </c>
      <c r="E14" s="22" t="inlineStr">
        <is>
          <t>Active</t>
        </is>
      </c>
    </row>
    <row r="15">
      <c r="A15" s="22" t="n"/>
      <c r="B15" s="22" t="n"/>
      <c r="C15" s="22" t="n"/>
      <c r="D15" s="22" t="n"/>
      <c r="E15" s="22" t="n"/>
    </row>
    <row r="16">
      <c r="A16" s="22" t="n"/>
      <c r="B16" s="22" t="n"/>
      <c r="C16" s="22" t="n"/>
      <c r="D16" s="22" t="n"/>
      <c r="E16" s="22" t="n"/>
    </row>
    <row r="17">
      <c r="A17" s="22" t="n"/>
      <c r="B17" s="22" t="n"/>
      <c r="C17" s="22" t="n"/>
      <c r="D17" s="22" t="n"/>
      <c r="E17" s="22" t="n"/>
    </row>
    <row r="18">
      <c r="A18" s="22" t="n"/>
      <c r="B18" s="22" t="n"/>
      <c r="C18" s="22" t="n"/>
      <c r="D18" s="22" t="n"/>
      <c r="E18" s="22" t="n"/>
    </row>
    <row r="19">
      <c r="A19" s="22" t="n"/>
      <c r="B19" s="22" t="n"/>
      <c r="C19" s="22" t="n"/>
      <c r="D19" s="22" t="n"/>
      <c r="E19" s="22" t="n"/>
    </row>
    <row r="20">
      <c r="A20" s="22" t="n"/>
      <c r="B20" s="22" t="n"/>
      <c r="C20" s="22" t="n"/>
      <c r="D20" s="22" t="n"/>
      <c r="E20" s="22" t="n"/>
    </row>
    <row r="21">
      <c r="A21" s="22" t="n"/>
      <c r="B21" s="22" t="n"/>
      <c r="C21" s="22" t="n"/>
      <c r="D21" s="22" t="n"/>
      <c r="E21" s="22" t="n"/>
    </row>
    <row r="22">
      <c r="A22" s="22" t="n"/>
      <c r="B22" s="22" t="n"/>
      <c r="C22" s="22" t="n"/>
      <c r="D22" s="22" t="n"/>
      <c r="E22" s="22" t="n"/>
    </row>
    <row r="23">
      <c r="A23" s="22" t="n"/>
      <c r="B23" s="22" t="n"/>
      <c r="C23" s="22" t="n"/>
      <c r="D23" s="22" t="n"/>
      <c r="E23" s="22" t="n"/>
    </row>
    <row r="24">
      <c r="A24" s="22" t="n"/>
      <c r="B24" s="22" t="n"/>
      <c r="C24" s="22" t="n"/>
      <c r="D24" s="22" t="n"/>
      <c r="E24" s="22" t="n"/>
    </row>
    <row r="25">
      <c r="A25" s="22" t="n"/>
      <c r="B25" s="22" t="n"/>
      <c r="C25" s="22" t="n"/>
      <c r="D25" s="22" t="n"/>
      <c r="E25" s="22" t="n"/>
    </row>
    <row r="26">
      <c r="A26" s="22" t="n"/>
      <c r="B26" s="22" t="n"/>
      <c r="C26" s="22" t="n"/>
      <c r="D26" s="22" t="n"/>
      <c r="E26" s="22" t="n"/>
    </row>
    <row r="27">
      <c r="A27" s="22" t="n"/>
      <c r="B27" s="22" t="n"/>
      <c r="C27" s="22" t="n"/>
      <c r="D27" s="22" t="n"/>
      <c r="E27" s="22" t="n"/>
    </row>
    <row r="28">
      <c r="A28" s="22" t="n"/>
      <c r="B28" s="22" t="n"/>
      <c r="C28" s="22" t="n"/>
      <c r="D28" s="22" t="n"/>
      <c r="E28" s="22" t="n"/>
    </row>
    <row r="29">
      <c r="A29" s="22" t="n"/>
      <c r="B29" s="22" t="n"/>
      <c r="C29" s="22" t="n"/>
      <c r="D29" s="22" t="n"/>
      <c r="E29" s="22" t="n"/>
    </row>
    <row r="30">
      <c r="A30" s="22" t="n"/>
      <c r="B30" s="22" t="n"/>
      <c r="C30" s="22" t="n"/>
      <c r="D30" s="22" t="n"/>
      <c r="E30" s="22" t="n"/>
    </row>
    <row r="31">
      <c r="A31" s="22" t="n"/>
      <c r="B31" s="22" t="n"/>
      <c r="C31" s="22" t="n"/>
      <c r="D31" s="22" t="n"/>
      <c r="E31" s="22" t="n"/>
    </row>
    <row r="32">
      <c r="A32" s="22" t="n"/>
      <c r="B32" s="22" t="n"/>
      <c r="C32" s="22" t="n"/>
      <c r="D32" s="22" t="n"/>
      <c r="E32" s="22" t="n"/>
    </row>
    <row r="33">
      <c r="A33" s="22" t="n"/>
      <c r="B33" s="22" t="n"/>
      <c r="C33" s="22" t="n"/>
      <c r="D33" s="22" t="n"/>
      <c r="E33" s="22" t="n"/>
    </row>
    <row r="34">
      <c r="A34" s="22" t="n"/>
      <c r="B34" s="22" t="n"/>
      <c r="C34" s="22" t="n"/>
      <c r="D34" s="22" t="n"/>
      <c r="E34" s="22" t="n"/>
    </row>
    <row r="35">
      <c r="A35" s="22" t="n"/>
      <c r="B35" s="22" t="n"/>
      <c r="C35" s="22" t="n"/>
      <c r="D35" s="22" t="n"/>
      <c r="E35" s="22" t="n"/>
    </row>
    <row r="36">
      <c r="A36" s="22" t="n"/>
      <c r="B36" s="22" t="n"/>
      <c r="C36" s="22" t="n"/>
      <c r="D36" s="22" t="n"/>
      <c r="E36" s="22" t="n"/>
    </row>
    <row r="37">
      <c r="A37" s="22" t="n"/>
      <c r="B37" s="22" t="n"/>
      <c r="C37" s="22" t="n"/>
      <c r="D37" s="22" t="n"/>
      <c r="E37" s="22" t="n"/>
    </row>
    <row r="38">
      <c r="A38" s="22" t="n"/>
      <c r="B38" s="22" t="n"/>
      <c r="C38" s="22" t="n"/>
      <c r="D38" s="22" t="n"/>
      <c r="E38" s="22" t="n"/>
    </row>
    <row r="39">
      <c r="A39" s="22" t="n"/>
      <c r="B39" s="22" t="n"/>
      <c r="C39" s="22" t="n"/>
      <c r="D39" s="22" t="n"/>
      <c r="E39" s="22" t="n"/>
    </row>
    <row r="40">
      <c r="A40" s="22" t="n"/>
      <c r="B40" s="22" t="n"/>
      <c r="C40" s="22" t="n"/>
      <c r="D40" s="22" t="n"/>
      <c r="E40" s="22" t="n"/>
    </row>
    <row r="41">
      <c r="A41" s="22" t="n"/>
      <c r="B41" s="22" t="n"/>
      <c r="C41" s="22" t="n"/>
      <c r="D41" s="22" t="n"/>
      <c r="E41" s="22" t="n"/>
    </row>
    <row r="42">
      <c r="A42" s="22" t="n"/>
      <c r="B42" s="22" t="n"/>
      <c r="C42" s="22" t="n"/>
      <c r="D42" s="22" t="n"/>
      <c r="E42" s="22" t="n"/>
    </row>
    <row r="43">
      <c r="A43" s="22" t="n"/>
      <c r="B43" s="22" t="n"/>
      <c r="C43" s="22" t="n"/>
      <c r="D43" s="22" t="n"/>
      <c r="E43" s="22" t="n"/>
    </row>
    <row r="44">
      <c r="A44" s="22" t="n"/>
      <c r="B44" s="22" t="n"/>
      <c r="C44" s="22" t="n"/>
      <c r="D44" s="22" t="n"/>
      <c r="E44" s="22" t="n"/>
    </row>
    <row r="45">
      <c r="A45" s="22" t="n"/>
      <c r="B45" s="22" t="n"/>
      <c r="C45" s="22" t="n"/>
      <c r="D45" s="22" t="n"/>
      <c r="E45" s="22" t="n"/>
    </row>
    <row r="46">
      <c r="A46" s="22" t="n"/>
      <c r="B46" s="22" t="n"/>
      <c r="C46" s="22" t="n"/>
      <c r="D46" s="22" t="n"/>
      <c r="E46" s="22" t="n"/>
    </row>
    <row r="47">
      <c r="A47" s="22" t="n"/>
      <c r="B47" s="22" t="n"/>
      <c r="C47" s="22" t="n"/>
      <c r="D47" s="22" t="n"/>
      <c r="E47" s="22" t="n"/>
    </row>
    <row r="48">
      <c r="A48" s="22" t="n"/>
      <c r="B48" s="22" t="n"/>
      <c r="C48" s="22" t="n"/>
      <c r="D48" s="22" t="n"/>
      <c r="E48" s="22" t="n"/>
    </row>
    <row r="49">
      <c r="A49" s="22" t="n"/>
      <c r="B49" s="22" t="n"/>
      <c r="C49" s="22" t="n"/>
      <c r="D49" s="22" t="n"/>
      <c r="E49" s="22" t="n"/>
    </row>
    <row r="50">
      <c r="A50" s="22" t="n"/>
      <c r="B50" s="22" t="n"/>
      <c r="C50" s="22" t="n"/>
      <c r="D50" s="22" t="n"/>
      <c r="E50" s="22" t="n"/>
    </row>
    <row r="51">
      <c r="A51" s="22" t="n"/>
      <c r="B51" s="22" t="n"/>
      <c r="C51" s="22" t="n"/>
      <c r="D51" s="22" t="n"/>
      <c r="E51" s="22" t="n"/>
    </row>
    <row r="52">
      <c r="A52" s="22" t="n"/>
      <c r="B52" s="22" t="n"/>
      <c r="C52" s="22" t="n"/>
      <c r="D52" s="22" t="n"/>
      <c r="E52" s="22" t="n"/>
    </row>
    <row r="53">
      <c r="A53" s="22" t="n"/>
      <c r="B53" s="22" t="n"/>
      <c r="C53" s="22" t="n"/>
      <c r="D53" s="22" t="n"/>
      <c r="E53" s="22" t="n"/>
    </row>
    <row r="54">
      <c r="A54" s="22" t="n"/>
      <c r="B54" s="22" t="n"/>
      <c r="C54" s="22" t="n"/>
      <c r="D54" s="22" t="n"/>
      <c r="E54" s="22" t="n"/>
    </row>
    <row r="55">
      <c r="A55" s="22" t="n"/>
      <c r="B55" s="22" t="n"/>
      <c r="C55" s="22" t="n"/>
      <c r="D55" s="22" t="n"/>
      <c r="E55" s="22" t="n"/>
    </row>
    <row r="56">
      <c r="A56" s="22" t="n"/>
      <c r="B56" s="22" t="n"/>
      <c r="C56" s="22" t="n"/>
      <c r="D56" s="22" t="n"/>
      <c r="E56" s="22" t="n"/>
    </row>
    <row r="57">
      <c r="A57" s="22" t="n"/>
      <c r="B57" s="22" t="n"/>
      <c r="C57" s="22" t="n"/>
      <c r="D57" s="22" t="n"/>
      <c r="E57" s="22" t="n"/>
    </row>
    <row r="58">
      <c r="A58" s="22" t="n"/>
      <c r="B58" s="22" t="n"/>
      <c r="C58" s="22" t="n"/>
      <c r="D58" s="22" t="n"/>
      <c r="E58" s="22" t="n"/>
    </row>
    <row r="59">
      <c r="A59" s="22" t="n"/>
      <c r="B59" s="22" t="n"/>
      <c r="C59" s="22" t="n"/>
      <c r="D59" s="22" t="n"/>
      <c r="E59" s="22" t="n"/>
    </row>
    <row r="60">
      <c r="A60" s="22" t="n"/>
      <c r="B60" s="22" t="n"/>
      <c r="C60" s="22" t="n"/>
      <c r="D60" s="22" t="n"/>
      <c r="E60" s="22" t="n"/>
    </row>
    <row r="61">
      <c r="A61" s="22" t="n"/>
      <c r="B61" s="22" t="n"/>
      <c r="C61" s="22" t="n"/>
      <c r="D61" s="22" t="n"/>
      <c r="E61" s="22" t="n"/>
    </row>
    <row r="62">
      <c r="A62" s="22" t="n"/>
      <c r="B62" s="22" t="n"/>
      <c r="C62" s="22" t="n"/>
      <c r="D62" s="22" t="n"/>
      <c r="E62" s="22" t="n"/>
    </row>
    <row r="63">
      <c r="A63" s="22" t="n"/>
      <c r="B63" s="22" t="n"/>
      <c r="C63" s="22" t="n"/>
      <c r="D63" s="22" t="n"/>
      <c r="E63" s="22" t="n"/>
    </row>
    <row r="64">
      <c r="A64" s="22" t="n"/>
      <c r="B64" s="22" t="n"/>
      <c r="C64" s="22" t="n"/>
      <c r="D64" s="22" t="n"/>
      <c r="E64" s="22" t="n"/>
    </row>
    <row r="65">
      <c r="A65" s="22" t="n"/>
      <c r="B65" s="22" t="n"/>
      <c r="C65" s="22" t="n"/>
      <c r="D65" s="22" t="n"/>
      <c r="E65" s="22" t="n"/>
    </row>
    <row r="66">
      <c r="A66" s="22" t="n"/>
      <c r="B66" s="22" t="n"/>
      <c r="C66" s="22" t="n"/>
      <c r="D66" s="22" t="n"/>
      <c r="E66" s="22" t="n"/>
    </row>
    <row r="67">
      <c r="A67" s="22" t="n"/>
      <c r="B67" s="22" t="n"/>
      <c r="C67" s="22" t="n"/>
      <c r="D67" s="22" t="n"/>
      <c r="E67" s="22" t="n"/>
    </row>
    <row r="68">
      <c r="A68" s="22" t="n"/>
      <c r="B68" s="22" t="n"/>
      <c r="C68" s="22" t="n"/>
      <c r="D68" s="22" t="n"/>
      <c r="E68" s="22" t="n"/>
    </row>
    <row r="69">
      <c r="A69" s="22" t="n"/>
      <c r="B69" s="22" t="n"/>
      <c r="C69" s="22" t="n"/>
      <c r="D69" s="22" t="n"/>
      <c r="E69" s="22" t="n"/>
    </row>
    <row r="70">
      <c r="A70" s="22" t="n"/>
      <c r="B70" s="22" t="n"/>
      <c r="C70" s="22" t="n"/>
      <c r="D70" s="22" t="n"/>
      <c r="E70" s="22" t="n"/>
    </row>
    <row r="71">
      <c r="A71" s="22" t="n"/>
      <c r="B71" s="22" t="n"/>
      <c r="C71" s="22" t="n"/>
      <c r="D71" s="22" t="n"/>
      <c r="E71" s="22" t="n"/>
    </row>
    <row r="72">
      <c r="A72" s="22" t="n"/>
      <c r="B72" s="22" t="n"/>
      <c r="C72" s="22" t="n"/>
      <c r="D72" s="22" t="n"/>
      <c r="E72" s="22" t="n"/>
    </row>
    <row r="73">
      <c r="A73" s="22" t="n"/>
      <c r="B73" s="22" t="n"/>
      <c r="C73" s="22" t="n"/>
      <c r="D73" s="22" t="n"/>
      <c r="E73" s="22" t="n"/>
    </row>
    <row r="74">
      <c r="A74" s="22" t="n"/>
      <c r="B74" s="22" t="n"/>
      <c r="C74" s="22" t="n"/>
      <c r="D74" s="22" t="n"/>
      <c r="E74" s="22" t="n"/>
    </row>
    <row r="75">
      <c r="A75" s="22" t="n"/>
      <c r="B75" s="22" t="n"/>
      <c r="C75" s="22" t="n"/>
      <c r="D75" s="22" t="n"/>
      <c r="E75" s="22" t="n"/>
    </row>
    <row r="76">
      <c r="A76" s="22" t="n"/>
      <c r="B76" s="22" t="n"/>
      <c r="C76" s="22" t="n"/>
      <c r="D76" s="22" t="n"/>
      <c r="E76" s="22" t="n"/>
    </row>
    <row r="77">
      <c r="A77" s="22" t="n"/>
      <c r="B77" s="22" t="n"/>
      <c r="C77" s="22" t="n"/>
      <c r="D77" s="22" t="n"/>
      <c r="E77" s="22" t="n"/>
    </row>
    <row r="78">
      <c r="A78" s="22" t="n"/>
      <c r="B78" s="22" t="n"/>
      <c r="C78" s="22" t="n"/>
      <c r="D78" s="22" t="n"/>
      <c r="E78" s="22" t="n"/>
    </row>
    <row r="79">
      <c r="A79" s="22" t="n"/>
      <c r="B79" s="22" t="n"/>
      <c r="C79" s="22" t="n"/>
      <c r="D79" s="22" t="n"/>
      <c r="E79" s="22" t="n"/>
    </row>
    <row r="80">
      <c r="A80" s="22" t="n"/>
      <c r="B80" s="22" t="n"/>
      <c r="C80" s="22" t="n"/>
      <c r="D80" s="22" t="n"/>
      <c r="E80" s="22" t="n"/>
    </row>
    <row r="81">
      <c r="A81" s="22" t="n"/>
      <c r="B81" s="22" t="n"/>
      <c r="C81" s="22" t="n"/>
      <c r="D81" s="22" t="n"/>
      <c r="E81" s="22" t="n"/>
    </row>
    <row r="82">
      <c r="A82" s="22" t="n"/>
      <c r="B82" s="22" t="n"/>
      <c r="C82" s="22" t="n"/>
      <c r="D82" s="22" t="n"/>
      <c r="E82" s="22" t="n"/>
    </row>
    <row r="83">
      <c r="A83" s="22" t="n"/>
      <c r="B83" s="22" t="n"/>
      <c r="C83" s="22" t="n"/>
      <c r="D83" s="22" t="n"/>
      <c r="E83" s="22" t="n"/>
    </row>
    <row r="84">
      <c r="A84" s="22" t="n"/>
      <c r="B84" s="22" t="n"/>
      <c r="C84" s="22" t="n"/>
      <c r="D84" s="22" t="n"/>
      <c r="E84" s="22" t="n"/>
    </row>
    <row r="85">
      <c r="A85" s="22" t="n"/>
      <c r="B85" s="22" t="n"/>
      <c r="C85" s="22" t="n"/>
      <c r="D85" s="22" t="n"/>
      <c r="E85" s="22" t="n"/>
    </row>
    <row r="86">
      <c r="A86" s="22" t="n"/>
      <c r="B86" s="22" t="n"/>
      <c r="C86" s="22" t="n"/>
      <c r="D86" s="22" t="n"/>
      <c r="E86" s="22" t="n"/>
    </row>
    <row r="87">
      <c r="A87" s="22" t="n"/>
      <c r="B87" s="22" t="n"/>
      <c r="C87" s="22" t="n"/>
      <c r="D87" s="22" t="n"/>
      <c r="E87" s="22" t="n"/>
    </row>
    <row r="88">
      <c r="A88" s="22" t="n"/>
      <c r="B88" s="22" t="n"/>
      <c r="C88" s="22" t="n"/>
      <c r="D88" s="22" t="n"/>
      <c r="E88" s="22" t="n"/>
    </row>
    <row r="89">
      <c r="A89" s="22" t="n"/>
      <c r="B89" s="22" t="n"/>
      <c r="C89" s="22" t="n"/>
      <c r="D89" s="22" t="n"/>
      <c r="E89" s="22" t="n"/>
    </row>
    <row r="90">
      <c r="A90" s="22" t="n"/>
      <c r="B90" s="22" t="n"/>
      <c r="C90" s="22" t="n"/>
      <c r="D90" s="22" t="n"/>
      <c r="E90" s="22" t="n"/>
    </row>
    <row r="91">
      <c r="A91" s="22" t="n"/>
      <c r="B91" s="22" t="n"/>
      <c r="C91" s="22" t="n"/>
      <c r="D91" s="22" t="n"/>
      <c r="E91" s="22" t="n"/>
    </row>
    <row r="92">
      <c r="A92" s="22" t="n"/>
      <c r="B92" s="22" t="n"/>
      <c r="C92" s="22" t="n"/>
      <c r="D92" s="22" t="n"/>
      <c r="E92" s="22" t="n"/>
    </row>
    <row r="93">
      <c r="A93" s="22" t="n"/>
      <c r="B93" s="22" t="n"/>
      <c r="C93" s="22" t="n"/>
      <c r="D93" s="22" t="n"/>
      <c r="E93" s="22" t="n"/>
    </row>
    <row r="94">
      <c r="A94" s="22" t="n"/>
      <c r="B94" s="22" t="n"/>
      <c r="C94" s="22" t="n"/>
      <c r="D94" s="22" t="n"/>
      <c r="E94" s="22" t="n"/>
    </row>
    <row r="95">
      <c r="A95" s="22" t="n"/>
      <c r="B95" s="22" t="n"/>
      <c r="C95" s="22" t="n"/>
      <c r="D95" s="22" t="n"/>
      <c r="E95" s="22" t="n"/>
    </row>
    <row r="96">
      <c r="A96" s="22" t="n"/>
      <c r="B96" s="22" t="n"/>
      <c r="C96" s="22" t="n"/>
      <c r="D96" s="22" t="n"/>
      <c r="E96" s="22" t="n"/>
    </row>
    <row r="97">
      <c r="A97" s="22" t="n"/>
      <c r="B97" s="22" t="n"/>
      <c r="C97" s="22" t="n"/>
      <c r="D97" s="22" t="n"/>
      <c r="E97" s="22" t="n"/>
    </row>
    <row r="98">
      <c r="A98" s="22" t="n"/>
      <c r="B98" s="22" t="n"/>
      <c r="C98" s="22" t="n"/>
      <c r="D98" s="22" t="n"/>
      <c r="E98" s="22" t="n"/>
    </row>
    <row r="99">
      <c r="A99" s="22" t="n"/>
      <c r="B99" s="22" t="n"/>
      <c r="C99" s="22" t="n"/>
      <c r="D99" s="22" t="n"/>
      <c r="E99" s="22" t="n"/>
    </row>
    <row r="100">
      <c r="A100" s="22" t="n"/>
      <c r="B100" s="22" t="n"/>
      <c r="C100" s="22" t="n"/>
      <c r="D100" s="22" t="n"/>
      <c r="E100" s="22" t="n"/>
    </row>
    <row r="101">
      <c r="A101" s="22" t="n"/>
      <c r="B101" s="22" t="n"/>
      <c r="C101" s="22" t="n"/>
      <c r="D101" s="22" t="n"/>
      <c r="E101" s="22" t="n"/>
    </row>
    <row r="102">
      <c r="A102" s="22" t="n"/>
      <c r="B102" s="22" t="n"/>
      <c r="C102" s="22" t="n"/>
      <c r="D102" s="22" t="n"/>
      <c r="E102" s="22" t="n"/>
    </row>
    <row r="103">
      <c r="A103" s="22" t="n"/>
      <c r="B103" s="22" t="n"/>
      <c r="C103" s="22" t="n"/>
      <c r="D103" s="22" t="n"/>
      <c r="E103" s="22" t="n"/>
    </row>
    <row r="104">
      <c r="A104" s="22" t="n"/>
      <c r="B104" s="22" t="n"/>
      <c r="C104" s="22" t="n"/>
      <c r="D104" s="22" t="n"/>
      <c r="E104" s="22" t="n"/>
    </row>
  </sheetData>
  <autoFilter ref="A4:E104"/>
  <mergeCells count="1">
    <mergeCell ref="A1:E1"/>
  </mergeCells>
  <conditionalFormatting sqref="E5:E104">
    <cfRule type="expression" priority="1" dxfId="1">
      <formula>$E5="Inactive"</formula>
    </cfRule>
  </conditionalFormatting>
  <dataValidations count="3">
    <dataValidation sqref="A5:A104" showDropDown="0" showInputMessage="1" showErrorMessage="1" allowBlank="0" errorTitle="Duplicate Pet ID" error="Enter a unique Pet ID or leave the cell blank." promptTitle="Pet ID" prompt="Use a unique identifier for each pet." type="custom" errorStyle="stop">
      <formula1>OR(A5="",COUNTIF($A$5:$A$104,A5)=1)</formula1>
    </dataValidation>
    <dataValidation sqref="D5:D104" showDropDown="0" showInputMessage="1" showErrorMessage="1" allowBlank="0" errorTitle="Invalid Species" error="Select a species from the editable list on Assumptions." promptTitle="Species" prompt="Select the administrative species category." type="list" errorStyle="stop">
      <formula1>INDIRECT("'Assumptions'!$H$4:$H$6")</formula1>
    </dataValidation>
    <dataValidation sqref="E5:E104" showDropDown="0" showInputMessage="1" showErrorMessage="1" allowBlank="0" errorTitle="Invalid Record Status" error="Select Active or Inactive." promptTitle="Record Status" prompt="Select whether this directory record is active." type="list" errorStyle="stop">
      <formula1>INDIRECT("'Assumptions'!$I$4:$I$5")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F0C7"/>
    <outlinePr summaryBelow="1" summaryRight="1"/>
    <pageSetUpPr/>
  </sheetPr>
  <dimension ref="A1:I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4" customWidth="1" min="3" max="3"/>
    <col width="3" customWidth="1" min="4" max="4"/>
    <col width="25" customWidth="1" min="5" max="5"/>
    <col width="20" customWidth="1" min="6" max="6"/>
    <col width="18" customWidth="1" min="7" max="7"/>
    <col width="17" customWidth="1" min="8" max="8"/>
    <col width="18" customWidth="1" min="9" max="9"/>
  </cols>
  <sheetData>
    <row r="1" ht="30" customHeight="1">
      <c r="A1" s="1" t="inlineStr">
        <is>
          <t>Schedule Assumptions and Editable Lists</t>
        </is>
      </c>
    </row>
    <row r="2">
      <c r="A2" s="2" t="inlineStr">
        <is>
          <t>Change yellow cells when the business schedule or stable choices change.</t>
        </is>
      </c>
    </row>
    <row r="3">
      <c r="A3" s="3" t="inlineStr">
        <is>
          <t>Setting</t>
        </is>
      </c>
      <c r="B3" s="3" t="inlineStr">
        <is>
          <t>Value</t>
        </is>
      </c>
      <c r="C3" s="3" t="inlineStr">
        <is>
          <t>How It Is Used</t>
        </is>
      </c>
      <c r="E3" s="3" t="inlineStr">
        <is>
          <t>Sitter Choices</t>
        </is>
      </c>
      <c r="F3" s="3" t="inlineStr">
        <is>
          <t>Visit Types</t>
        </is>
      </c>
      <c r="G3" s="3" t="inlineStr">
        <is>
          <t>Visit Statuses</t>
        </is>
      </c>
      <c r="H3" s="3" t="inlineStr">
        <is>
          <t>Species Choices</t>
        </is>
      </c>
      <c r="I3" s="3" t="inlineStr">
        <is>
          <t>Record Statuses</t>
        </is>
      </c>
    </row>
    <row r="4">
      <c r="A4" s="6" t="inlineStr">
        <is>
          <t>Schedule start date</t>
        </is>
      </c>
      <c r="B4" s="23" t="n">
        <v>45909</v>
      </c>
      <c r="C4" s="6" t="inlineStr">
        <is>
          <t>Earliest permitted visit date</t>
        </is>
      </c>
      <c r="E4" s="22" t="inlineStr">
        <is>
          <t>Alex Hart (fictional)</t>
        </is>
      </c>
      <c r="F4" s="22" t="inlineStr">
        <is>
          <t>Drop-in</t>
        </is>
      </c>
      <c r="G4" s="22" t="inlineStr">
        <is>
          <t>Scheduled</t>
        </is>
      </c>
      <c r="H4" s="22" t="inlineStr">
        <is>
          <t>Dog</t>
        </is>
      </c>
      <c r="I4" s="22" t="inlineStr">
        <is>
          <t>Active</t>
        </is>
      </c>
    </row>
    <row r="5">
      <c r="A5" s="10" t="inlineStr">
        <is>
          <t>Schedule end date</t>
        </is>
      </c>
      <c r="B5" s="23" t="n">
        <v>47004</v>
      </c>
      <c r="C5" s="10" t="inlineStr">
        <is>
          <t>Latest permitted visit date</t>
        </is>
      </c>
      <c r="E5" s="22" t="inlineStr">
        <is>
          <t>Jordan Lee (fictional)</t>
        </is>
      </c>
      <c r="F5" s="22" t="inlineStr">
        <is>
          <t>Meal visit</t>
        </is>
      </c>
      <c r="G5" s="22" t="inlineStr">
        <is>
          <t>Confirmed</t>
        </is>
      </c>
      <c r="H5" s="22" t="inlineStr">
        <is>
          <t>Cat</t>
        </is>
      </c>
      <c r="I5" s="22" t="inlineStr">
        <is>
          <t>Inactive</t>
        </is>
      </c>
    </row>
    <row r="6">
      <c r="A6" s="6" t="inlineStr">
        <is>
          <t>Maximum planned hours</t>
        </is>
      </c>
      <c r="B6" s="24" t="n">
        <v>4</v>
      </c>
      <c r="C6" s="6" t="inlineStr">
        <is>
          <t>Upper limit for planned visit hours</t>
        </is>
      </c>
      <c r="E6" s="22" t="inlineStr">
        <is>
          <t>Morgan Reed (fictional)</t>
        </is>
      </c>
      <c r="F6" s="22" t="inlineStr">
        <is>
          <t>Walk and care</t>
        </is>
      </c>
      <c r="G6" s="22" t="inlineStr">
        <is>
          <t>Completed</t>
        </is>
      </c>
      <c r="H6" s="22" t="inlineStr">
        <is>
          <t>Other</t>
        </is>
      </c>
      <c r="I6" s="22" t="n"/>
    </row>
    <row r="7">
      <c r="A7" s="10" t="inlineStr">
        <is>
          <t>Maximum actual hours</t>
        </is>
      </c>
      <c r="B7" s="24" t="n">
        <v>6</v>
      </c>
      <c r="C7" s="10" t="inlineStr">
        <is>
          <t>Timing alert threshold</t>
        </is>
      </c>
      <c r="E7" s="22" t="inlineStr">
        <is>
          <t>Taylor Brooks (fictional)</t>
        </is>
      </c>
      <c r="F7" s="22" t="inlineStr">
        <is>
          <t>Evening check</t>
        </is>
      </c>
      <c r="G7" s="22" t="inlineStr">
        <is>
          <t>Canceled</t>
        </is>
      </c>
      <c r="H7" s="22" t="n"/>
      <c r="I7" s="22" t="n"/>
    </row>
    <row r="8">
      <c r="A8" s="6" t="inlineStr">
        <is>
          <t>Visit note character limit</t>
        </is>
      </c>
      <c r="B8" s="25" t="n">
        <v>250</v>
      </c>
      <c r="C8" s="6" t="inlineStr">
        <is>
          <t>Maximum administrative note length</t>
        </is>
      </c>
      <c r="E8" s="22" t="inlineStr">
        <is>
          <t>Casey Lane (fictional)</t>
        </is>
      </c>
      <c r="F8" s="22" t="inlineStr">
        <is>
          <t>Extended visit</t>
        </is>
      </c>
      <c r="G8" s="22" t="inlineStr">
        <is>
          <t>Needs Review</t>
        </is>
      </c>
      <c r="H8" s="22" t="n"/>
      <c r="I8" s="22" t="n"/>
    </row>
    <row r="9">
      <c r="A9" s="10" t="inlineStr">
        <is>
          <t>Near-term schedule days</t>
        </is>
      </c>
      <c r="B9" s="25" t="n">
        <v>7</v>
      </c>
      <c r="C9" s="10" t="inlineStr">
        <is>
          <t>Summary look-ahead period</t>
        </is>
      </c>
      <c r="E9" s="22" t="inlineStr">
        <is>
          <t>Sam Rowan (fictional)</t>
        </is>
      </c>
      <c r="F9" s="22" t="n"/>
      <c r="G9" s="22" t="n"/>
      <c r="H9" s="22" t="n"/>
      <c r="I9" s="22" t="n"/>
    </row>
  </sheetData>
  <mergeCells count="1">
    <mergeCell ref="A1:I1"/>
  </mergeCells>
  <dataValidations count="3">
    <dataValidation sqref="B6:B7" showDropDown="0" showInputMessage="1" showErrorMessage="1" allowBlank="0" errorTitle="Invalid Hour Limit" error="Enter a limit between 0.25 and 24.00 hours." promptTitle="Hour Limit" prompt="Enter an editable scheduling limit in decimal hours." type="decimal" errorStyle="stop" operator="between">
      <formula1>0.25</formula1>
      <formula2>24</formula2>
    </dataValidation>
    <dataValidation sqref="B8" showDropDown="0" showInputMessage="1" showErrorMessage="1" allowBlank="0" errorTitle="Invalid Character Limit" error="Enter a whole number from 25 through 1000." promptTitle="Note Limit" prompt="Enter the maximum number of characters allowed in a visit note." type="whole" errorStyle="stop" operator="between">
      <formula1>25</formula1>
      <formula2>1000</formula2>
    </dataValidation>
    <dataValidation sqref="B9" showDropDown="0" showInputMessage="1" showErrorMessage="1" allowBlank="0" errorTitle="Invalid Look-Ahead Period" error="Enter a whole number from 1 through 60 days." promptTitle="Near-Term Days" prompt="Enter the number of future days shown in the summary indicator." type="whole" errorStyle="stop" operator="between">
      <formula1>1</formula1>
      <formula2>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2026-09-09T17:51:49Z</dcterms:created>
  <dcterms:modified xmlns:dcterms="http://purl.org/dc/terms/" xmlns:xsi="http://www.w3.org/2001/XMLSchema-instance" xsi:type="dcterms:W3CDTF">2026-09-09T17:51:49+00:00Z</dcterms:modified>
</cp:coreProperties>
</file>