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Vaccination Records" sheetId="2" state="visible" r:id="rId2"/>
    <sheet xmlns:r="http://schemas.openxmlformats.org/officeDocument/2006/relationships" name="Pets" sheetId="3" state="visible" r:id="rId3"/>
    <sheet xmlns:r="http://schemas.openxmlformats.org/officeDocument/2006/relationships" name="Assumptions" sheetId="4" state="visible" r:id="rId4"/>
  </sheets>
  <definedNames>
    <definedName name="_xlnm._FilterDatabase" localSheetId="1" hidden="1">'Vaccination Records'!$A$5:$M$155</definedName>
    <definedName name="_xlnm._FilterDatabase" localSheetId="2" hidden="1">'Pets'!$A$5:$F$105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mm/dd/yyyy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color rgb="005E6C68"/>
      <sz val="9"/>
    </font>
    <font>
      <name val="Aptos"/>
      <b val="1"/>
      <color rgb="00FFFFFF"/>
      <sz val="10"/>
    </font>
    <font>
      <name val="Aptos"/>
      <color rgb="0023312F"/>
      <sz val="10"/>
    </font>
    <font>
      <name val="Aptos"/>
      <b val="1"/>
      <color rgb="0023312F"/>
      <sz val="10"/>
    </font>
  </fonts>
  <fills count="7">
    <fill>
      <patternFill/>
    </fill>
    <fill>
      <patternFill patternType="gray125"/>
    </fill>
    <fill>
      <patternFill patternType="solid">
        <fgColor rgb="00142B2B"/>
      </patternFill>
    </fill>
    <fill>
      <patternFill patternType="solid">
        <fgColor rgb="00A93F2C"/>
      </patternFill>
    </fill>
    <fill>
      <patternFill patternType="solid">
        <fgColor rgb="00F7F3E8"/>
      </patternFill>
    </fill>
    <fill>
      <patternFill patternType="solid">
        <fgColor rgb="00FFFFFF"/>
      </patternFill>
    </fill>
    <fill>
      <patternFill patternType="solid">
        <fgColor rgb="00FFF0C7"/>
      </patternFill>
    </fill>
  </fills>
  <borders count="2">
    <border>
      <left/>
      <right/>
      <top/>
      <bottom/>
      <diagonal/>
    </border>
    <border>
      <left style="thin">
        <color rgb="00CBD5CF"/>
      </left>
      <right style="thin">
        <color rgb="00CBD5CF"/>
      </right>
      <top style="thin">
        <color rgb="00CBD5CF"/>
      </top>
      <bottom style="thin">
        <color rgb="00CBD5CF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0" fillId="2" borderId="0" pivotButton="0" quotePrefix="0" xfId="0"/>
    <xf numFmtId="0" fontId="2" fillId="0" borderId="0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/>
    </xf>
    <xf numFmtId="1" fontId="5" fillId="5" borderId="1" applyAlignment="1" pivotButton="0" quotePrefix="0" xfId="0">
      <alignment horizontal="center" vertical="center"/>
    </xf>
    <xf numFmtId="1" fontId="5" fillId="4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left" vertical="top" wrapText="1"/>
    </xf>
    <xf numFmtId="1" fontId="4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top" wrapText="1"/>
    </xf>
    <xf numFmtId="1" fontId="4" fillId="4" borderId="1" applyAlignment="1" pivotButton="0" quotePrefix="0" xfId="0">
      <alignment horizontal="center" vertical="center"/>
    </xf>
    <xf numFmtId="1" fontId="4" fillId="5" borderId="1" applyAlignment="1" pivotButton="0" quotePrefix="0" xfId="0">
      <alignment horizontal="center" vertical="center"/>
    </xf>
    <xf numFmtId="1" fontId="4" fillId="6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4">
    <dxf>
      <font>
        <name val="Aptos"/>
        <b val="1"/>
        <color rgb="00FFFFFF"/>
        <sz val="10"/>
      </font>
      <fill>
        <patternFill patternType="solid">
          <fgColor rgb="00A93F2C"/>
        </patternFill>
      </fill>
    </dxf>
    <dxf>
      <font>
        <name val="Aptos"/>
        <b val="1"/>
        <color rgb="00A93F2C"/>
        <sz val="10"/>
      </font>
      <fill>
        <patternFill patternType="solid">
          <fgColor rgb="00FFF0C7"/>
        </patternFill>
      </fill>
    </dxf>
    <dxf>
      <font>
        <name val="Aptos"/>
        <b val="1"/>
        <color rgb="00A93F2C"/>
        <sz val="10"/>
      </font>
      <fill>
        <patternFill patternType="solid">
          <fgColor rgb="00F7F3E8"/>
        </patternFill>
      </fill>
    </dxf>
    <dxf>
      <font>
        <name val="Aptos"/>
        <b val="1"/>
        <color rgb="00FFFFFF"/>
        <sz val="10"/>
      </font>
      <fill>
        <patternFill patternType="solid">
          <fgColor rgb="00246B6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Records by Date Status</a:t>
            </a:r>
          </a:p>
        </rich>
      </tx>
    </title>
    <plotArea>
      <barChart>
        <barDir val="bar"/>
        <grouping val="clustered"/>
        <varyColors val="0"/>
        <ser>
          <idx val="0"/>
          <order val="0"/>
          <tx>
            <strRef>
              <f>'Summary'!B15</f>
            </strRef>
          </tx>
          <spPr>
            <a:solidFill xmlns:a="http://schemas.openxmlformats.org/drawingml/2006/main">
              <a:srgbClr val="246B63"/>
            </a:solidFill>
            <a:ln xmlns:a="http://schemas.openxmlformats.org/drawingml/2006/main">
              <a:solidFill>
                <a:srgbClr val="142B2B"/>
              </a:solidFill>
              <a:prstDash val="solid"/>
            </a:ln>
          </spPr>
          <cat>
            <numRef>
              <f>'Summary'!$A$16:$A$21</f>
            </numRef>
          </cat>
          <val>
            <numRef>
              <f>'Summary'!$B$16:$B$21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Records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4</row>
      <rowOff>0</rowOff>
    </from>
    <ext cx="3671999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42B2B"/>
    <outlinePr summaryBelow="1" summaryRight="1"/>
    <pageSetUpPr fitToPage="1"/>
  </sheetPr>
  <dimension ref="A1:K21"/>
  <sheetViews>
    <sheetView showGridLines="0" zoomScale="9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</cols>
  <sheetData>
    <row r="1" ht="30" customHeight="1">
      <c r="A1" s="1" t="inlineStr">
        <is>
          <t>Pet Vaccination Expiry Tracker</t>
        </is>
      </c>
    </row>
    <row r="2" ht="32" customHeight="1">
      <c r="A2" s="3" t="inlineStr">
        <is>
          <t>Calculated indicators from entered pet records and fictional owner-supplied proof examples.</t>
        </is>
      </c>
    </row>
    <row r="3"/>
    <row r="4"/>
    <row r="5" ht="30" customHeight="1">
      <c r="A5" s="4" t="inlineStr">
        <is>
          <t>Indicator</t>
        </is>
      </c>
      <c r="B5" s="4" t="inlineStr">
        <is>
          <t>Count or Date</t>
        </is>
      </c>
    </row>
    <row r="6">
      <c r="A6" s="5" t="inlineStr">
        <is>
          <t>As of date</t>
        </is>
      </c>
      <c r="B6" s="6">
        <f>TODAY()</f>
        <v/>
      </c>
    </row>
    <row r="7">
      <c r="A7" s="7" t="inlineStr">
        <is>
          <t>Pets entered</t>
        </is>
      </c>
      <c r="B7" s="8">
        <f>COUNTIF(Pets!$A$6:$A$105,"&lt;&gt;")</f>
        <v/>
      </c>
    </row>
    <row r="8">
      <c r="A8" s="5" t="inlineStr">
        <is>
          <t>Active pets</t>
        </is>
      </c>
      <c r="B8" s="9">
        <f>COUNTIFS(Pets!$A$6:$A$105,"&lt;&gt;",Pets!$E$6:$E$105,"Yes")</f>
        <v/>
      </c>
    </row>
    <row r="9">
      <c r="A9" s="7" t="inlineStr">
        <is>
          <t>Pets with proof rows</t>
        </is>
      </c>
      <c r="B9" s="8">
        <f>COUNTIF(Pets!$F$6:$F$105,"&gt;0")</f>
        <v/>
      </c>
    </row>
    <row r="10">
      <c r="A10" s="5" t="inlineStr">
        <is>
          <t>Proof rows entered</t>
        </is>
      </c>
      <c r="B10" s="9">
        <f>COUNTIF('Vaccination Records'!$B$6:$B$155,"&lt;&gt;")</f>
        <v/>
      </c>
    </row>
    <row r="11">
      <c r="A11" s="7" t="inlineStr">
        <is>
          <t>Human checks flagged</t>
        </is>
      </c>
      <c r="B11" s="8">
        <f>COUNTIF('Vaccination Records'!$M$6:$M$155,"Human check needed")+COUNTIF('Vaccination Records'!$M$6:$M$155,"Follow-up date reached")</f>
        <v/>
      </c>
    </row>
    <row r="12">
      <c r="A12" s="5" t="inlineStr">
        <is>
          <t>Follow-ups due today or earlier</t>
        </is>
      </c>
      <c r="B12" s="9">
        <f>COUNTIFS('Vaccination Records'!$B$6:$B$155,"&lt;&gt;",'Vaccination Records'!$K$6:$K$155,"&gt;0",'Vaccination Records'!$K$6:$K$155,"&lt;="&amp;TODAY(),'Vaccination Records'!$I$6:$I$155,"&lt;&gt;Updated",'Vaccination Records'!$I$6:$I$155,"&lt;&gt;No follow-up needed")</f>
        <v/>
      </c>
    </row>
    <row r="13">
      <c r="A13" s="7" t="inlineStr">
        <is>
          <t>Unmatched pet IDs</t>
        </is>
      </c>
      <c r="B13" s="8">
        <f>COUNTIF('Vaccination Records'!$C$6:$C$155,"Pet ID not found")</f>
        <v/>
      </c>
    </row>
    <row r="14"/>
    <row r="15" ht="30" customHeight="1">
      <c r="A15" s="4" t="inlineStr">
        <is>
          <t>Date Status</t>
        </is>
      </c>
      <c r="B15" s="4" t="inlineStr">
        <is>
          <t>Records</t>
        </is>
      </c>
    </row>
    <row r="16">
      <c r="A16" s="5" t="inlineStr">
        <is>
          <t>Missing proof date</t>
        </is>
      </c>
      <c r="B16" s="9">
        <f>COUNTIF('Vaccination Records'!$H$6:$H$155,A16)</f>
        <v/>
      </c>
    </row>
    <row r="17">
      <c r="A17" s="7" t="inlineStr">
        <is>
          <t>Missing expiry</t>
        </is>
      </c>
      <c r="B17" s="8">
        <f>COUNTIF('Vaccination Records'!$H$6:$H$155,A17)</f>
        <v/>
      </c>
    </row>
    <row r="18">
      <c r="A18" s="5" t="inlineStr">
        <is>
          <t>Expired</t>
        </is>
      </c>
      <c r="B18" s="9">
        <f>COUNTIF('Vaccination Records'!$H$6:$H$155,A18)</f>
        <v/>
      </c>
    </row>
    <row r="19">
      <c r="A19" s="7" t="inlineStr">
        <is>
          <t>Due soon</t>
        </is>
      </c>
      <c r="B19" s="8">
        <f>COUNTIF('Vaccination Records'!$H$6:$H$155,A19)</f>
        <v/>
      </c>
    </row>
    <row r="20">
      <c r="A20" s="5" t="inlineStr">
        <is>
          <t>Upcoming</t>
        </is>
      </c>
      <c r="B20" s="9">
        <f>COUNTIF('Vaccination Records'!$H$6:$H$155,A20)</f>
        <v/>
      </c>
    </row>
    <row r="21">
      <c r="A21" s="7" t="inlineStr">
        <is>
          <t>Beyond window</t>
        </is>
      </c>
      <c r="B21" s="8">
        <f>COUNTIF('Vaccination Records'!$H$6:$H$155,A21)</f>
        <v/>
      </c>
    </row>
  </sheetData>
  <mergeCells count="1">
    <mergeCell ref="A1:K1"/>
  </mergeCells>
  <pageMargins left="0.25" right="0.25" top="0.5" bottom="0.5" header="0.5" footer="0.5"/>
  <pageSetup orientation="landscape" paperSize="1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A93F2C"/>
    <outlinePr summaryBelow="1" summaryRight="1"/>
    <pageSetUpPr fitToPage="1"/>
  </sheetPr>
  <dimension ref="A1:M155"/>
  <sheetViews>
    <sheetView showGridLines="0" zoomScale="75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13" customWidth="1" min="2" max="2"/>
    <col width="18" customWidth="1" min="3" max="3"/>
    <col width="27" customWidth="1" min="4" max="4"/>
    <col width="18" customWidth="1" min="5" max="5"/>
    <col width="15" customWidth="1" min="6" max="6"/>
    <col width="15" customWidth="1" min="7" max="7"/>
    <col width="19" customWidth="1" min="8" max="8"/>
    <col width="23" customWidth="1" min="9" max="9"/>
    <col width="18" customWidth="1" min="10" max="10"/>
    <col width="17" customWidth="1" min="11" max="11"/>
    <col width="42" customWidth="1" min="12" max="12"/>
    <col width="23" customWidth="1" min="13" max="13"/>
  </cols>
  <sheetData>
    <row r="1" ht="30" customHeight="1">
      <c r="A1" s="1" t="inlineStr">
        <is>
          <t>Vaccination Records</t>
        </is>
      </c>
    </row>
    <row r="2" ht="32" customHeight="1">
      <c r="A2" s="3" t="inlineStr">
        <is>
          <t>Yellow cells are editable. Dates and labels are administrative entries from owner-supplied proof; human review is required.</t>
        </is>
      </c>
    </row>
    <row r="3">
      <c r="A3" s="10" t="inlineStr">
        <is>
          <t>Date status uses TODAY() and the editable notice windows on the Assumptions sheet.</t>
        </is>
      </c>
    </row>
    <row r="4"/>
    <row r="5" ht="30" customHeight="1">
      <c r="A5" s="11" t="inlineStr">
        <is>
          <t>Record ID</t>
        </is>
      </c>
      <c r="B5" s="11" t="inlineStr">
        <is>
          <t>Pet ID</t>
        </is>
      </c>
      <c r="C5" s="11" t="inlineStr">
        <is>
          <t>Pet Name</t>
        </is>
      </c>
      <c r="D5" s="11" t="inlineStr">
        <is>
          <t>Vaccine or Proof Type</t>
        </is>
      </c>
      <c r="E5" s="11" t="inlineStr">
        <is>
          <t>Proof Received Date</t>
        </is>
      </c>
      <c r="F5" s="11" t="inlineStr">
        <is>
          <t>Expiry Date</t>
        </is>
      </c>
      <c r="G5" s="11" t="inlineStr">
        <is>
          <t>Days to Expiry</t>
        </is>
      </c>
      <c r="H5" s="11" t="inlineStr">
        <is>
          <t>Date Status</t>
        </is>
      </c>
      <c r="I5" s="11" t="inlineStr">
        <is>
          <t>Follow-Up Status</t>
        </is>
      </c>
      <c r="J5" s="11" t="inlineStr">
        <is>
          <t>Assigned Role</t>
        </is>
      </c>
      <c r="K5" s="11" t="inlineStr">
        <is>
          <t>Follow-Up Date</t>
        </is>
      </c>
      <c r="L5" s="11" t="inlineStr">
        <is>
          <t>Administrative Note</t>
        </is>
      </c>
      <c r="M5" s="11" t="inlineStr">
        <is>
          <t>Review Prompt</t>
        </is>
      </c>
    </row>
    <row r="6" ht="28" customHeight="1">
      <c r="A6" s="12" t="inlineStr">
        <is>
          <t>REC-001</t>
        </is>
      </c>
      <c r="B6" s="12" t="inlineStr">
        <is>
          <t>PET-001</t>
        </is>
      </c>
      <c r="C6" s="5">
        <f>IF($B6="","",IFERROR(VLOOKUP($B6,'Pets'!$A$6:$F$105,2,FALSE),"Pet ID not found"))</f>
        <v/>
      </c>
      <c r="D6" s="12" t="inlineStr">
        <is>
          <t>Rabies</t>
        </is>
      </c>
      <c r="E6" s="13" t="n">
        <v>45909</v>
      </c>
      <c r="F6" s="13" t="n">
        <v>46273</v>
      </c>
      <c r="G6" s="14">
        <f>IF(OR($B6="",$F6=""),"",IFERROR($F6-TODAY(),""))</f>
        <v/>
      </c>
      <c r="H6" s="5">
        <f>IF($B6="","",IFERROR(IF($E6="","Missing proof date",IF($F6="","Missing expiry",IF($F6&lt;TODAY(),"Expired",IF($F6&lt;=TODAY()+'Assumptions'!$B$6,"Due soon",IF($F6&lt;=TODAY()+'Assumptions'!$B$5,"Upcoming","Beyond window"))))),"Check dates"))</f>
        <v/>
      </c>
      <c r="I6" s="12" t="inlineStr">
        <is>
          <t>Owner contacted</t>
        </is>
      </c>
      <c r="J6" s="12" t="inlineStr">
        <is>
          <t>Front Desk</t>
        </is>
      </c>
      <c r="K6" s="13" t="n">
        <v>46274</v>
      </c>
      <c r="L6" s="15" t="inlineStr">
        <is>
          <t>Replacement image requested from the fictional household.</t>
        </is>
      </c>
      <c r="M6" s="16">
        <f>IF($B6="","",IFERROR(IF(OR($H6="Missing proof date",$H6="Missing expiry",$H6="Expired",$H6="Due soon",$H6="Check dates"),"Human check needed",IF(AND($K6&lt;&gt;"",$K6&lt;=TODAY(),$I6&lt;&gt;"Updated",$I6&lt;&gt;"No follow-up needed"),"Follow-up date reached","")),"Human check needed"))</f>
        <v/>
      </c>
    </row>
    <row r="7" ht="28" customHeight="1">
      <c r="A7" s="12" t="inlineStr">
        <is>
          <t>REC-002</t>
        </is>
      </c>
      <c r="B7" s="12" t="inlineStr">
        <is>
          <t>PET-002</t>
        </is>
      </c>
      <c r="C7" s="7">
        <f>IF($B7="","",IFERROR(VLOOKUP($B7,'Pets'!$A$6:$F$105,2,FALSE),"Pet ID not found"))</f>
        <v/>
      </c>
      <c r="D7" s="12" t="inlineStr">
        <is>
          <t>FVRCP</t>
        </is>
      </c>
      <c r="E7" s="13" t="n">
        <v>45944</v>
      </c>
      <c r="F7" s="13" t="n">
        <v>46274</v>
      </c>
      <c r="G7" s="17">
        <f>IF(OR($B7="",$F7=""),"",IFERROR($F7-TODAY(),""))</f>
        <v/>
      </c>
      <c r="H7" s="7">
        <f>IF($B7="","",IFERROR(IF($E7="","Missing proof date",IF($F7="","Missing expiry",IF($F7&lt;TODAY(),"Expired",IF($F7&lt;=TODAY()+'Assumptions'!$B$6,"Due soon",IF($F7&lt;=TODAY()+'Assumptions'!$B$5,"Upcoming","Beyond window"))))),"Check dates"))</f>
        <v/>
      </c>
      <c r="I7" s="12" t="inlineStr">
        <is>
          <t>Contact planned</t>
        </is>
      </c>
      <c r="J7" s="12" t="inlineStr">
        <is>
          <t>Records Desk</t>
        </is>
      </c>
      <c r="K7" s="13" t="n">
        <v>46274</v>
      </c>
      <c r="L7" s="15" t="inlineStr">
        <is>
          <t>Expiry lands on the current date boundary.</t>
        </is>
      </c>
      <c r="M7" s="18">
        <f>IF($B7="","",IFERROR(IF(OR($H7="Missing proof date",$H7="Missing expiry",$H7="Expired",$H7="Due soon",$H7="Check dates"),"Human check needed",IF(AND($K7&lt;&gt;"",$K7&lt;=TODAY(),$I7&lt;&gt;"Updated",$I7&lt;&gt;"No follow-up needed"),"Follow-up date reached","")),"Human check needed"))</f>
        <v/>
      </c>
    </row>
    <row r="8" ht="28" customHeight="1">
      <c r="A8" s="12" t="inlineStr">
        <is>
          <t>REC-003</t>
        </is>
      </c>
      <c r="B8" s="12" t="inlineStr">
        <is>
          <t>PET-003</t>
        </is>
      </c>
      <c r="C8" s="5">
        <f>IF($B8="","",IFERROR(VLOOKUP($B8,'Pets'!$A$6:$F$105,2,FALSE),"Pet ID not found"))</f>
        <v/>
      </c>
      <c r="D8" s="12" t="inlineStr">
        <is>
          <t>Bordetella</t>
        </is>
      </c>
      <c r="E8" s="13" t="n">
        <v>45974</v>
      </c>
      <c r="F8" s="13" t="n">
        <v>46288</v>
      </c>
      <c r="G8" s="14">
        <f>IF(OR($B8="",$F8=""),"",IFERROR($F8-TODAY(),""))</f>
        <v/>
      </c>
      <c r="H8" s="5">
        <f>IF($B8="","",IFERROR(IF($E8="","Missing proof date",IF($F8="","Missing expiry",IF($F8&lt;TODAY(),"Expired",IF($F8&lt;=TODAY()+'Assumptions'!$B$6,"Due soon",IF($F8&lt;=TODAY()+'Assumptions'!$B$5,"Upcoming","Beyond window"))))),"Check dates"))</f>
        <v/>
      </c>
      <c r="I8" s="12" t="inlineStr">
        <is>
          <t>Proof requested</t>
        </is>
      </c>
      <c r="J8" s="12" t="inlineStr">
        <is>
          <t>Care Coordinator</t>
        </is>
      </c>
      <c r="K8" s="13" t="n">
        <v>46276</v>
      </c>
      <c r="L8" s="15" t="inlineStr">
        <is>
          <t>Date lands on the editable due-soon boundary.</t>
        </is>
      </c>
      <c r="M8" s="16">
        <f>IF($B8="","",IFERROR(IF(OR($H8="Missing proof date",$H8="Missing expiry",$H8="Expired",$H8="Due soon",$H8="Check dates"),"Human check needed",IF(AND($K8&lt;&gt;"",$K8&lt;=TODAY(),$I8&lt;&gt;"Updated",$I8&lt;&gt;"No follow-up needed"),"Follow-up date reached","")),"Human check needed"))</f>
        <v/>
      </c>
    </row>
    <row r="9" ht="28" customHeight="1">
      <c r="A9" s="12" t="inlineStr">
        <is>
          <t>REC-004</t>
        </is>
      </c>
      <c r="B9" s="12" t="inlineStr">
        <is>
          <t>PET-004</t>
        </is>
      </c>
      <c r="C9" s="7">
        <f>IF($B9="","",IFERROR(VLOOKUP($B9,'Pets'!$A$6:$F$105,2,FALSE),"Pet ID not found"))</f>
        <v/>
      </c>
      <c r="D9" s="12" t="inlineStr">
        <is>
          <t>DHPP</t>
        </is>
      </c>
      <c r="E9" s="13" t="n">
        <v>46074</v>
      </c>
      <c r="F9" s="13" t="n">
        <v>46289</v>
      </c>
      <c r="G9" s="17">
        <f>IF(OR($B9="",$F9=""),"",IFERROR($F9-TODAY(),""))</f>
        <v/>
      </c>
      <c r="H9" s="7">
        <f>IF($B9="","",IFERROR(IF($E9="","Missing proof date",IF($F9="","Missing expiry",IF($F9&lt;TODAY(),"Expired",IF($F9&lt;=TODAY()+'Assumptions'!$B$6,"Due soon",IF($F9&lt;=TODAY()+'Assumptions'!$B$5,"Upcoming","Beyond window"))))),"Check dates"))</f>
        <v/>
      </c>
      <c r="I9" s="12" t="inlineStr">
        <is>
          <t>Contact planned</t>
        </is>
      </c>
      <c r="J9" s="12" t="inlineStr">
        <is>
          <t>Boarding Lead</t>
        </is>
      </c>
      <c r="K9" s="13" t="n">
        <v>46279</v>
      </c>
      <c r="L9" s="15" t="inlineStr">
        <is>
          <t>Fictional follow-up is scheduled for a human check.</t>
        </is>
      </c>
      <c r="M9" s="18">
        <f>IF($B9="","",IFERROR(IF(OR($H9="Missing proof date",$H9="Missing expiry",$H9="Expired",$H9="Due soon",$H9="Check dates"),"Human check needed",IF(AND($K9&lt;&gt;"",$K9&lt;=TODAY(),$I9&lt;&gt;"Updated",$I9&lt;&gt;"No follow-up needed"),"Follow-up date reached","")),"Human check needed"))</f>
        <v/>
      </c>
    </row>
    <row r="10" ht="28" customHeight="1">
      <c r="A10" s="12" t="inlineStr">
        <is>
          <t>REC-005</t>
        </is>
      </c>
      <c r="B10" s="12" t="inlineStr">
        <is>
          <t>PET-005</t>
        </is>
      </c>
      <c r="C10" s="5">
        <f>IF($B10="","",IFERROR(VLOOKUP($B10,'Pets'!$A$6:$F$105,2,FALSE),"Pet ID not found"))</f>
        <v/>
      </c>
      <c r="D10" s="12" t="inlineStr">
        <is>
          <t>Rabies</t>
        </is>
      </c>
      <c r="E10" s="13" t="n">
        <v>46064</v>
      </c>
      <c r="F10" s="13" t="n">
        <v>46319</v>
      </c>
      <c r="G10" s="14">
        <f>IF(OR($B10="",$F10=""),"",IFERROR($F10-TODAY(),""))</f>
        <v/>
      </c>
      <c r="H10" s="5">
        <f>IF($B10="","",IFERROR(IF($E10="","Missing proof date",IF($F10="","Missing expiry",IF($F10&lt;TODAY(),"Expired",IF($F10&lt;=TODAY()+'Assumptions'!$B$6,"Due soon",IF($F10&lt;=TODAY()+'Assumptions'!$B$5,"Upcoming","Beyond window"))))),"Check dates"))</f>
        <v/>
      </c>
      <c r="I10" s="12" t="inlineStr">
        <is>
          <t>Not started</t>
        </is>
      </c>
      <c r="J10" s="12" t="inlineStr">
        <is>
          <t>Records Desk</t>
        </is>
      </c>
      <c r="K10" s="13" t="n"/>
      <c r="L10" s="15" t="inlineStr">
        <is>
          <t>Date lands on the editable notice-window boundary.</t>
        </is>
      </c>
      <c r="M10" s="16">
        <f>IF($B10="","",IFERROR(IF(OR($H10="Missing proof date",$H10="Missing expiry",$H10="Expired",$H10="Due soon",$H10="Check dates"),"Human check needed",IF(AND($K10&lt;&gt;"",$K10&lt;=TODAY(),$I10&lt;&gt;"Updated",$I10&lt;&gt;"No follow-up needed"),"Follow-up date reached","")),"Human check needed"))</f>
        <v/>
      </c>
    </row>
    <row r="11" ht="28" customHeight="1">
      <c r="A11" s="12" t="inlineStr">
        <is>
          <t>REC-006</t>
        </is>
      </c>
      <c r="B11" s="12" t="inlineStr">
        <is>
          <t>PET-006</t>
        </is>
      </c>
      <c r="C11" s="7">
        <f>IF($B11="","",IFERROR(VLOOKUP($B11,'Pets'!$A$6:$F$105,2,FALSE),"Pet ID not found"))</f>
        <v/>
      </c>
      <c r="D11" s="12" t="inlineStr">
        <is>
          <t>Canine Influenza</t>
        </is>
      </c>
      <c r="E11" s="13" t="n">
        <v>46094</v>
      </c>
      <c r="F11" s="13" t="n">
        <v>46320</v>
      </c>
      <c r="G11" s="17">
        <f>IF(OR($B11="",$F11=""),"",IFERROR($F11-TODAY(),""))</f>
        <v/>
      </c>
      <c r="H11" s="7">
        <f>IF($B11="","",IFERROR(IF($E11="","Missing proof date",IF($F11="","Missing expiry",IF($F11&lt;TODAY(),"Expired",IF($F11&lt;=TODAY()+'Assumptions'!$B$6,"Due soon",IF($F11&lt;=TODAY()+'Assumptions'!$B$5,"Upcoming","Beyond window"))))),"Check dates"))</f>
        <v/>
      </c>
      <c r="I11" s="12" t="inlineStr">
        <is>
          <t>No follow-up needed</t>
        </is>
      </c>
      <c r="J11" s="12" t="inlineStr">
        <is>
          <t>Care Coordinator</t>
        </is>
      </c>
      <c r="K11" s="13" t="n"/>
      <c r="L11" s="15" t="inlineStr">
        <is>
          <t>Expiry is one day beyond the current notice window.</t>
        </is>
      </c>
      <c r="M11" s="18">
        <f>IF($B11="","",IFERROR(IF(OR($H11="Missing proof date",$H11="Missing expiry",$H11="Expired",$H11="Due soon",$H11="Check dates"),"Human check needed",IF(AND($K11&lt;&gt;"",$K11&lt;=TODAY(),$I11&lt;&gt;"Updated",$I11&lt;&gt;"No follow-up needed"),"Follow-up date reached","")),"Human check needed"))</f>
        <v/>
      </c>
    </row>
    <row r="12" ht="28" customHeight="1">
      <c r="A12" s="12" t="inlineStr">
        <is>
          <t>REC-007</t>
        </is>
      </c>
      <c r="B12" s="12" t="inlineStr">
        <is>
          <t>PET-007</t>
        </is>
      </c>
      <c r="C12" s="5">
        <f>IF($B12="","",IFERROR(VLOOKUP($B12,'Pets'!$A$6:$F$105,2,FALSE),"Pet ID not found"))</f>
        <v/>
      </c>
      <c r="D12" s="12" t="inlineStr">
        <is>
          <t>Rabies</t>
        </is>
      </c>
      <c r="E12" s="13" t="n"/>
      <c r="F12" s="13" t="n">
        <v>46284</v>
      </c>
      <c r="G12" s="14">
        <f>IF(OR($B12="",$F12=""),"",IFERROR($F12-TODAY(),""))</f>
        <v/>
      </c>
      <c r="H12" s="5">
        <f>IF($B12="","",IFERROR(IF($E12="","Missing proof date",IF($F12="","Missing expiry",IF($F12&lt;TODAY(),"Expired",IF($F12&lt;=TODAY()+'Assumptions'!$B$6,"Due soon",IF($F12&lt;=TODAY()+'Assumptions'!$B$5,"Upcoming","Beyond window"))))),"Check dates"))</f>
        <v/>
      </c>
      <c r="I12" s="12" t="inlineStr">
        <is>
          <t>Proof requested</t>
        </is>
      </c>
      <c r="J12" s="12" t="inlineStr">
        <is>
          <t>Front Desk</t>
        </is>
      </c>
      <c r="K12" s="13" t="n">
        <v>46275</v>
      </c>
      <c r="L12" s="15" t="inlineStr">
        <is>
          <t>Proof received date was not entered.</t>
        </is>
      </c>
      <c r="M12" s="16">
        <f>IF($B12="","",IFERROR(IF(OR($H12="Missing proof date",$H12="Missing expiry",$H12="Expired",$H12="Due soon",$H12="Check dates"),"Human check needed",IF(AND($K12&lt;&gt;"",$K12&lt;=TODAY(),$I12&lt;&gt;"Updated",$I12&lt;&gt;"No follow-up needed"),"Follow-up date reached","")),"Human check needed"))</f>
        <v/>
      </c>
    </row>
    <row r="13" ht="28" customHeight="1">
      <c r="A13" s="12" t="inlineStr">
        <is>
          <t>REC-008</t>
        </is>
      </c>
      <c r="B13" s="12" t="inlineStr">
        <is>
          <t>PET-008</t>
        </is>
      </c>
      <c r="C13" s="7">
        <f>IF($B13="","",IFERROR(VLOOKUP($B13,'Pets'!$A$6:$F$105,2,FALSE),"Pet ID not found"))</f>
        <v/>
      </c>
      <c r="D13" s="12" t="inlineStr">
        <is>
          <t>Bordetella</t>
        </is>
      </c>
      <c r="E13" s="13" t="n">
        <v>46254</v>
      </c>
      <c r="F13" s="13" t="n"/>
      <c r="G13" s="17">
        <f>IF(OR($B13="",$F13=""),"",IFERROR($F13-TODAY(),""))</f>
        <v/>
      </c>
      <c r="H13" s="7">
        <f>IF($B13="","",IFERROR(IF($E13="","Missing proof date",IF($F13="","Missing expiry",IF($F13&lt;TODAY(),"Expired",IF($F13&lt;=TODAY()+'Assumptions'!$B$6,"Due soon",IF($F13&lt;=TODAY()+'Assumptions'!$B$5,"Upcoming","Beyond window"))))),"Check dates"))</f>
        <v/>
      </c>
      <c r="I13" s="12" t="inlineStr">
        <is>
          <t>Owner contacted</t>
        </is>
      </c>
      <c r="J13" s="12" t="inlineStr">
        <is>
          <t>Records Desk</t>
        </is>
      </c>
      <c r="K13" s="13" t="n">
        <v>46273</v>
      </c>
      <c r="L13" s="15" t="inlineStr">
        <is>
          <t>Expiry date is not visible on the supplied fictional copy.</t>
        </is>
      </c>
      <c r="M13" s="18">
        <f>IF($B13="","",IFERROR(IF(OR($H13="Missing proof date",$H13="Missing expiry",$H13="Expired",$H13="Due soon",$H13="Check dates"),"Human check needed",IF(AND($K13&lt;&gt;"",$K13&lt;=TODAY(),$I13&lt;&gt;"Updated",$I13&lt;&gt;"No follow-up needed"),"Follow-up date reached","")),"Human check needed"))</f>
        <v/>
      </c>
    </row>
    <row r="14" ht="28" customHeight="1">
      <c r="A14" s="12" t="inlineStr">
        <is>
          <t>REC-009</t>
        </is>
      </c>
      <c r="B14" s="12" t="inlineStr">
        <is>
          <t>PET-009</t>
        </is>
      </c>
      <c r="C14" s="5">
        <f>IF($B14="","",IFERROR(VLOOKUP($B14,'Pets'!$A$6:$F$105,2,FALSE),"Pet ID not found"))</f>
        <v/>
      </c>
      <c r="D14" s="12" t="inlineStr">
        <is>
          <t>Other owner-supplied proof</t>
        </is>
      </c>
      <c r="E14" s="13" t="n">
        <v>46269</v>
      </c>
      <c r="F14" s="13" t="n">
        <v>46374</v>
      </c>
      <c r="G14" s="14">
        <f>IF(OR($B14="",$F14=""),"",IFERROR($F14-TODAY(),""))</f>
        <v/>
      </c>
      <c r="H14" s="5">
        <f>IF($B14="","",IFERROR(IF($E14="","Missing proof date",IF($F14="","Missing expiry",IF($F14&lt;TODAY(),"Expired",IF($F14&lt;=TODAY()+'Assumptions'!$B$6,"Due soon",IF($F14&lt;=TODAY()+'Assumptions'!$B$5,"Upcoming","Beyond window"))))),"Check dates"))</f>
        <v/>
      </c>
      <c r="I14" s="12" t="inlineStr">
        <is>
          <t>Updated</t>
        </is>
      </c>
      <c r="J14" s="12" t="inlineStr">
        <is>
          <t>Care Coordinator</t>
        </is>
      </c>
      <c r="K14" s="13" t="n">
        <v>46272</v>
      </c>
      <c r="L14" s="15" t="inlineStr">
        <is>
          <t>Administrative label retained as supplied by the owner.</t>
        </is>
      </c>
      <c r="M14" s="16">
        <f>IF($B14="","",IFERROR(IF(OR($H14="Missing proof date",$H14="Missing expiry",$H14="Expired",$H14="Due soon",$H14="Check dates"),"Human check needed",IF(AND($K14&lt;&gt;"",$K14&lt;=TODAY(),$I14&lt;&gt;"Updated",$I14&lt;&gt;"No follow-up needed"),"Follow-up date reached","")),"Human check needed"))</f>
        <v/>
      </c>
    </row>
    <row r="15" ht="28" customHeight="1">
      <c r="A15" s="12" t="inlineStr">
        <is>
          <t>REC-010</t>
        </is>
      </c>
      <c r="B15" s="12" t="inlineStr">
        <is>
          <t>PET-010</t>
        </is>
      </c>
      <c r="C15" s="7">
        <f>IF($B15="","",IFERROR(VLOOKUP($B15,'Pets'!$A$6:$F$105,2,FALSE),"Pet ID not found"))</f>
        <v/>
      </c>
      <c r="D15" s="12" t="inlineStr">
        <is>
          <t>Rabies</t>
        </is>
      </c>
      <c r="E15" s="13" t="n">
        <v>45974</v>
      </c>
      <c r="F15" s="13" t="n">
        <v>46214</v>
      </c>
      <c r="G15" s="17">
        <f>IF(OR($B15="",$F15=""),"",IFERROR($F15-TODAY(),""))</f>
        <v/>
      </c>
      <c r="H15" s="7">
        <f>IF($B15="","",IFERROR(IF($E15="","Missing proof date",IF($F15="","Missing expiry",IF($F15&lt;TODAY(),"Expired",IF($F15&lt;=TODAY()+'Assumptions'!$B$6,"Due soon",IF($F15&lt;=TODAY()+'Assumptions'!$B$5,"Upcoming","Beyond window"))))),"Check dates"))</f>
        <v/>
      </c>
      <c r="I15" s="12" t="inlineStr">
        <is>
          <t>Contact planned</t>
        </is>
      </c>
      <c r="J15" s="12" t="inlineStr">
        <is>
          <t>Boarding Lead</t>
        </is>
      </c>
      <c r="K15" s="13" t="n">
        <v>46267</v>
      </c>
      <c r="L15" s="15" t="inlineStr">
        <is>
          <t>Past expiry date requires a human records check.</t>
        </is>
      </c>
      <c r="M15" s="18">
        <f>IF($B15="","",IFERROR(IF(OR($H15="Missing proof date",$H15="Missing expiry",$H15="Expired",$H15="Due soon",$H15="Check dates"),"Human check needed",IF(AND($K15&lt;&gt;"",$K15&lt;=TODAY(),$I15&lt;&gt;"Updated",$I15&lt;&gt;"No follow-up needed"),"Follow-up date reached","")),"Human check needed"))</f>
        <v/>
      </c>
    </row>
    <row r="16" ht="28" customHeight="1">
      <c r="A16" s="12" t="n"/>
      <c r="B16" s="12" t="n"/>
      <c r="C16" s="5">
        <f>IF($B16="","",IFERROR(VLOOKUP($B16,'Pets'!$A$6:$F$105,2,FALSE),"Pet ID not found"))</f>
        <v/>
      </c>
      <c r="D16" s="12" t="n"/>
      <c r="E16" s="13" t="n"/>
      <c r="F16" s="13" t="n"/>
      <c r="G16" s="14">
        <f>IF(OR($B16="",$F16=""),"",IFERROR($F16-TODAY(),""))</f>
        <v/>
      </c>
      <c r="H16" s="5">
        <f>IF($B16="","",IFERROR(IF($E16="","Missing proof date",IF($F16="","Missing expiry",IF($F16&lt;TODAY(),"Expired",IF($F16&lt;=TODAY()+'Assumptions'!$B$6,"Due soon",IF($F16&lt;=TODAY()+'Assumptions'!$B$5,"Upcoming","Beyond window"))))),"Check dates"))</f>
        <v/>
      </c>
      <c r="I16" s="12" t="n"/>
      <c r="J16" s="12" t="n"/>
      <c r="K16" s="13" t="n"/>
      <c r="L16" s="15" t="n"/>
      <c r="M16" s="16">
        <f>IF($B16="","",IFERROR(IF(OR($H16="Missing proof date",$H16="Missing expiry",$H16="Expired",$H16="Due soon",$H16="Check dates"),"Human check needed",IF(AND($K16&lt;&gt;"",$K16&lt;=TODAY(),$I16&lt;&gt;"Updated",$I16&lt;&gt;"No follow-up needed"),"Follow-up date reached","")),"Human check needed"))</f>
        <v/>
      </c>
    </row>
    <row r="17" ht="28" customHeight="1">
      <c r="A17" s="12" t="n"/>
      <c r="B17" s="12" t="n"/>
      <c r="C17" s="7">
        <f>IF($B17="","",IFERROR(VLOOKUP($B17,'Pets'!$A$6:$F$105,2,FALSE),"Pet ID not found"))</f>
        <v/>
      </c>
      <c r="D17" s="12" t="n"/>
      <c r="E17" s="13" t="n"/>
      <c r="F17" s="13" t="n"/>
      <c r="G17" s="17">
        <f>IF(OR($B17="",$F17=""),"",IFERROR($F17-TODAY(),""))</f>
        <v/>
      </c>
      <c r="H17" s="7">
        <f>IF($B17="","",IFERROR(IF($E17="","Missing proof date",IF($F17="","Missing expiry",IF($F17&lt;TODAY(),"Expired",IF($F17&lt;=TODAY()+'Assumptions'!$B$6,"Due soon",IF($F17&lt;=TODAY()+'Assumptions'!$B$5,"Upcoming","Beyond window"))))),"Check dates"))</f>
        <v/>
      </c>
      <c r="I17" s="12" t="n"/>
      <c r="J17" s="12" t="n"/>
      <c r="K17" s="13" t="n"/>
      <c r="L17" s="15" t="n"/>
      <c r="M17" s="18">
        <f>IF($B17="","",IFERROR(IF(OR($H17="Missing proof date",$H17="Missing expiry",$H17="Expired",$H17="Due soon",$H17="Check dates"),"Human check needed",IF(AND($K17&lt;&gt;"",$K17&lt;=TODAY(),$I17&lt;&gt;"Updated",$I17&lt;&gt;"No follow-up needed"),"Follow-up date reached","")),"Human check needed"))</f>
        <v/>
      </c>
    </row>
    <row r="18" ht="28" customHeight="1">
      <c r="A18" s="12" t="n"/>
      <c r="B18" s="12" t="n"/>
      <c r="C18" s="5">
        <f>IF($B18="","",IFERROR(VLOOKUP($B18,'Pets'!$A$6:$F$105,2,FALSE),"Pet ID not found"))</f>
        <v/>
      </c>
      <c r="D18" s="12" t="n"/>
      <c r="E18" s="13" t="n"/>
      <c r="F18" s="13" t="n"/>
      <c r="G18" s="14">
        <f>IF(OR($B18="",$F18=""),"",IFERROR($F18-TODAY(),""))</f>
        <v/>
      </c>
      <c r="H18" s="5">
        <f>IF($B18="","",IFERROR(IF($E18="","Missing proof date",IF($F18="","Missing expiry",IF($F18&lt;TODAY(),"Expired",IF($F18&lt;=TODAY()+'Assumptions'!$B$6,"Due soon",IF($F18&lt;=TODAY()+'Assumptions'!$B$5,"Upcoming","Beyond window"))))),"Check dates"))</f>
        <v/>
      </c>
      <c r="I18" s="12" t="n"/>
      <c r="J18" s="12" t="n"/>
      <c r="K18" s="13" t="n"/>
      <c r="L18" s="15" t="n"/>
      <c r="M18" s="16">
        <f>IF($B18="","",IFERROR(IF(OR($H18="Missing proof date",$H18="Missing expiry",$H18="Expired",$H18="Due soon",$H18="Check dates"),"Human check needed",IF(AND($K18&lt;&gt;"",$K18&lt;=TODAY(),$I18&lt;&gt;"Updated",$I18&lt;&gt;"No follow-up needed"),"Follow-up date reached","")),"Human check needed"))</f>
        <v/>
      </c>
    </row>
    <row r="19" ht="28" customHeight="1">
      <c r="A19" s="12" t="n"/>
      <c r="B19" s="12" t="n"/>
      <c r="C19" s="7">
        <f>IF($B19="","",IFERROR(VLOOKUP($B19,'Pets'!$A$6:$F$105,2,FALSE),"Pet ID not found"))</f>
        <v/>
      </c>
      <c r="D19" s="12" t="n"/>
      <c r="E19" s="13" t="n"/>
      <c r="F19" s="13" t="n"/>
      <c r="G19" s="17">
        <f>IF(OR($B19="",$F19=""),"",IFERROR($F19-TODAY(),""))</f>
        <v/>
      </c>
      <c r="H19" s="7">
        <f>IF($B19="","",IFERROR(IF($E19="","Missing proof date",IF($F19="","Missing expiry",IF($F19&lt;TODAY(),"Expired",IF($F19&lt;=TODAY()+'Assumptions'!$B$6,"Due soon",IF($F19&lt;=TODAY()+'Assumptions'!$B$5,"Upcoming","Beyond window"))))),"Check dates"))</f>
        <v/>
      </c>
      <c r="I19" s="12" t="n"/>
      <c r="J19" s="12" t="n"/>
      <c r="K19" s="13" t="n"/>
      <c r="L19" s="15" t="n"/>
      <c r="M19" s="18">
        <f>IF($B19="","",IFERROR(IF(OR($H19="Missing proof date",$H19="Missing expiry",$H19="Expired",$H19="Due soon",$H19="Check dates"),"Human check needed",IF(AND($K19&lt;&gt;"",$K19&lt;=TODAY(),$I19&lt;&gt;"Updated",$I19&lt;&gt;"No follow-up needed"),"Follow-up date reached","")),"Human check needed"))</f>
        <v/>
      </c>
    </row>
    <row r="20" ht="28" customHeight="1">
      <c r="A20" s="12" t="n"/>
      <c r="B20" s="12" t="n"/>
      <c r="C20" s="5">
        <f>IF($B20="","",IFERROR(VLOOKUP($B20,'Pets'!$A$6:$F$105,2,FALSE),"Pet ID not found"))</f>
        <v/>
      </c>
      <c r="D20" s="12" t="n"/>
      <c r="E20" s="13" t="n"/>
      <c r="F20" s="13" t="n"/>
      <c r="G20" s="14">
        <f>IF(OR($B20="",$F20=""),"",IFERROR($F20-TODAY(),""))</f>
        <v/>
      </c>
      <c r="H20" s="5">
        <f>IF($B20="","",IFERROR(IF($E20="","Missing proof date",IF($F20="","Missing expiry",IF($F20&lt;TODAY(),"Expired",IF($F20&lt;=TODAY()+'Assumptions'!$B$6,"Due soon",IF($F20&lt;=TODAY()+'Assumptions'!$B$5,"Upcoming","Beyond window"))))),"Check dates"))</f>
        <v/>
      </c>
      <c r="I20" s="12" t="n"/>
      <c r="J20" s="12" t="n"/>
      <c r="K20" s="13" t="n"/>
      <c r="L20" s="15" t="n"/>
      <c r="M20" s="16">
        <f>IF($B20="","",IFERROR(IF(OR($H20="Missing proof date",$H20="Missing expiry",$H20="Expired",$H20="Due soon",$H20="Check dates"),"Human check needed",IF(AND($K20&lt;&gt;"",$K20&lt;=TODAY(),$I20&lt;&gt;"Updated",$I20&lt;&gt;"No follow-up needed"),"Follow-up date reached","")),"Human check needed"))</f>
        <v/>
      </c>
    </row>
    <row r="21" ht="28" customHeight="1">
      <c r="A21" s="12" t="n"/>
      <c r="B21" s="12" t="n"/>
      <c r="C21" s="7">
        <f>IF($B21="","",IFERROR(VLOOKUP($B21,'Pets'!$A$6:$F$105,2,FALSE),"Pet ID not found"))</f>
        <v/>
      </c>
      <c r="D21" s="12" t="n"/>
      <c r="E21" s="13" t="n"/>
      <c r="F21" s="13" t="n"/>
      <c r="G21" s="17">
        <f>IF(OR($B21="",$F21=""),"",IFERROR($F21-TODAY(),""))</f>
        <v/>
      </c>
      <c r="H21" s="7">
        <f>IF($B21="","",IFERROR(IF($E21="","Missing proof date",IF($F21="","Missing expiry",IF($F21&lt;TODAY(),"Expired",IF($F21&lt;=TODAY()+'Assumptions'!$B$6,"Due soon",IF($F21&lt;=TODAY()+'Assumptions'!$B$5,"Upcoming","Beyond window"))))),"Check dates"))</f>
        <v/>
      </c>
      <c r="I21" s="12" t="n"/>
      <c r="J21" s="12" t="n"/>
      <c r="K21" s="13" t="n"/>
      <c r="L21" s="15" t="n"/>
      <c r="M21" s="18">
        <f>IF($B21="","",IFERROR(IF(OR($H21="Missing proof date",$H21="Missing expiry",$H21="Expired",$H21="Due soon",$H21="Check dates"),"Human check needed",IF(AND($K21&lt;&gt;"",$K21&lt;=TODAY(),$I21&lt;&gt;"Updated",$I21&lt;&gt;"No follow-up needed"),"Follow-up date reached","")),"Human check needed"))</f>
        <v/>
      </c>
    </row>
    <row r="22" ht="28" customHeight="1">
      <c r="A22" s="12" t="n"/>
      <c r="B22" s="12" t="n"/>
      <c r="C22" s="5">
        <f>IF($B22="","",IFERROR(VLOOKUP($B22,'Pets'!$A$6:$F$105,2,FALSE),"Pet ID not found"))</f>
        <v/>
      </c>
      <c r="D22" s="12" t="n"/>
      <c r="E22" s="13" t="n"/>
      <c r="F22" s="13" t="n"/>
      <c r="G22" s="14">
        <f>IF(OR($B22="",$F22=""),"",IFERROR($F22-TODAY(),""))</f>
        <v/>
      </c>
      <c r="H22" s="5">
        <f>IF($B22="","",IFERROR(IF($E22="","Missing proof date",IF($F22="","Missing expiry",IF($F22&lt;TODAY(),"Expired",IF($F22&lt;=TODAY()+'Assumptions'!$B$6,"Due soon",IF($F22&lt;=TODAY()+'Assumptions'!$B$5,"Upcoming","Beyond window"))))),"Check dates"))</f>
        <v/>
      </c>
      <c r="I22" s="12" t="n"/>
      <c r="J22" s="12" t="n"/>
      <c r="K22" s="13" t="n"/>
      <c r="L22" s="15" t="n"/>
      <c r="M22" s="16">
        <f>IF($B22="","",IFERROR(IF(OR($H22="Missing proof date",$H22="Missing expiry",$H22="Expired",$H22="Due soon",$H22="Check dates"),"Human check needed",IF(AND($K22&lt;&gt;"",$K22&lt;=TODAY(),$I22&lt;&gt;"Updated",$I22&lt;&gt;"No follow-up needed"),"Follow-up date reached","")),"Human check needed"))</f>
        <v/>
      </c>
    </row>
    <row r="23" ht="28" customHeight="1">
      <c r="A23" s="12" t="n"/>
      <c r="B23" s="12" t="n"/>
      <c r="C23" s="7">
        <f>IF($B23="","",IFERROR(VLOOKUP($B23,'Pets'!$A$6:$F$105,2,FALSE),"Pet ID not found"))</f>
        <v/>
      </c>
      <c r="D23" s="12" t="n"/>
      <c r="E23" s="13" t="n"/>
      <c r="F23" s="13" t="n"/>
      <c r="G23" s="17">
        <f>IF(OR($B23="",$F23=""),"",IFERROR($F23-TODAY(),""))</f>
        <v/>
      </c>
      <c r="H23" s="7">
        <f>IF($B23="","",IFERROR(IF($E23="","Missing proof date",IF($F23="","Missing expiry",IF($F23&lt;TODAY(),"Expired",IF($F23&lt;=TODAY()+'Assumptions'!$B$6,"Due soon",IF($F23&lt;=TODAY()+'Assumptions'!$B$5,"Upcoming","Beyond window"))))),"Check dates"))</f>
        <v/>
      </c>
      <c r="I23" s="12" t="n"/>
      <c r="J23" s="12" t="n"/>
      <c r="K23" s="13" t="n"/>
      <c r="L23" s="15" t="n"/>
      <c r="M23" s="18">
        <f>IF($B23="","",IFERROR(IF(OR($H23="Missing proof date",$H23="Missing expiry",$H23="Expired",$H23="Due soon",$H23="Check dates"),"Human check needed",IF(AND($K23&lt;&gt;"",$K23&lt;=TODAY(),$I23&lt;&gt;"Updated",$I23&lt;&gt;"No follow-up needed"),"Follow-up date reached","")),"Human check needed"))</f>
        <v/>
      </c>
    </row>
    <row r="24" ht="28" customHeight="1">
      <c r="A24" s="12" t="n"/>
      <c r="B24" s="12" t="n"/>
      <c r="C24" s="5">
        <f>IF($B24="","",IFERROR(VLOOKUP($B24,'Pets'!$A$6:$F$105,2,FALSE),"Pet ID not found"))</f>
        <v/>
      </c>
      <c r="D24" s="12" t="n"/>
      <c r="E24" s="13" t="n"/>
      <c r="F24" s="13" t="n"/>
      <c r="G24" s="14">
        <f>IF(OR($B24="",$F24=""),"",IFERROR($F24-TODAY(),""))</f>
        <v/>
      </c>
      <c r="H24" s="5">
        <f>IF($B24="","",IFERROR(IF($E24="","Missing proof date",IF($F24="","Missing expiry",IF($F24&lt;TODAY(),"Expired",IF($F24&lt;=TODAY()+'Assumptions'!$B$6,"Due soon",IF($F24&lt;=TODAY()+'Assumptions'!$B$5,"Upcoming","Beyond window"))))),"Check dates"))</f>
        <v/>
      </c>
      <c r="I24" s="12" t="n"/>
      <c r="J24" s="12" t="n"/>
      <c r="K24" s="13" t="n"/>
      <c r="L24" s="15" t="n"/>
      <c r="M24" s="16">
        <f>IF($B24="","",IFERROR(IF(OR($H24="Missing proof date",$H24="Missing expiry",$H24="Expired",$H24="Due soon",$H24="Check dates"),"Human check needed",IF(AND($K24&lt;&gt;"",$K24&lt;=TODAY(),$I24&lt;&gt;"Updated",$I24&lt;&gt;"No follow-up needed"),"Follow-up date reached","")),"Human check needed"))</f>
        <v/>
      </c>
    </row>
    <row r="25" ht="28" customHeight="1">
      <c r="A25" s="12" t="n"/>
      <c r="B25" s="12" t="n"/>
      <c r="C25" s="7">
        <f>IF($B25="","",IFERROR(VLOOKUP($B25,'Pets'!$A$6:$F$105,2,FALSE),"Pet ID not found"))</f>
        <v/>
      </c>
      <c r="D25" s="12" t="n"/>
      <c r="E25" s="13" t="n"/>
      <c r="F25" s="13" t="n"/>
      <c r="G25" s="17">
        <f>IF(OR($B25="",$F25=""),"",IFERROR($F25-TODAY(),""))</f>
        <v/>
      </c>
      <c r="H25" s="7">
        <f>IF($B25="","",IFERROR(IF($E25="","Missing proof date",IF($F25="","Missing expiry",IF($F25&lt;TODAY(),"Expired",IF($F25&lt;=TODAY()+'Assumptions'!$B$6,"Due soon",IF($F25&lt;=TODAY()+'Assumptions'!$B$5,"Upcoming","Beyond window"))))),"Check dates"))</f>
        <v/>
      </c>
      <c r="I25" s="12" t="n"/>
      <c r="J25" s="12" t="n"/>
      <c r="K25" s="13" t="n"/>
      <c r="L25" s="15" t="n"/>
      <c r="M25" s="18">
        <f>IF($B25="","",IFERROR(IF(OR($H25="Missing proof date",$H25="Missing expiry",$H25="Expired",$H25="Due soon",$H25="Check dates"),"Human check needed",IF(AND($K25&lt;&gt;"",$K25&lt;=TODAY(),$I25&lt;&gt;"Updated",$I25&lt;&gt;"No follow-up needed"),"Follow-up date reached","")),"Human check needed"))</f>
        <v/>
      </c>
    </row>
    <row r="26" ht="28" customHeight="1">
      <c r="A26" s="12" t="n"/>
      <c r="B26" s="12" t="n"/>
      <c r="C26" s="5">
        <f>IF($B26="","",IFERROR(VLOOKUP($B26,'Pets'!$A$6:$F$105,2,FALSE),"Pet ID not found"))</f>
        <v/>
      </c>
      <c r="D26" s="12" t="n"/>
      <c r="E26" s="13" t="n"/>
      <c r="F26" s="13" t="n"/>
      <c r="G26" s="14">
        <f>IF(OR($B26="",$F26=""),"",IFERROR($F26-TODAY(),""))</f>
        <v/>
      </c>
      <c r="H26" s="5">
        <f>IF($B26="","",IFERROR(IF($E26="","Missing proof date",IF($F26="","Missing expiry",IF($F26&lt;TODAY(),"Expired",IF($F26&lt;=TODAY()+'Assumptions'!$B$6,"Due soon",IF($F26&lt;=TODAY()+'Assumptions'!$B$5,"Upcoming","Beyond window"))))),"Check dates"))</f>
        <v/>
      </c>
      <c r="I26" s="12" t="n"/>
      <c r="J26" s="12" t="n"/>
      <c r="K26" s="13" t="n"/>
      <c r="L26" s="15" t="n"/>
      <c r="M26" s="16">
        <f>IF($B26="","",IFERROR(IF(OR($H26="Missing proof date",$H26="Missing expiry",$H26="Expired",$H26="Due soon",$H26="Check dates"),"Human check needed",IF(AND($K26&lt;&gt;"",$K26&lt;=TODAY(),$I26&lt;&gt;"Updated",$I26&lt;&gt;"No follow-up needed"),"Follow-up date reached","")),"Human check needed"))</f>
        <v/>
      </c>
    </row>
    <row r="27" ht="28" customHeight="1">
      <c r="A27" s="12" t="n"/>
      <c r="B27" s="12" t="n"/>
      <c r="C27" s="7">
        <f>IF($B27="","",IFERROR(VLOOKUP($B27,'Pets'!$A$6:$F$105,2,FALSE),"Pet ID not found"))</f>
        <v/>
      </c>
      <c r="D27" s="12" t="n"/>
      <c r="E27" s="13" t="n"/>
      <c r="F27" s="13" t="n"/>
      <c r="G27" s="17">
        <f>IF(OR($B27="",$F27=""),"",IFERROR($F27-TODAY(),""))</f>
        <v/>
      </c>
      <c r="H27" s="7">
        <f>IF($B27="","",IFERROR(IF($E27="","Missing proof date",IF($F27="","Missing expiry",IF($F27&lt;TODAY(),"Expired",IF($F27&lt;=TODAY()+'Assumptions'!$B$6,"Due soon",IF($F27&lt;=TODAY()+'Assumptions'!$B$5,"Upcoming","Beyond window"))))),"Check dates"))</f>
        <v/>
      </c>
      <c r="I27" s="12" t="n"/>
      <c r="J27" s="12" t="n"/>
      <c r="K27" s="13" t="n"/>
      <c r="L27" s="15" t="n"/>
      <c r="M27" s="18">
        <f>IF($B27="","",IFERROR(IF(OR($H27="Missing proof date",$H27="Missing expiry",$H27="Expired",$H27="Due soon",$H27="Check dates"),"Human check needed",IF(AND($K27&lt;&gt;"",$K27&lt;=TODAY(),$I27&lt;&gt;"Updated",$I27&lt;&gt;"No follow-up needed"),"Follow-up date reached","")),"Human check needed"))</f>
        <v/>
      </c>
    </row>
    <row r="28" ht="28" customHeight="1">
      <c r="A28" s="12" t="n"/>
      <c r="B28" s="12" t="n"/>
      <c r="C28" s="5">
        <f>IF($B28="","",IFERROR(VLOOKUP($B28,'Pets'!$A$6:$F$105,2,FALSE),"Pet ID not found"))</f>
        <v/>
      </c>
      <c r="D28" s="12" t="n"/>
      <c r="E28" s="13" t="n"/>
      <c r="F28" s="13" t="n"/>
      <c r="G28" s="14">
        <f>IF(OR($B28="",$F28=""),"",IFERROR($F28-TODAY(),""))</f>
        <v/>
      </c>
      <c r="H28" s="5">
        <f>IF($B28="","",IFERROR(IF($E28="","Missing proof date",IF($F28="","Missing expiry",IF($F28&lt;TODAY(),"Expired",IF($F28&lt;=TODAY()+'Assumptions'!$B$6,"Due soon",IF($F28&lt;=TODAY()+'Assumptions'!$B$5,"Upcoming","Beyond window"))))),"Check dates"))</f>
        <v/>
      </c>
      <c r="I28" s="12" t="n"/>
      <c r="J28" s="12" t="n"/>
      <c r="K28" s="13" t="n"/>
      <c r="L28" s="15" t="n"/>
      <c r="M28" s="16">
        <f>IF($B28="","",IFERROR(IF(OR($H28="Missing proof date",$H28="Missing expiry",$H28="Expired",$H28="Due soon",$H28="Check dates"),"Human check needed",IF(AND($K28&lt;&gt;"",$K28&lt;=TODAY(),$I28&lt;&gt;"Updated",$I28&lt;&gt;"No follow-up needed"),"Follow-up date reached","")),"Human check needed"))</f>
        <v/>
      </c>
    </row>
    <row r="29" ht="28" customHeight="1">
      <c r="A29" s="12" t="n"/>
      <c r="B29" s="12" t="n"/>
      <c r="C29" s="7">
        <f>IF($B29="","",IFERROR(VLOOKUP($B29,'Pets'!$A$6:$F$105,2,FALSE),"Pet ID not found"))</f>
        <v/>
      </c>
      <c r="D29" s="12" t="n"/>
      <c r="E29" s="13" t="n"/>
      <c r="F29" s="13" t="n"/>
      <c r="G29" s="17">
        <f>IF(OR($B29="",$F29=""),"",IFERROR($F29-TODAY(),""))</f>
        <v/>
      </c>
      <c r="H29" s="7">
        <f>IF($B29="","",IFERROR(IF($E29="","Missing proof date",IF($F29="","Missing expiry",IF($F29&lt;TODAY(),"Expired",IF($F29&lt;=TODAY()+'Assumptions'!$B$6,"Due soon",IF($F29&lt;=TODAY()+'Assumptions'!$B$5,"Upcoming","Beyond window"))))),"Check dates"))</f>
        <v/>
      </c>
      <c r="I29" s="12" t="n"/>
      <c r="J29" s="12" t="n"/>
      <c r="K29" s="13" t="n"/>
      <c r="L29" s="15" t="n"/>
      <c r="M29" s="18">
        <f>IF($B29="","",IFERROR(IF(OR($H29="Missing proof date",$H29="Missing expiry",$H29="Expired",$H29="Due soon",$H29="Check dates"),"Human check needed",IF(AND($K29&lt;&gt;"",$K29&lt;=TODAY(),$I29&lt;&gt;"Updated",$I29&lt;&gt;"No follow-up needed"),"Follow-up date reached","")),"Human check needed"))</f>
        <v/>
      </c>
    </row>
    <row r="30" ht="28" customHeight="1">
      <c r="A30" s="12" t="n"/>
      <c r="B30" s="12" t="n"/>
      <c r="C30" s="5">
        <f>IF($B30="","",IFERROR(VLOOKUP($B30,'Pets'!$A$6:$F$105,2,FALSE),"Pet ID not found"))</f>
        <v/>
      </c>
      <c r="D30" s="12" t="n"/>
      <c r="E30" s="13" t="n"/>
      <c r="F30" s="13" t="n"/>
      <c r="G30" s="14">
        <f>IF(OR($B30="",$F30=""),"",IFERROR($F30-TODAY(),""))</f>
        <v/>
      </c>
      <c r="H30" s="5">
        <f>IF($B30="","",IFERROR(IF($E30="","Missing proof date",IF($F30="","Missing expiry",IF($F30&lt;TODAY(),"Expired",IF($F30&lt;=TODAY()+'Assumptions'!$B$6,"Due soon",IF($F30&lt;=TODAY()+'Assumptions'!$B$5,"Upcoming","Beyond window"))))),"Check dates"))</f>
        <v/>
      </c>
      <c r="I30" s="12" t="n"/>
      <c r="J30" s="12" t="n"/>
      <c r="K30" s="13" t="n"/>
      <c r="L30" s="15" t="n"/>
      <c r="M30" s="16">
        <f>IF($B30="","",IFERROR(IF(OR($H30="Missing proof date",$H30="Missing expiry",$H30="Expired",$H30="Due soon",$H30="Check dates"),"Human check needed",IF(AND($K30&lt;&gt;"",$K30&lt;=TODAY(),$I30&lt;&gt;"Updated",$I30&lt;&gt;"No follow-up needed"),"Follow-up date reached","")),"Human check needed"))</f>
        <v/>
      </c>
    </row>
    <row r="31" ht="28" customHeight="1">
      <c r="A31" s="12" t="n"/>
      <c r="B31" s="12" t="n"/>
      <c r="C31" s="7">
        <f>IF($B31="","",IFERROR(VLOOKUP($B31,'Pets'!$A$6:$F$105,2,FALSE),"Pet ID not found"))</f>
        <v/>
      </c>
      <c r="D31" s="12" t="n"/>
      <c r="E31" s="13" t="n"/>
      <c r="F31" s="13" t="n"/>
      <c r="G31" s="17">
        <f>IF(OR($B31="",$F31=""),"",IFERROR($F31-TODAY(),""))</f>
        <v/>
      </c>
      <c r="H31" s="7">
        <f>IF($B31="","",IFERROR(IF($E31="","Missing proof date",IF($F31="","Missing expiry",IF($F31&lt;TODAY(),"Expired",IF($F31&lt;=TODAY()+'Assumptions'!$B$6,"Due soon",IF($F31&lt;=TODAY()+'Assumptions'!$B$5,"Upcoming","Beyond window"))))),"Check dates"))</f>
        <v/>
      </c>
      <c r="I31" s="12" t="n"/>
      <c r="J31" s="12" t="n"/>
      <c r="K31" s="13" t="n"/>
      <c r="L31" s="15" t="n"/>
      <c r="M31" s="18">
        <f>IF($B31="","",IFERROR(IF(OR($H31="Missing proof date",$H31="Missing expiry",$H31="Expired",$H31="Due soon",$H31="Check dates"),"Human check needed",IF(AND($K31&lt;&gt;"",$K31&lt;=TODAY(),$I31&lt;&gt;"Updated",$I31&lt;&gt;"No follow-up needed"),"Follow-up date reached","")),"Human check needed"))</f>
        <v/>
      </c>
    </row>
    <row r="32" ht="28" customHeight="1">
      <c r="A32" s="12" t="n"/>
      <c r="B32" s="12" t="n"/>
      <c r="C32" s="5">
        <f>IF($B32="","",IFERROR(VLOOKUP($B32,'Pets'!$A$6:$F$105,2,FALSE),"Pet ID not found"))</f>
        <v/>
      </c>
      <c r="D32" s="12" t="n"/>
      <c r="E32" s="13" t="n"/>
      <c r="F32" s="13" t="n"/>
      <c r="G32" s="14">
        <f>IF(OR($B32="",$F32=""),"",IFERROR($F32-TODAY(),""))</f>
        <v/>
      </c>
      <c r="H32" s="5">
        <f>IF($B32="","",IFERROR(IF($E32="","Missing proof date",IF($F32="","Missing expiry",IF($F32&lt;TODAY(),"Expired",IF($F32&lt;=TODAY()+'Assumptions'!$B$6,"Due soon",IF($F32&lt;=TODAY()+'Assumptions'!$B$5,"Upcoming","Beyond window"))))),"Check dates"))</f>
        <v/>
      </c>
      <c r="I32" s="12" t="n"/>
      <c r="J32" s="12" t="n"/>
      <c r="K32" s="13" t="n"/>
      <c r="L32" s="15" t="n"/>
      <c r="M32" s="16">
        <f>IF($B32="","",IFERROR(IF(OR($H32="Missing proof date",$H32="Missing expiry",$H32="Expired",$H32="Due soon",$H32="Check dates"),"Human check needed",IF(AND($K32&lt;&gt;"",$K32&lt;=TODAY(),$I32&lt;&gt;"Updated",$I32&lt;&gt;"No follow-up needed"),"Follow-up date reached","")),"Human check needed"))</f>
        <v/>
      </c>
    </row>
    <row r="33" ht="28" customHeight="1">
      <c r="A33" s="12" t="n"/>
      <c r="B33" s="12" t="n"/>
      <c r="C33" s="7">
        <f>IF($B33="","",IFERROR(VLOOKUP($B33,'Pets'!$A$6:$F$105,2,FALSE),"Pet ID not found"))</f>
        <v/>
      </c>
      <c r="D33" s="12" t="n"/>
      <c r="E33" s="13" t="n"/>
      <c r="F33" s="13" t="n"/>
      <c r="G33" s="17">
        <f>IF(OR($B33="",$F33=""),"",IFERROR($F33-TODAY(),""))</f>
        <v/>
      </c>
      <c r="H33" s="7">
        <f>IF($B33="","",IFERROR(IF($E33="","Missing proof date",IF($F33="","Missing expiry",IF($F33&lt;TODAY(),"Expired",IF($F33&lt;=TODAY()+'Assumptions'!$B$6,"Due soon",IF($F33&lt;=TODAY()+'Assumptions'!$B$5,"Upcoming","Beyond window"))))),"Check dates"))</f>
        <v/>
      </c>
      <c r="I33" s="12" t="n"/>
      <c r="J33" s="12" t="n"/>
      <c r="K33" s="13" t="n"/>
      <c r="L33" s="15" t="n"/>
      <c r="M33" s="18">
        <f>IF($B33="","",IFERROR(IF(OR($H33="Missing proof date",$H33="Missing expiry",$H33="Expired",$H33="Due soon",$H33="Check dates"),"Human check needed",IF(AND($K33&lt;&gt;"",$K33&lt;=TODAY(),$I33&lt;&gt;"Updated",$I33&lt;&gt;"No follow-up needed"),"Follow-up date reached","")),"Human check needed"))</f>
        <v/>
      </c>
    </row>
    <row r="34" ht="28" customHeight="1">
      <c r="A34" s="12" t="n"/>
      <c r="B34" s="12" t="n"/>
      <c r="C34" s="5">
        <f>IF($B34="","",IFERROR(VLOOKUP($B34,'Pets'!$A$6:$F$105,2,FALSE),"Pet ID not found"))</f>
        <v/>
      </c>
      <c r="D34" s="12" t="n"/>
      <c r="E34" s="13" t="n"/>
      <c r="F34" s="13" t="n"/>
      <c r="G34" s="14">
        <f>IF(OR($B34="",$F34=""),"",IFERROR($F34-TODAY(),""))</f>
        <v/>
      </c>
      <c r="H34" s="5">
        <f>IF($B34="","",IFERROR(IF($E34="","Missing proof date",IF($F34="","Missing expiry",IF($F34&lt;TODAY(),"Expired",IF($F34&lt;=TODAY()+'Assumptions'!$B$6,"Due soon",IF($F34&lt;=TODAY()+'Assumptions'!$B$5,"Upcoming","Beyond window"))))),"Check dates"))</f>
        <v/>
      </c>
      <c r="I34" s="12" t="n"/>
      <c r="J34" s="12" t="n"/>
      <c r="K34" s="13" t="n"/>
      <c r="L34" s="15" t="n"/>
      <c r="M34" s="16">
        <f>IF($B34="","",IFERROR(IF(OR($H34="Missing proof date",$H34="Missing expiry",$H34="Expired",$H34="Due soon",$H34="Check dates"),"Human check needed",IF(AND($K34&lt;&gt;"",$K34&lt;=TODAY(),$I34&lt;&gt;"Updated",$I34&lt;&gt;"No follow-up needed"),"Follow-up date reached","")),"Human check needed"))</f>
        <v/>
      </c>
    </row>
    <row r="35" ht="28" customHeight="1">
      <c r="A35" s="12" t="n"/>
      <c r="B35" s="12" t="n"/>
      <c r="C35" s="7">
        <f>IF($B35="","",IFERROR(VLOOKUP($B35,'Pets'!$A$6:$F$105,2,FALSE),"Pet ID not found"))</f>
        <v/>
      </c>
      <c r="D35" s="12" t="n"/>
      <c r="E35" s="13" t="n"/>
      <c r="F35" s="13" t="n"/>
      <c r="G35" s="17">
        <f>IF(OR($B35="",$F35=""),"",IFERROR($F35-TODAY(),""))</f>
        <v/>
      </c>
      <c r="H35" s="7">
        <f>IF($B35="","",IFERROR(IF($E35="","Missing proof date",IF($F35="","Missing expiry",IF($F35&lt;TODAY(),"Expired",IF($F35&lt;=TODAY()+'Assumptions'!$B$6,"Due soon",IF($F35&lt;=TODAY()+'Assumptions'!$B$5,"Upcoming","Beyond window"))))),"Check dates"))</f>
        <v/>
      </c>
      <c r="I35" s="12" t="n"/>
      <c r="J35" s="12" t="n"/>
      <c r="K35" s="13" t="n"/>
      <c r="L35" s="15" t="n"/>
      <c r="M35" s="18">
        <f>IF($B35="","",IFERROR(IF(OR($H35="Missing proof date",$H35="Missing expiry",$H35="Expired",$H35="Due soon",$H35="Check dates"),"Human check needed",IF(AND($K35&lt;&gt;"",$K35&lt;=TODAY(),$I35&lt;&gt;"Updated",$I35&lt;&gt;"No follow-up needed"),"Follow-up date reached","")),"Human check needed"))</f>
        <v/>
      </c>
    </row>
    <row r="36" ht="28" customHeight="1">
      <c r="A36" s="12" t="n"/>
      <c r="B36" s="12" t="n"/>
      <c r="C36" s="5">
        <f>IF($B36="","",IFERROR(VLOOKUP($B36,'Pets'!$A$6:$F$105,2,FALSE),"Pet ID not found"))</f>
        <v/>
      </c>
      <c r="D36" s="12" t="n"/>
      <c r="E36" s="13" t="n"/>
      <c r="F36" s="13" t="n"/>
      <c r="G36" s="14">
        <f>IF(OR($B36="",$F36=""),"",IFERROR($F36-TODAY(),""))</f>
        <v/>
      </c>
      <c r="H36" s="5">
        <f>IF($B36="","",IFERROR(IF($E36="","Missing proof date",IF($F36="","Missing expiry",IF($F36&lt;TODAY(),"Expired",IF($F36&lt;=TODAY()+'Assumptions'!$B$6,"Due soon",IF($F36&lt;=TODAY()+'Assumptions'!$B$5,"Upcoming","Beyond window"))))),"Check dates"))</f>
        <v/>
      </c>
      <c r="I36" s="12" t="n"/>
      <c r="J36" s="12" t="n"/>
      <c r="K36" s="13" t="n"/>
      <c r="L36" s="15" t="n"/>
      <c r="M36" s="16">
        <f>IF($B36="","",IFERROR(IF(OR($H36="Missing proof date",$H36="Missing expiry",$H36="Expired",$H36="Due soon",$H36="Check dates"),"Human check needed",IF(AND($K36&lt;&gt;"",$K36&lt;=TODAY(),$I36&lt;&gt;"Updated",$I36&lt;&gt;"No follow-up needed"),"Follow-up date reached","")),"Human check needed"))</f>
        <v/>
      </c>
    </row>
    <row r="37" ht="28" customHeight="1">
      <c r="A37" s="12" t="n"/>
      <c r="B37" s="12" t="n"/>
      <c r="C37" s="7">
        <f>IF($B37="","",IFERROR(VLOOKUP($B37,'Pets'!$A$6:$F$105,2,FALSE),"Pet ID not found"))</f>
        <v/>
      </c>
      <c r="D37" s="12" t="n"/>
      <c r="E37" s="13" t="n"/>
      <c r="F37" s="13" t="n"/>
      <c r="G37" s="17">
        <f>IF(OR($B37="",$F37=""),"",IFERROR($F37-TODAY(),""))</f>
        <v/>
      </c>
      <c r="H37" s="7">
        <f>IF($B37="","",IFERROR(IF($E37="","Missing proof date",IF($F37="","Missing expiry",IF($F37&lt;TODAY(),"Expired",IF($F37&lt;=TODAY()+'Assumptions'!$B$6,"Due soon",IF($F37&lt;=TODAY()+'Assumptions'!$B$5,"Upcoming","Beyond window"))))),"Check dates"))</f>
        <v/>
      </c>
      <c r="I37" s="12" t="n"/>
      <c r="J37" s="12" t="n"/>
      <c r="K37" s="13" t="n"/>
      <c r="L37" s="15" t="n"/>
      <c r="M37" s="18">
        <f>IF($B37="","",IFERROR(IF(OR($H37="Missing proof date",$H37="Missing expiry",$H37="Expired",$H37="Due soon",$H37="Check dates"),"Human check needed",IF(AND($K37&lt;&gt;"",$K37&lt;=TODAY(),$I37&lt;&gt;"Updated",$I37&lt;&gt;"No follow-up needed"),"Follow-up date reached","")),"Human check needed"))</f>
        <v/>
      </c>
    </row>
    <row r="38" ht="28" customHeight="1">
      <c r="A38" s="12" t="n"/>
      <c r="B38" s="12" t="n"/>
      <c r="C38" s="5">
        <f>IF($B38="","",IFERROR(VLOOKUP($B38,'Pets'!$A$6:$F$105,2,FALSE),"Pet ID not found"))</f>
        <v/>
      </c>
      <c r="D38" s="12" t="n"/>
      <c r="E38" s="13" t="n"/>
      <c r="F38" s="13" t="n"/>
      <c r="G38" s="14">
        <f>IF(OR($B38="",$F38=""),"",IFERROR($F38-TODAY(),""))</f>
        <v/>
      </c>
      <c r="H38" s="5">
        <f>IF($B38="","",IFERROR(IF($E38="","Missing proof date",IF($F38="","Missing expiry",IF($F38&lt;TODAY(),"Expired",IF($F38&lt;=TODAY()+'Assumptions'!$B$6,"Due soon",IF($F38&lt;=TODAY()+'Assumptions'!$B$5,"Upcoming","Beyond window"))))),"Check dates"))</f>
        <v/>
      </c>
      <c r="I38" s="12" t="n"/>
      <c r="J38" s="12" t="n"/>
      <c r="K38" s="13" t="n"/>
      <c r="L38" s="15" t="n"/>
      <c r="M38" s="16">
        <f>IF($B38="","",IFERROR(IF(OR($H38="Missing proof date",$H38="Missing expiry",$H38="Expired",$H38="Due soon",$H38="Check dates"),"Human check needed",IF(AND($K38&lt;&gt;"",$K38&lt;=TODAY(),$I38&lt;&gt;"Updated",$I38&lt;&gt;"No follow-up needed"),"Follow-up date reached","")),"Human check needed"))</f>
        <v/>
      </c>
    </row>
    <row r="39" ht="28" customHeight="1">
      <c r="A39" s="12" t="n"/>
      <c r="B39" s="12" t="n"/>
      <c r="C39" s="7">
        <f>IF($B39="","",IFERROR(VLOOKUP($B39,'Pets'!$A$6:$F$105,2,FALSE),"Pet ID not found"))</f>
        <v/>
      </c>
      <c r="D39" s="12" t="n"/>
      <c r="E39" s="13" t="n"/>
      <c r="F39" s="13" t="n"/>
      <c r="G39" s="17">
        <f>IF(OR($B39="",$F39=""),"",IFERROR($F39-TODAY(),""))</f>
        <v/>
      </c>
      <c r="H39" s="7">
        <f>IF($B39="","",IFERROR(IF($E39="","Missing proof date",IF($F39="","Missing expiry",IF($F39&lt;TODAY(),"Expired",IF($F39&lt;=TODAY()+'Assumptions'!$B$6,"Due soon",IF($F39&lt;=TODAY()+'Assumptions'!$B$5,"Upcoming","Beyond window"))))),"Check dates"))</f>
        <v/>
      </c>
      <c r="I39" s="12" t="n"/>
      <c r="J39" s="12" t="n"/>
      <c r="K39" s="13" t="n"/>
      <c r="L39" s="15" t="n"/>
      <c r="M39" s="18">
        <f>IF($B39="","",IFERROR(IF(OR($H39="Missing proof date",$H39="Missing expiry",$H39="Expired",$H39="Due soon",$H39="Check dates"),"Human check needed",IF(AND($K39&lt;&gt;"",$K39&lt;=TODAY(),$I39&lt;&gt;"Updated",$I39&lt;&gt;"No follow-up needed"),"Follow-up date reached","")),"Human check needed"))</f>
        <v/>
      </c>
    </row>
    <row r="40" ht="28" customHeight="1">
      <c r="A40" s="12" t="n"/>
      <c r="B40" s="12" t="n"/>
      <c r="C40" s="5">
        <f>IF($B40="","",IFERROR(VLOOKUP($B40,'Pets'!$A$6:$F$105,2,FALSE),"Pet ID not found"))</f>
        <v/>
      </c>
      <c r="D40" s="12" t="n"/>
      <c r="E40" s="13" t="n"/>
      <c r="F40" s="13" t="n"/>
      <c r="G40" s="14">
        <f>IF(OR($B40="",$F40=""),"",IFERROR($F40-TODAY(),""))</f>
        <v/>
      </c>
      <c r="H40" s="5">
        <f>IF($B40="","",IFERROR(IF($E40="","Missing proof date",IF($F40="","Missing expiry",IF($F40&lt;TODAY(),"Expired",IF($F40&lt;=TODAY()+'Assumptions'!$B$6,"Due soon",IF($F40&lt;=TODAY()+'Assumptions'!$B$5,"Upcoming","Beyond window"))))),"Check dates"))</f>
        <v/>
      </c>
      <c r="I40" s="12" t="n"/>
      <c r="J40" s="12" t="n"/>
      <c r="K40" s="13" t="n"/>
      <c r="L40" s="15" t="n"/>
      <c r="M40" s="16">
        <f>IF($B40="","",IFERROR(IF(OR($H40="Missing proof date",$H40="Missing expiry",$H40="Expired",$H40="Due soon",$H40="Check dates"),"Human check needed",IF(AND($K40&lt;&gt;"",$K40&lt;=TODAY(),$I40&lt;&gt;"Updated",$I40&lt;&gt;"No follow-up needed"),"Follow-up date reached","")),"Human check needed"))</f>
        <v/>
      </c>
    </row>
    <row r="41" ht="28" customHeight="1">
      <c r="A41" s="12" t="n"/>
      <c r="B41" s="12" t="n"/>
      <c r="C41" s="7">
        <f>IF($B41="","",IFERROR(VLOOKUP($B41,'Pets'!$A$6:$F$105,2,FALSE),"Pet ID not found"))</f>
        <v/>
      </c>
      <c r="D41" s="12" t="n"/>
      <c r="E41" s="13" t="n"/>
      <c r="F41" s="13" t="n"/>
      <c r="G41" s="17">
        <f>IF(OR($B41="",$F41=""),"",IFERROR($F41-TODAY(),""))</f>
        <v/>
      </c>
      <c r="H41" s="7">
        <f>IF($B41="","",IFERROR(IF($E41="","Missing proof date",IF($F41="","Missing expiry",IF($F41&lt;TODAY(),"Expired",IF($F41&lt;=TODAY()+'Assumptions'!$B$6,"Due soon",IF($F41&lt;=TODAY()+'Assumptions'!$B$5,"Upcoming","Beyond window"))))),"Check dates"))</f>
        <v/>
      </c>
      <c r="I41" s="12" t="n"/>
      <c r="J41" s="12" t="n"/>
      <c r="K41" s="13" t="n"/>
      <c r="L41" s="15" t="n"/>
      <c r="M41" s="18">
        <f>IF($B41="","",IFERROR(IF(OR($H41="Missing proof date",$H41="Missing expiry",$H41="Expired",$H41="Due soon",$H41="Check dates"),"Human check needed",IF(AND($K41&lt;&gt;"",$K41&lt;=TODAY(),$I41&lt;&gt;"Updated",$I41&lt;&gt;"No follow-up needed"),"Follow-up date reached","")),"Human check needed"))</f>
        <v/>
      </c>
    </row>
    <row r="42" ht="28" customHeight="1">
      <c r="A42" s="12" t="n"/>
      <c r="B42" s="12" t="n"/>
      <c r="C42" s="5">
        <f>IF($B42="","",IFERROR(VLOOKUP($B42,'Pets'!$A$6:$F$105,2,FALSE),"Pet ID not found"))</f>
        <v/>
      </c>
      <c r="D42" s="12" t="n"/>
      <c r="E42" s="13" t="n"/>
      <c r="F42" s="13" t="n"/>
      <c r="G42" s="14">
        <f>IF(OR($B42="",$F42=""),"",IFERROR($F42-TODAY(),""))</f>
        <v/>
      </c>
      <c r="H42" s="5">
        <f>IF($B42="","",IFERROR(IF($E42="","Missing proof date",IF($F42="","Missing expiry",IF($F42&lt;TODAY(),"Expired",IF($F42&lt;=TODAY()+'Assumptions'!$B$6,"Due soon",IF($F42&lt;=TODAY()+'Assumptions'!$B$5,"Upcoming","Beyond window"))))),"Check dates"))</f>
        <v/>
      </c>
      <c r="I42" s="12" t="n"/>
      <c r="J42" s="12" t="n"/>
      <c r="K42" s="13" t="n"/>
      <c r="L42" s="15" t="n"/>
      <c r="M42" s="16">
        <f>IF($B42="","",IFERROR(IF(OR($H42="Missing proof date",$H42="Missing expiry",$H42="Expired",$H42="Due soon",$H42="Check dates"),"Human check needed",IF(AND($K42&lt;&gt;"",$K42&lt;=TODAY(),$I42&lt;&gt;"Updated",$I42&lt;&gt;"No follow-up needed"),"Follow-up date reached","")),"Human check needed"))</f>
        <v/>
      </c>
    </row>
    <row r="43" ht="28" customHeight="1">
      <c r="A43" s="12" t="n"/>
      <c r="B43" s="12" t="n"/>
      <c r="C43" s="7">
        <f>IF($B43="","",IFERROR(VLOOKUP($B43,'Pets'!$A$6:$F$105,2,FALSE),"Pet ID not found"))</f>
        <v/>
      </c>
      <c r="D43" s="12" t="n"/>
      <c r="E43" s="13" t="n"/>
      <c r="F43" s="13" t="n"/>
      <c r="G43" s="17">
        <f>IF(OR($B43="",$F43=""),"",IFERROR($F43-TODAY(),""))</f>
        <v/>
      </c>
      <c r="H43" s="7">
        <f>IF($B43="","",IFERROR(IF($E43="","Missing proof date",IF($F43="","Missing expiry",IF($F43&lt;TODAY(),"Expired",IF($F43&lt;=TODAY()+'Assumptions'!$B$6,"Due soon",IF($F43&lt;=TODAY()+'Assumptions'!$B$5,"Upcoming","Beyond window"))))),"Check dates"))</f>
        <v/>
      </c>
      <c r="I43" s="12" t="n"/>
      <c r="J43" s="12" t="n"/>
      <c r="K43" s="13" t="n"/>
      <c r="L43" s="15" t="n"/>
      <c r="M43" s="18">
        <f>IF($B43="","",IFERROR(IF(OR($H43="Missing proof date",$H43="Missing expiry",$H43="Expired",$H43="Due soon",$H43="Check dates"),"Human check needed",IF(AND($K43&lt;&gt;"",$K43&lt;=TODAY(),$I43&lt;&gt;"Updated",$I43&lt;&gt;"No follow-up needed"),"Follow-up date reached","")),"Human check needed"))</f>
        <v/>
      </c>
    </row>
    <row r="44" ht="28" customHeight="1">
      <c r="A44" s="12" t="n"/>
      <c r="B44" s="12" t="n"/>
      <c r="C44" s="5">
        <f>IF($B44="","",IFERROR(VLOOKUP($B44,'Pets'!$A$6:$F$105,2,FALSE),"Pet ID not found"))</f>
        <v/>
      </c>
      <c r="D44" s="12" t="n"/>
      <c r="E44" s="13" t="n"/>
      <c r="F44" s="13" t="n"/>
      <c r="G44" s="14">
        <f>IF(OR($B44="",$F44=""),"",IFERROR($F44-TODAY(),""))</f>
        <v/>
      </c>
      <c r="H44" s="5">
        <f>IF($B44="","",IFERROR(IF($E44="","Missing proof date",IF($F44="","Missing expiry",IF($F44&lt;TODAY(),"Expired",IF($F44&lt;=TODAY()+'Assumptions'!$B$6,"Due soon",IF($F44&lt;=TODAY()+'Assumptions'!$B$5,"Upcoming","Beyond window"))))),"Check dates"))</f>
        <v/>
      </c>
      <c r="I44" s="12" t="n"/>
      <c r="J44" s="12" t="n"/>
      <c r="K44" s="13" t="n"/>
      <c r="L44" s="15" t="n"/>
      <c r="M44" s="16">
        <f>IF($B44="","",IFERROR(IF(OR($H44="Missing proof date",$H44="Missing expiry",$H44="Expired",$H44="Due soon",$H44="Check dates"),"Human check needed",IF(AND($K44&lt;&gt;"",$K44&lt;=TODAY(),$I44&lt;&gt;"Updated",$I44&lt;&gt;"No follow-up needed"),"Follow-up date reached","")),"Human check needed"))</f>
        <v/>
      </c>
    </row>
    <row r="45" ht="28" customHeight="1">
      <c r="A45" s="12" t="n"/>
      <c r="B45" s="12" t="n"/>
      <c r="C45" s="7">
        <f>IF($B45="","",IFERROR(VLOOKUP($B45,'Pets'!$A$6:$F$105,2,FALSE),"Pet ID not found"))</f>
        <v/>
      </c>
      <c r="D45" s="12" t="n"/>
      <c r="E45" s="13" t="n"/>
      <c r="F45" s="13" t="n"/>
      <c r="G45" s="17">
        <f>IF(OR($B45="",$F45=""),"",IFERROR($F45-TODAY(),""))</f>
        <v/>
      </c>
      <c r="H45" s="7">
        <f>IF($B45="","",IFERROR(IF($E45="","Missing proof date",IF($F45="","Missing expiry",IF($F45&lt;TODAY(),"Expired",IF($F45&lt;=TODAY()+'Assumptions'!$B$6,"Due soon",IF($F45&lt;=TODAY()+'Assumptions'!$B$5,"Upcoming","Beyond window"))))),"Check dates"))</f>
        <v/>
      </c>
      <c r="I45" s="12" t="n"/>
      <c r="J45" s="12" t="n"/>
      <c r="K45" s="13" t="n"/>
      <c r="L45" s="15" t="n"/>
      <c r="M45" s="18">
        <f>IF($B45="","",IFERROR(IF(OR($H45="Missing proof date",$H45="Missing expiry",$H45="Expired",$H45="Due soon",$H45="Check dates"),"Human check needed",IF(AND($K45&lt;&gt;"",$K45&lt;=TODAY(),$I45&lt;&gt;"Updated",$I45&lt;&gt;"No follow-up needed"),"Follow-up date reached","")),"Human check needed"))</f>
        <v/>
      </c>
    </row>
    <row r="46" ht="28" customHeight="1">
      <c r="A46" s="12" t="n"/>
      <c r="B46" s="12" t="n"/>
      <c r="C46" s="5">
        <f>IF($B46="","",IFERROR(VLOOKUP($B46,'Pets'!$A$6:$F$105,2,FALSE),"Pet ID not found"))</f>
        <v/>
      </c>
      <c r="D46" s="12" t="n"/>
      <c r="E46" s="13" t="n"/>
      <c r="F46" s="13" t="n"/>
      <c r="G46" s="14">
        <f>IF(OR($B46="",$F46=""),"",IFERROR($F46-TODAY(),""))</f>
        <v/>
      </c>
      <c r="H46" s="5">
        <f>IF($B46="","",IFERROR(IF($E46="","Missing proof date",IF($F46="","Missing expiry",IF($F46&lt;TODAY(),"Expired",IF($F46&lt;=TODAY()+'Assumptions'!$B$6,"Due soon",IF($F46&lt;=TODAY()+'Assumptions'!$B$5,"Upcoming","Beyond window"))))),"Check dates"))</f>
        <v/>
      </c>
      <c r="I46" s="12" t="n"/>
      <c r="J46" s="12" t="n"/>
      <c r="K46" s="13" t="n"/>
      <c r="L46" s="15" t="n"/>
      <c r="M46" s="16">
        <f>IF($B46="","",IFERROR(IF(OR($H46="Missing proof date",$H46="Missing expiry",$H46="Expired",$H46="Due soon",$H46="Check dates"),"Human check needed",IF(AND($K46&lt;&gt;"",$K46&lt;=TODAY(),$I46&lt;&gt;"Updated",$I46&lt;&gt;"No follow-up needed"),"Follow-up date reached","")),"Human check needed"))</f>
        <v/>
      </c>
    </row>
    <row r="47" ht="28" customHeight="1">
      <c r="A47" s="12" t="n"/>
      <c r="B47" s="12" t="n"/>
      <c r="C47" s="7">
        <f>IF($B47="","",IFERROR(VLOOKUP($B47,'Pets'!$A$6:$F$105,2,FALSE),"Pet ID not found"))</f>
        <v/>
      </c>
      <c r="D47" s="12" t="n"/>
      <c r="E47" s="13" t="n"/>
      <c r="F47" s="13" t="n"/>
      <c r="G47" s="17">
        <f>IF(OR($B47="",$F47=""),"",IFERROR($F47-TODAY(),""))</f>
        <v/>
      </c>
      <c r="H47" s="7">
        <f>IF($B47="","",IFERROR(IF($E47="","Missing proof date",IF($F47="","Missing expiry",IF($F47&lt;TODAY(),"Expired",IF($F47&lt;=TODAY()+'Assumptions'!$B$6,"Due soon",IF($F47&lt;=TODAY()+'Assumptions'!$B$5,"Upcoming","Beyond window"))))),"Check dates"))</f>
        <v/>
      </c>
      <c r="I47" s="12" t="n"/>
      <c r="J47" s="12" t="n"/>
      <c r="K47" s="13" t="n"/>
      <c r="L47" s="15" t="n"/>
      <c r="M47" s="18">
        <f>IF($B47="","",IFERROR(IF(OR($H47="Missing proof date",$H47="Missing expiry",$H47="Expired",$H47="Due soon",$H47="Check dates"),"Human check needed",IF(AND($K47&lt;&gt;"",$K47&lt;=TODAY(),$I47&lt;&gt;"Updated",$I47&lt;&gt;"No follow-up needed"),"Follow-up date reached","")),"Human check needed"))</f>
        <v/>
      </c>
    </row>
    <row r="48" ht="28" customHeight="1">
      <c r="A48" s="12" t="n"/>
      <c r="B48" s="12" t="n"/>
      <c r="C48" s="5">
        <f>IF($B48="","",IFERROR(VLOOKUP($B48,'Pets'!$A$6:$F$105,2,FALSE),"Pet ID not found"))</f>
        <v/>
      </c>
      <c r="D48" s="12" t="n"/>
      <c r="E48" s="13" t="n"/>
      <c r="F48" s="13" t="n"/>
      <c r="G48" s="14">
        <f>IF(OR($B48="",$F48=""),"",IFERROR($F48-TODAY(),""))</f>
        <v/>
      </c>
      <c r="H48" s="5">
        <f>IF($B48="","",IFERROR(IF($E48="","Missing proof date",IF($F48="","Missing expiry",IF($F48&lt;TODAY(),"Expired",IF($F48&lt;=TODAY()+'Assumptions'!$B$6,"Due soon",IF($F48&lt;=TODAY()+'Assumptions'!$B$5,"Upcoming","Beyond window"))))),"Check dates"))</f>
        <v/>
      </c>
      <c r="I48" s="12" t="n"/>
      <c r="J48" s="12" t="n"/>
      <c r="K48" s="13" t="n"/>
      <c r="L48" s="15" t="n"/>
      <c r="M48" s="16">
        <f>IF($B48="","",IFERROR(IF(OR($H48="Missing proof date",$H48="Missing expiry",$H48="Expired",$H48="Due soon",$H48="Check dates"),"Human check needed",IF(AND($K48&lt;&gt;"",$K48&lt;=TODAY(),$I48&lt;&gt;"Updated",$I48&lt;&gt;"No follow-up needed"),"Follow-up date reached","")),"Human check needed"))</f>
        <v/>
      </c>
    </row>
    <row r="49" ht="28" customHeight="1">
      <c r="A49" s="12" t="n"/>
      <c r="B49" s="12" t="n"/>
      <c r="C49" s="7">
        <f>IF($B49="","",IFERROR(VLOOKUP($B49,'Pets'!$A$6:$F$105,2,FALSE),"Pet ID not found"))</f>
        <v/>
      </c>
      <c r="D49" s="12" t="n"/>
      <c r="E49" s="13" t="n"/>
      <c r="F49" s="13" t="n"/>
      <c r="G49" s="17">
        <f>IF(OR($B49="",$F49=""),"",IFERROR($F49-TODAY(),""))</f>
        <v/>
      </c>
      <c r="H49" s="7">
        <f>IF($B49="","",IFERROR(IF($E49="","Missing proof date",IF($F49="","Missing expiry",IF($F49&lt;TODAY(),"Expired",IF($F49&lt;=TODAY()+'Assumptions'!$B$6,"Due soon",IF($F49&lt;=TODAY()+'Assumptions'!$B$5,"Upcoming","Beyond window"))))),"Check dates"))</f>
        <v/>
      </c>
      <c r="I49" s="12" t="n"/>
      <c r="J49" s="12" t="n"/>
      <c r="K49" s="13" t="n"/>
      <c r="L49" s="15" t="n"/>
      <c r="M49" s="18">
        <f>IF($B49="","",IFERROR(IF(OR($H49="Missing proof date",$H49="Missing expiry",$H49="Expired",$H49="Due soon",$H49="Check dates"),"Human check needed",IF(AND($K49&lt;&gt;"",$K49&lt;=TODAY(),$I49&lt;&gt;"Updated",$I49&lt;&gt;"No follow-up needed"),"Follow-up date reached","")),"Human check needed"))</f>
        <v/>
      </c>
    </row>
    <row r="50" ht="28" customHeight="1">
      <c r="A50" s="12" t="n"/>
      <c r="B50" s="12" t="n"/>
      <c r="C50" s="5">
        <f>IF($B50="","",IFERROR(VLOOKUP($B50,'Pets'!$A$6:$F$105,2,FALSE),"Pet ID not found"))</f>
        <v/>
      </c>
      <c r="D50" s="12" t="n"/>
      <c r="E50" s="13" t="n"/>
      <c r="F50" s="13" t="n"/>
      <c r="G50" s="14">
        <f>IF(OR($B50="",$F50=""),"",IFERROR($F50-TODAY(),""))</f>
        <v/>
      </c>
      <c r="H50" s="5">
        <f>IF($B50="","",IFERROR(IF($E50="","Missing proof date",IF($F50="","Missing expiry",IF($F50&lt;TODAY(),"Expired",IF($F50&lt;=TODAY()+'Assumptions'!$B$6,"Due soon",IF($F50&lt;=TODAY()+'Assumptions'!$B$5,"Upcoming","Beyond window"))))),"Check dates"))</f>
        <v/>
      </c>
      <c r="I50" s="12" t="n"/>
      <c r="J50" s="12" t="n"/>
      <c r="K50" s="13" t="n"/>
      <c r="L50" s="15" t="n"/>
      <c r="M50" s="16">
        <f>IF($B50="","",IFERROR(IF(OR($H50="Missing proof date",$H50="Missing expiry",$H50="Expired",$H50="Due soon",$H50="Check dates"),"Human check needed",IF(AND($K50&lt;&gt;"",$K50&lt;=TODAY(),$I50&lt;&gt;"Updated",$I50&lt;&gt;"No follow-up needed"),"Follow-up date reached","")),"Human check needed"))</f>
        <v/>
      </c>
    </row>
    <row r="51" ht="28" customHeight="1">
      <c r="A51" s="12" t="n"/>
      <c r="B51" s="12" t="n"/>
      <c r="C51" s="7">
        <f>IF($B51="","",IFERROR(VLOOKUP($B51,'Pets'!$A$6:$F$105,2,FALSE),"Pet ID not found"))</f>
        <v/>
      </c>
      <c r="D51" s="12" t="n"/>
      <c r="E51" s="13" t="n"/>
      <c r="F51" s="13" t="n"/>
      <c r="G51" s="17">
        <f>IF(OR($B51="",$F51=""),"",IFERROR($F51-TODAY(),""))</f>
        <v/>
      </c>
      <c r="H51" s="7">
        <f>IF($B51="","",IFERROR(IF($E51="","Missing proof date",IF($F51="","Missing expiry",IF($F51&lt;TODAY(),"Expired",IF($F51&lt;=TODAY()+'Assumptions'!$B$6,"Due soon",IF($F51&lt;=TODAY()+'Assumptions'!$B$5,"Upcoming","Beyond window"))))),"Check dates"))</f>
        <v/>
      </c>
      <c r="I51" s="12" t="n"/>
      <c r="J51" s="12" t="n"/>
      <c r="K51" s="13" t="n"/>
      <c r="L51" s="15" t="n"/>
      <c r="M51" s="18">
        <f>IF($B51="","",IFERROR(IF(OR($H51="Missing proof date",$H51="Missing expiry",$H51="Expired",$H51="Due soon",$H51="Check dates"),"Human check needed",IF(AND($K51&lt;&gt;"",$K51&lt;=TODAY(),$I51&lt;&gt;"Updated",$I51&lt;&gt;"No follow-up needed"),"Follow-up date reached","")),"Human check needed"))</f>
        <v/>
      </c>
    </row>
    <row r="52" ht="28" customHeight="1">
      <c r="A52" s="12" t="n"/>
      <c r="B52" s="12" t="n"/>
      <c r="C52" s="5">
        <f>IF($B52="","",IFERROR(VLOOKUP($B52,'Pets'!$A$6:$F$105,2,FALSE),"Pet ID not found"))</f>
        <v/>
      </c>
      <c r="D52" s="12" t="n"/>
      <c r="E52" s="13" t="n"/>
      <c r="F52" s="13" t="n"/>
      <c r="G52" s="14">
        <f>IF(OR($B52="",$F52=""),"",IFERROR($F52-TODAY(),""))</f>
        <v/>
      </c>
      <c r="H52" s="5">
        <f>IF($B52="","",IFERROR(IF($E52="","Missing proof date",IF($F52="","Missing expiry",IF($F52&lt;TODAY(),"Expired",IF($F52&lt;=TODAY()+'Assumptions'!$B$6,"Due soon",IF($F52&lt;=TODAY()+'Assumptions'!$B$5,"Upcoming","Beyond window"))))),"Check dates"))</f>
        <v/>
      </c>
      <c r="I52" s="12" t="n"/>
      <c r="J52" s="12" t="n"/>
      <c r="K52" s="13" t="n"/>
      <c r="L52" s="15" t="n"/>
      <c r="M52" s="16">
        <f>IF($B52="","",IFERROR(IF(OR($H52="Missing proof date",$H52="Missing expiry",$H52="Expired",$H52="Due soon",$H52="Check dates"),"Human check needed",IF(AND($K52&lt;&gt;"",$K52&lt;=TODAY(),$I52&lt;&gt;"Updated",$I52&lt;&gt;"No follow-up needed"),"Follow-up date reached","")),"Human check needed"))</f>
        <v/>
      </c>
    </row>
    <row r="53" ht="28" customHeight="1">
      <c r="A53" s="12" t="n"/>
      <c r="B53" s="12" t="n"/>
      <c r="C53" s="7">
        <f>IF($B53="","",IFERROR(VLOOKUP($B53,'Pets'!$A$6:$F$105,2,FALSE),"Pet ID not found"))</f>
        <v/>
      </c>
      <c r="D53" s="12" t="n"/>
      <c r="E53" s="13" t="n"/>
      <c r="F53" s="13" t="n"/>
      <c r="G53" s="17">
        <f>IF(OR($B53="",$F53=""),"",IFERROR($F53-TODAY(),""))</f>
        <v/>
      </c>
      <c r="H53" s="7">
        <f>IF($B53="","",IFERROR(IF($E53="","Missing proof date",IF($F53="","Missing expiry",IF($F53&lt;TODAY(),"Expired",IF($F53&lt;=TODAY()+'Assumptions'!$B$6,"Due soon",IF($F53&lt;=TODAY()+'Assumptions'!$B$5,"Upcoming","Beyond window"))))),"Check dates"))</f>
        <v/>
      </c>
      <c r="I53" s="12" t="n"/>
      <c r="J53" s="12" t="n"/>
      <c r="K53" s="13" t="n"/>
      <c r="L53" s="15" t="n"/>
      <c r="M53" s="18">
        <f>IF($B53="","",IFERROR(IF(OR($H53="Missing proof date",$H53="Missing expiry",$H53="Expired",$H53="Due soon",$H53="Check dates"),"Human check needed",IF(AND($K53&lt;&gt;"",$K53&lt;=TODAY(),$I53&lt;&gt;"Updated",$I53&lt;&gt;"No follow-up needed"),"Follow-up date reached","")),"Human check needed"))</f>
        <v/>
      </c>
    </row>
    <row r="54" ht="28" customHeight="1">
      <c r="A54" s="12" t="n"/>
      <c r="B54" s="12" t="n"/>
      <c r="C54" s="5">
        <f>IF($B54="","",IFERROR(VLOOKUP($B54,'Pets'!$A$6:$F$105,2,FALSE),"Pet ID not found"))</f>
        <v/>
      </c>
      <c r="D54" s="12" t="n"/>
      <c r="E54" s="13" t="n"/>
      <c r="F54" s="13" t="n"/>
      <c r="G54" s="14">
        <f>IF(OR($B54="",$F54=""),"",IFERROR($F54-TODAY(),""))</f>
        <v/>
      </c>
      <c r="H54" s="5">
        <f>IF($B54="","",IFERROR(IF($E54="","Missing proof date",IF($F54="","Missing expiry",IF($F54&lt;TODAY(),"Expired",IF($F54&lt;=TODAY()+'Assumptions'!$B$6,"Due soon",IF($F54&lt;=TODAY()+'Assumptions'!$B$5,"Upcoming","Beyond window"))))),"Check dates"))</f>
        <v/>
      </c>
      <c r="I54" s="12" t="n"/>
      <c r="J54" s="12" t="n"/>
      <c r="K54" s="13" t="n"/>
      <c r="L54" s="15" t="n"/>
      <c r="M54" s="16">
        <f>IF($B54="","",IFERROR(IF(OR($H54="Missing proof date",$H54="Missing expiry",$H54="Expired",$H54="Due soon",$H54="Check dates"),"Human check needed",IF(AND($K54&lt;&gt;"",$K54&lt;=TODAY(),$I54&lt;&gt;"Updated",$I54&lt;&gt;"No follow-up needed"),"Follow-up date reached","")),"Human check needed"))</f>
        <v/>
      </c>
    </row>
    <row r="55" ht="28" customHeight="1">
      <c r="A55" s="12" t="n"/>
      <c r="B55" s="12" t="n"/>
      <c r="C55" s="7">
        <f>IF($B55="","",IFERROR(VLOOKUP($B55,'Pets'!$A$6:$F$105,2,FALSE),"Pet ID not found"))</f>
        <v/>
      </c>
      <c r="D55" s="12" t="n"/>
      <c r="E55" s="13" t="n"/>
      <c r="F55" s="13" t="n"/>
      <c r="G55" s="17">
        <f>IF(OR($B55="",$F55=""),"",IFERROR($F55-TODAY(),""))</f>
        <v/>
      </c>
      <c r="H55" s="7">
        <f>IF($B55="","",IFERROR(IF($E55="","Missing proof date",IF($F55="","Missing expiry",IF($F55&lt;TODAY(),"Expired",IF($F55&lt;=TODAY()+'Assumptions'!$B$6,"Due soon",IF($F55&lt;=TODAY()+'Assumptions'!$B$5,"Upcoming","Beyond window"))))),"Check dates"))</f>
        <v/>
      </c>
      <c r="I55" s="12" t="n"/>
      <c r="J55" s="12" t="n"/>
      <c r="K55" s="13" t="n"/>
      <c r="L55" s="15" t="n"/>
      <c r="M55" s="18">
        <f>IF($B55="","",IFERROR(IF(OR($H55="Missing proof date",$H55="Missing expiry",$H55="Expired",$H55="Due soon",$H55="Check dates"),"Human check needed",IF(AND($K55&lt;&gt;"",$K55&lt;=TODAY(),$I55&lt;&gt;"Updated",$I55&lt;&gt;"No follow-up needed"),"Follow-up date reached","")),"Human check needed"))</f>
        <v/>
      </c>
    </row>
    <row r="56" ht="28" customHeight="1">
      <c r="A56" s="12" t="n"/>
      <c r="B56" s="12" t="n"/>
      <c r="C56" s="5">
        <f>IF($B56="","",IFERROR(VLOOKUP($B56,'Pets'!$A$6:$F$105,2,FALSE),"Pet ID not found"))</f>
        <v/>
      </c>
      <c r="D56" s="12" t="n"/>
      <c r="E56" s="13" t="n"/>
      <c r="F56" s="13" t="n"/>
      <c r="G56" s="14">
        <f>IF(OR($B56="",$F56=""),"",IFERROR($F56-TODAY(),""))</f>
        <v/>
      </c>
      <c r="H56" s="5">
        <f>IF($B56="","",IFERROR(IF($E56="","Missing proof date",IF($F56="","Missing expiry",IF($F56&lt;TODAY(),"Expired",IF($F56&lt;=TODAY()+'Assumptions'!$B$6,"Due soon",IF($F56&lt;=TODAY()+'Assumptions'!$B$5,"Upcoming","Beyond window"))))),"Check dates"))</f>
        <v/>
      </c>
      <c r="I56" s="12" t="n"/>
      <c r="J56" s="12" t="n"/>
      <c r="K56" s="13" t="n"/>
      <c r="L56" s="15" t="n"/>
      <c r="M56" s="16">
        <f>IF($B56="","",IFERROR(IF(OR($H56="Missing proof date",$H56="Missing expiry",$H56="Expired",$H56="Due soon",$H56="Check dates"),"Human check needed",IF(AND($K56&lt;&gt;"",$K56&lt;=TODAY(),$I56&lt;&gt;"Updated",$I56&lt;&gt;"No follow-up needed"),"Follow-up date reached","")),"Human check needed"))</f>
        <v/>
      </c>
    </row>
    <row r="57" ht="28" customHeight="1">
      <c r="A57" s="12" t="n"/>
      <c r="B57" s="12" t="n"/>
      <c r="C57" s="7">
        <f>IF($B57="","",IFERROR(VLOOKUP($B57,'Pets'!$A$6:$F$105,2,FALSE),"Pet ID not found"))</f>
        <v/>
      </c>
      <c r="D57" s="12" t="n"/>
      <c r="E57" s="13" t="n"/>
      <c r="F57" s="13" t="n"/>
      <c r="G57" s="17">
        <f>IF(OR($B57="",$F57=""),"",IFERROR($F57-TODAY(),""))</f>
        <v/>
      </c>
      <c r="H57" s="7">
        <f>IF($B57="","",IFERROR(IF($E57="","Missing proof date",IF($F57="","Missing expiry",IF($F57&lt;TODAY(),"Expired",IF($F57&lt;=TODAY()+'Assumptions'!$B$6,"Due soon",IF($F57&lt;=TODAY()+'Assumptions'!$B$5,"Upcoming","Beyond window"))))),"Check dates"))</f>
        <v/>
      </c>
      <c r="I57" s="12" t="n"/>
      <c r="J57" s="12" t="n"/>
      <c r="K57" s="13" t="n"/>
      <c r="L57" s="15" t="n"/>
      <c r="M57" s="18">
        <f>IF($B57="","",IFERROR(IF(OR($H57="Missing proof date",$H57="Missing expiry",$H57="Expired",$H57="Due soon",$H57="Check dates"),"Human check needed",IF(AND($K57&lt;&gt;"",$K57&lt;=TODAY(),$I57&lt;&gt;"Updated",$I57&lt;&gt;"No follow-up needed"),"Follow-up date reached","")),"Human check needed"))</f>
        <v/>
      </c>
    </row>
    <row r="58" ht="28" customHeight="1">
      <c r="A58" s="12" t="n"/>
      <c r="B58" s="12" t="n"/>
      <c r="C58" s="5">
        <f>IF($B58="","",IFERROR(VLOOKUP($B58,'Pets'!$A$6:$F$105,2,FALSE),"Pet ID not found"))</f>
        <v/>
      </c>
      <c r="D58" s="12" t="n"/>
      <c r="E58" s="13" t="n"/>
      <c r="F58" s="13" t="n"/>
      <c r="G58" s="14">
        <f>IF(OR($B58="",$F58=""),"",IFERROR($F58-TODAY(),""))</f>
        <v/>
      </c>
      <c r="H58" s="5">
        <f>IF($B58="","",IFERROR(IF($E58="","Missing proof date",IF($F58="","Missing expiry",IF($F58&lt;TODAY(),"Expired",IF($F58&lt;=TODAY()+'Assumptions'!$B$6,"Due soon",IF($F58&lt;=TODAY()+'Assumptions'!$B$5,"Upcoming","Beyond window"))))),"Check dates"))</f>
        <v/>
      </c>
      <c r="I58" s="12" t="n"/>
      <c r="J58" s="12" t="n"/>
      <c r="K58" s="13" t="n"/>
      <c r="L58" s="15" t="n"/>
      <c r="M58" s="16">
        <f>IF($B58="","",IFERROR(IF(OR($H58="Missing proof date",$H58="Missing expiry",$H58="Expired",$H58="Due soon",$H58="Check dates"),"Human check needed",IF(AND($K58&lt;&gt;"",$K58&lt;=TODAY(),$I58&lt;&gt;"Updated",$I58&lt;&gt;"No follow-up needed"),"Follow-up date reached","")),"Human check needed"))</f>
        <v/>
      </c>
    </row>
    <row r="59" ht="28" customHeight="1">
      <c r="A59" s="12" t="n"/>
      <c r="B59" s="12" t="n"/>
      <c r="C59" s="7">
        <f>IF($B59="","",IFERROR(VLOOKUP($B59,'Pets'!$A$6:$F$105,2,FALSE),"Pet ID not found"))</f>
        <v/>
      </c>
      <c r="D59" s="12" t="n"/>
      <c r="E59" s="13" t="n"/>
      <c r="F59" s="13" t="n"/>
      <c r="G59" s="17">
        <f>IF(OR($B59="",$F59=""),"",IFERROR($F59-TODAY(),""))</f>
        <v/>
      </c>
      <c r="H59" s="7">
        <f>IF($B59="","",IFERROR(IF($E59="","Missing proof date",IF($F59="","Missing expiry",IF($F59&lt;TODAY(),"Expired",IF($F59&lt;=TODAY()+'Assumptions'!$B$6,"Due soon",IF($F59&lt;=TODAY()+'Assumptions'!$B$5,"Upcoming","Beyond window"))))),"Check dates"))</f>
        <v/>
      </c>
      <c r="I59" s="12" t="n"/>
      <c r="J59" s="12" t="n"/>
      <c r="K59" s="13" t="n"/>
      <c r="L59" s="15" t="n"/>
      <c r="M59" s="18">
        <f>IF($B59="","",IFERROR(IF(OR($H59="Missing proof date",$H59="Missing expiry",$H59="Expired",$H59="Due soon",$H59="Check dates"),"Human check needed",IF(AND($K59&lt;&gt;"",$K59&lt;=TODAY(),$I59&lt;&gt;"Updated",$I59&lt;&gt;"No follow-up needed"),"Follow-up date reached","")),"Human check needed"))</f>
        <v/>
      </c>
    </row>
    <row r="60" ht="28" customHeight="1">
      <c r="A60" s="12" t="n"/>
      <c r="B60" s="12" t="n"/>
      <c r="C60" s="5">
        <f>IF($B60="","",IFERROR(VLOOKUP($B60,'Pets'!$A$6:$F$105,2,FALSE),"Pet ID not found"))</f>
        <v/>
      </c>
      <c r="D60" s="12" t="n"/>
      <c r="E60" s="13" t="n"/>
      <c r="F60" s="13" t="n"/>
      <c r="G60" s="14">
        <f>IF(OR($B60="",$F60=""),"",IFERROR($F60-TODAY(),""))</f>
        <v/>
      </c>
      <c r="H60" s="5">
        <f>IF($B60="","",IFERROR(IF($E60="","Missing proof date",IF($F60="","Missing expiry",IF($F60&lt;TODAY(),"Expired",IF($F60&lt;=TODAY()+'Assumptions'!$B$6,"Due soon",IF($F60&lt;=TODAY()+'Assumptions'!$B$5,"Upcoming","Beyond window"))))),"Check dates"))</f>
        <v/>
      </c>
      <c r="I60" s="12" t="n"/>
      <c r="J60" s="12" t="n"/>
      <c r="K60" s="13" t="n"/>
      <c r="L60" s="15" t="n"/>
      <c r="M60" s="16">
        <f>IF($B60="","",IFERROR(IF(OR($H60="Missing proof date",$H60="Missing expiry",$H60="Expired",$H60="Due soon",$H60="Check dates"),"Human check needed",IF(AND($K60&lt;&gt;"",$K60&lt;=TODAY(),$I60&lt;&gt;"Updated",$I60&lt;&gt;"No follow-up needed"),"Follow-up date reached","")),"Human check needed"))</f>
        <v/>
      </c>
    </row>
    <row r="61" ht="28" customHeight="1">
      <c r="A61" s="12" t="n"/>
      <c r="B61" s="12" t="n"/>
      <c r="C61" s="7">
        <f>IF($B61="","",IFERROR(VLOOKUP($B61,'Pets'!$A$6:$F$105,2,FALSE),"Pet ID not found"))</f>
        <v/>
      </c>
      <c r="D61" s="12" t="n"/>
      <c r="E61" s="13" t="n"/>
      <c r="F61" s="13" t="n"/>
      <c r="G61" s="17">
        <f>IF(OR($B61="",$F61=""),"",IFERROR($F61-TODAY(),""))</f>
        <v/>
      </c>
      <c r="H61" s="7">
        <f>IF($B61="","",IFERROR(IF($E61="","Missing proof date",IF($F61="","Missing expiry",IF($F61&lt;TODAY(),"Expired",IF($F61&lt;=TODAY()+'Assumptions'!$B$6,"Due soon",IF($F61&lt;=TODAY()+'Assumptions'!$B$5,"Upcoming","Beyond window"))))),"Check dates"))</f>
        <v/>
      </c>
      <c r="I61" s="12" t="n"/>
      <c r="J61" s="12" t="n"/>
      <c r="K61" s="13" t="n"/>
      <c r="L61" s="15" t="n"/>
      <c r="M61" s="18">
        <f>IF($B61="","",IFERROR(IF(OR($H61="Missing proof date",$H61="Missing expiry",$H61="Expired",$H61="Due soon",$H61="Check dates"),"Human check needed",IF(AND($K61&lt;&gt;"",$K61&lt;=TODAY(),$I61&lt;&gt;"Updated",$I61&lt;&gt;"No follow-up needed"),"Follow-up date reached","")),"Human check needed"))</f>
        <v/>
      </c>
    </row>
    <row r="62" ht="28" customHeight="1">
      <c r="A62" s="12" t="n"/>
      <c r="B62" s="12" t="n"/>
      <c r="C62" s="5">
        <f>IF($B62="","",IFERROR(VLOOKUP($B62,'Pets'!$A$6:$F$105,2,FALSE),"Pet ID not found"))</f>
        <v/>
      </c>
      <c r="D62" s="12" t="n"/>
      <c r="E62" s="13" t="n"/>
      <c r="F62" s="13" t="n"/>
      <c r="G62" s="14">
        <f>IF(OR($B62="",$F62=""),"",IFERROR($F62-TODAY(),""))</f>
        <v/>
      </c>
      <c r="H62" s="5">
        <f>IF($B62="","",IFERROR(IF($E62="","Missing proof date",IF($F62="","Missing expiry",IF($F62&lt;TODAY(),"Expired",IF($F62&lt;=TODAY()+'Assumptions'!$B$6,"Due soon",IF($F62&lt;=TODAY()+'Assumptions'!$B$5,"Upcoming","Beyond window"))))),"Check dates"))</f>
        <v/>
      </c>
      <c r="I62" s="12" t="n"/>
      <c r="J62" s="12" t="n"/>
      <c r="K62" s="13" t="n"/>
      <c r="L62" s="15" t="n"/>
      <c r="M62" s="16">
        <f>IF($B62="","",IFERROR(IF(OR($H62="Missing proof date",$H62="Missing expiry",$H62="Expired",$H62="Due soon",$H62="Check dates"),"Human check needed",IF(AND($K62&lt;&gt;"",$K62&lt;=TODAY(),$I62&lt;&gt;"Updated",$I62&lt;&gt;"No follow-up needed"),"Follow-up date reached","")),"Human check needed"))</f>
        <v/>
      </c>
    </row>
    <row r="63" ht="28" customHeight="1">
      <c r="A63" s="12" t="n"/>
      <c r="B63" s="12" t="n"/>
      <c r="C63" s="7">
        <f>IF($B63="","",IFERROR(VLOOKUP($B63,'Pets'!$A$6:$F$105,2,FALSE),"Pet ID not found"))</f>
        <v/>
      </c>
      <c r="D63" s="12" t="n"/>
      <c r="E63" s="13" t="n"/>
      <c r="F63" s="13" t="n"/>
      <c r="G63" s="17">
        <f>IF(OR($B63="",$F63=""),"",IFERROR($F63-TODAY(),""))</f>
        <v/>
      </c>
      <c r="H63" s="7">
        <f>IF($B63="","",IFERROR(IF($E63="","Missing proof date",IF($F63="","Missing expiry",IF($F63&lt;TODAY(),"Expired",IF($F63&lt;=TODAY()+'Assumptions'!$B$6,"Due soon",IF($F63&lt;=TODAY()+'Assumptions'!$B$5,"Upcoming","Beyond window"))))),"Check dates"))</f>
        <v/>
      </c>
      <c r="I63" s="12" t="n"/>
      <c r="J63" s="12" t="n"/>
      <c r="K63" s="13" t="n"/>
      <c r="L63" s="15" t="n"/>
      <c r="M63" s="18">
        <f>IF($B63="","",IFERROR(IF(OR($H63="Missing proof date",$H63="Missing expiry",$H63="Expired",$H63="Due soon",$H63="Check dates"),"Human check needed",IF(AND($K63&lt;&gt;"",$K63&lt;=TODAY(),$I63&lt;&gt;"Updated",$I63&lt;&gt;"No follow-up needed"),"Follow-up date reached","")),"Human check needed"))</f>
        <v/>
      </c>
    </row>
    <row r="64" ht="28" customHeight="1">
      <c r="A64" s="12" t="n"/>
      <c r="B64" s="12" t="n"/>
      <c r="C64" s="5">
        <f>IF($B64="","",IFERROR(VLOOKUP($B64,'Pets'!$A$6:$F$105,2,FALSE),"Pet ID not found"))</f>
        <v/>
      </c>
      <c r="D64" s="12" t="n"/>
      <c r="E64" s="13" t="n"/>
      <c r="F64" s="13" t="n"/>
      <c r="G64" s="14">
        <f>IF(OR($B64="",$F64=""),"",IFERROR($F64-TODAY(),""))</f>
        <v/>
      </c>
      <c r="H64" s="5">
        <f>IF($B64="","",IFERROR(IF($E64="","Missing proof date",IF($F64="","Missing expiry",IF($F64&lt;TODAY(),"Expired",IF($F64&lt;=TODAY()+'Assumptions'!$B$6,"Due soon",IF($F64&lt;=TODAY()+'Assumptions'!$B$5,"Upcoming","Beyond window"))))),"Check dates"))</f>
        <v/>
      </c>
      <c r="I64" s="12" t="n"/>
      <c r="J64" s="12" t="n"/>
      <c r="K64" s="13" t="n"/>
      <c r="L64" s="15" t="n"/>
      <c r="M64" s="16">
        <f>IF($B64="","",IFERROR(IF(OR($H64="Missing proof date",$H64="Missing expiry",$H64="Expired",$H64="Due soon",$H64="Check dates"),"Human check needed",IF(AND($K64&lt;&gt;"",$K64&lt;=TODAY(),$I64&lt;&gt;"Updated",$I64&lt;&gt;"No follow-up needed"),"Follow-up date reached","")),"Human check needed"))</f>
        <v/>
      </c>
    </row>
    <row r="65" ht="28" customHeight="1">
      <c r="A65" s="12" t="n"/>
      <c r="B65" s="12" t="n"/>
      <c r="C65" s="7">
        <f>IF($B65="","",IFERROR(VLOOKUP($B65,'Pets'!$A$6:$F$105,2,FALSE),"Pet ID not found"))</f>
        <v/>
      </c>
      <c r="D65" s="12" t="n"/>
      <c r="E65" s="13" t="n"/>
      <c r="F65" s="13" t="n"/>
      <c r="G65" s="17">
        <f>IF(OR($B65="",$F65=""),"",IFERROR($F65-TODAY(),""))</f>
        <v/>
      </c>
      <c r="H65" s="7">
        <f>IF($B65="","",IFERROR(IF($E65="","Missing proof date",IF($F65="","Missing expiry",IF($F65&lt;TODAY(),"Expired",IF($F65&lt;=TODAY()+'Assumptions'!$B$6,"Due soon",IF($F65&lt;=TODAY()+'Assumptions'!$B$5,"Upcoming","Beyond window"))))),"Check dates"))</f>
        <v/>
      </c>
      <c r="I65" s="12" t="n"/>
      <c r="J65" s="12" t="n"/>
      <c r="K65" s="13" t="n"/>
      <c r="L65" s="15" t="n"/>
      <c r="M65" s="18">
        <f>IF($B65="","",IFERROR(IF(OR($H65="Missing proof date",$H65="Missing expiry",$H65="Expired",$H65="Due soon",$H65="Check dates"),"Human check needed",IF(AND($K65&lt;&gt;"",$K65&lt;=TODAY(),$I65&lt;&gt;"Updated",$I65&lt;&gt;"No follow-up needed"),"Follow-up date reached","")),"Human check needed"))</f>
        <v/>
      </c>
    </row>
    <row r="66" ht="28" customHeight="1">
      <c r="A66" s="12" t="n"/>
      <c r="B66" s="12" t="n"/>
      <c r="C66" s="5">
        <f>IF($B66="","",IFERROR(VLOOKUP($B66,'Pets'!$A$6:$F$105,2,FALSE),"Pet ID not found"))</f>
        <v/>
      </c>
      <c r="D66" s="12" t="n"/>
      <c r="E66" s="13" t="n"/>
      <c r="F66" s="13" t="n"/>
      <c r="G66" s="14">
        <f>IF(OR($B66="",$F66=""),"",IFERROR($F66-TODAY(),""))</f>
        <v/>
      </c>
      <c r="H66" s="5">
        <f>IF($B66="","",IFERROR(IF($E66="","Missing proof date",IF($F66="","Missing expiry",IF($F66&lt;TODAY(),"Expired",IF($F66&lt;=TODAY()+'Assumptions'!$B$6,"Due soon",IF($F66&lt;=TODAY()+'Assumptions'!$B$5,"Upcoming","Beyond window"))))),"Check dates"))</f>
        <v/>
      </c>
      <c r="I66" s="12" t="n"/>
      <c r="J66" s="12" t="n"/>
      <c r="K66" s="13" t="n"/>
      <c r="L66" s="15" t="n"/>
      <c r="M66" s="16">
        <f>IF($B66="","",IFERROR(IF(OR($H66="Missing proof date",$H66="Missing expiry",$H66="Expired",$H66="Due soon",$H66="Check dates"),"Human check needed",IF(AND($K66&lt;&gt;"",$K66&lt;=TODAY(),$I66&lt;&gt;"Updated",$I66&lt;&gt;"No follow-up needed"),"Follow-up date reached","")),"Human check needed"))</f>
        <v/>
      </c>
    </row>
    <row r="67" ht="28" customHeight="1">
      <c r="A67" s="12" t="n"/>
      <c r="B67" s="12" t="n"/>
      <c r="C67" s="7">
        <f>IF($B67="","",IFERROR(VLOOKUP($B67,'Pets'!$A$6:$F$105,2,FALSE),"Pet ID not found"))</f>
        <v/>
      </c>
      <c r="D67" s="12" t="n"/>
      <c r="E67" s="13" t="n"/>
      <c r="F67" s="13" t="n"/>
      <c r="G67" s="17">
        <f>IF(OR($B67="",$F67=""),"",IFERROR($F67-TODAY(),""))</f>
        <v/>
      </c>
      <c r="H67" s="7">
        <f>IF($B67="","",IFERROR(IF($E67="","Missing proof date",IF($F67="","Missing expiry",IF($F67&lt;TODAY(),"Expired",IF($F67&lt;=TODAY()+'Assumptions'!$B$6,"Due soon",IF($F67&lt;=TODAY()+'Assumptions'!$B$5,"Upcoming","Beyond window"))))),"Check dates"))</f>
        <v/>
      </c>
      <c r="I67" s="12" t="n"/>
      <c r="J67" s="12" t="n"/>
      <c r="K67" s="13" t="n"/>
      <c r="L67" s="15" t="n"/>
      <c r="M67" s="18">
        <f>IF($B67="","",IFERROR(IF(OR($H67="Missing proof date",$H67="Missing expiry",$H67="Expired",$H67="Due soon",$H67="Check dates"),"Human check needed",IF(AND($K67&lt;&gt;"",$K67&lt;=TODAY(),$I67&lt;&gt;"Updated",$I67&lt;&gt;"No follow-up needed"),"Follow-up date reached","")),"Human check needed"))</f>
        <v/>
      </c>
    </row>
    <row r="68" ht="28" customHeight="1">
      <c r="A68" s="12" t="n"/>
      <c r="B68" s="12" t="n"/>
      <c r="C68" s="5">
        <f>IF($B68="","",IFERROR(VLOOKUP($B68,'Pets'!$A$6:$F$105,2,FALSE),"Pet ID not found"))</f>
        <v/>
      </c>
      <c r="D68" s="12" t="n"/>
      <c r="E68" s="13" t="n"/>
      <c r="F68" s="13" t="n"/>
      <c r="G68" s="14">
        <f>IF(OR($B68="",$F68=""),"",IFERROR($F68-TODAY(),""))</f>
        <v/>
      </c>
      <c r="H68" s="5">
        <f>IF($B68="","",IFERROR(IF($E68="","Missing proof date",IF($F68="","Missing expiry",IF($F68&lt;TODAY(),"Expired",IF($F68&lt;=TODAY()+'Assumptions'!$B$6,"Due soon",IF($F68&lt;=TODAY()+'Assumptions'!$B$5,"Upcoming","Beyond window"))))),"Check dates"))</f>
        <v/>
      </c>
      <c r="I68" s="12" t="n"/>
      <c r="J68" s="12" t="n"/>
      <c r="K68" s="13" t="n"/>
      <c r="L68" s="15" t="n"/>
      <c r="M68" s="16">
        <f>IF($B68="","",IFERROR(IF(OR($H68="Missing proof date",$H68="Missing expiry",$H68="Expired",$H68="Due soon",$H68="Check dates"),"Human check needed",IF(AND($K68&lt;&gt;"",$K68&lt;=TODAY(),$I68&lt;&gt;"Updated",$I68&lt;&gt;"No follow-up needed"),"Follow-up date reached","")),"Human check needed"))</f>
        <v/>
      </c>
    </row>
    <row r="69" ht="28" customHeight="1">
      <c r="A69" s="12" t="n"/>
      <c r="B69" s="12" t="n"/>
      <c r="C69" s="7">
        <f>IF($B69="","",IFERROR(VLOOKUP($B69,'Pets'!$A$6:$F$105,2,FALSE),"Pet ID not found"))</f>
        <v/>
      </c>
      <c r="D69" s="12" t="n"/>
      <c r="E69" s="13" t="n"/>
      <c r="F69" s="13" t="n"/>
      <c r="G69" s="17">
        <f>IF(OR($B69="",$F69=""),"",IFERROR($F69-TODAY(),""))</f>
        <v/>
      </c>
      <c r="H69" s="7">
        <f>IF($B69="","",IFERROR(IF($E69="","Missing proof date",IF($F69="","Missing expiry",IF($F69&lt;TODAY(),"Expired",IF($F69&lt;=TODAY()+'Assumptions'!$B$6,"Due soon",IF($F69&lt;=TODAY()+'Assumptions'!$B$5,"Upcoming","Beyond window"))))),"Check dates"))</f>
        <v/>
      </c>
      <c r="I69" s="12" t="n"/>
      <c r="J69" s="12" t="n"/>
      <c r="K69" s="13" t="n"/>
      <c r="L69" s="15" t="n"/>
      <c r="M69" s="18">
        <f>IF($B69="","",IFERROR(IF(OR($H69="Missing proof date",$H69="Missing expiry",$H69="Expired",$H69="Due soon",$H69="Check dates"),"Human check needed",IF(AND($K69&lt;&gt;"",$K69&lt;=TODAY(),$I69&lt;&gt;"Updated",$I69&lt;&gt;"No follow-up needed"),"Follow-up date reached","")),"Human check needed"))</f>
        <v/>
      </c>
    </row>
    <row r="70" ht="28" customHeight="1">
      <c r="A70" s="12" t="n"/>
      <c r="B70" s="12" t="n"/>
      <c r="C70" s="5">
        <f>IF($B70="","",IFERROR(VLOOKUP($B70,'Pets'!$A$6:$F$105,2,FALSE),"Pet ID not found"))</f>
        <v/>
      </c>
      <c r="D70" s="12" t="n"/>
      <c r="E70" s="13" t="n"/>
      <c r="F70" s="13" t="n"/>
      <c r="G70" s="14">
        <f>IF(OR($B70="",$F70=""),"",IFERROR($F70-TODAY(),""))</f>
        <v/>
      </c>
      <c r="H70" s="5">
        <f>IF($B70="","",IFERROR(IF($E70="","Missing proof date",IF($F70="","Missing expiry",IF($F70&lt;TODAY(),"Expired",IF($F70&lt;=TODAY()+'Assumptions'!$B$6,"Due soon",IF($F70&lt;=TODAY()+'Assumptions'!$B$5,"Upcoming","Beyond window"))))),"Check dates"))</f>
        <v/>
      </c>
      <c r="I70" s="12" t="n"/>
      <c r="J70" s="12" t="n"/>
      <c r="K70" s="13" t="n"/>
      <c r="L70" s="15" t="n"/>
      <c r="M70" s="16">
        <f>IF($B70="","",IFERROR(IF(OR($H70="Missing proof date",$H70="Missing expiry",$H70="Expired",$H70="Due soon",$H70="Check dates"),"Human check needed",IF(AND($K70&lt;&gt;"",$K70&lt;=TODAY(),$I70&lt;&gt;"Updated",$I70&lt;&gt;"No follow-up needed"),"Follow-up date reached","")),"Human check needed"))</f>
        <v/>
      </c>
    </row>
    <row r="71" ht="28" customHeight="1">
      <c r="A71" s="12" t="n"/>
      <c r="B71" s="12" t="n"/>
      <c r="C71" s="7">
        <f>IF($B71="","",IFERROR(VLOOKUP($B71,'Pets'!$A$6:$F$105,2,FALSE),"Pet ID not found"))</f>
        <v/>
      </c>
      <c r="D71" s="12" t="n"/>
      <c r="E71" s="13" t="n"/>
      <c r="F71" s="13" t="n"/>
      <c r="G71" s="17">
        <f>IF(OR($B71="",$F71=""),"",IFERROR($F71-TODAY(),""))</f>
        <v/>
      </c>
      <c r="H71" s="7">
        <f>IF($B71="","",IFERROR(IF($E71="","Missing proof date",IF($F71="","Missing expiry",IF($F71&lt;TODAY(),"Expired",IF($F71&lt;=TODAY()+'Assumptions'!$B$6,"Due soon",IF($F71&lt;=TODAY()+'Assumptions'!$B$5,"Upcoming","Beyond window"))))),"Check dates"))</f>
        <v/>
      </c>
      <c r="I71" s="12" t="n"/>
      <c r="J71" s="12" t="n"/>
      <c r="K71" s="13" t="n"/>
      <c r="L71" s="15" t="n"/>
      <c r="M71" s="18">
        <f>IF($B71="","",IFERROR(IF(OR($H71="Missing proof date",$H71="Missing expiry",$H71="Expired",$H71="Due soon",$H71="Check dates"),"Human check needed",IF(AND($K71&lt;&gt;"",$K71&lt;=TODAY(),$I71&lt;&gt;"Updated",$I71&lt;&gt;"No follow-up needed"),"Follow-up date reached","")),"Human check needed"))</f>
        <v/>
      </c>
    </row>
    <row r="72" ht="28" customHeight="1">
      <c r="A72" s="12" t="n"/>
      <c r="B72" s="12" t="n"/>
      <c r="C72" s="5">
        <f>IF($B72="","",IFERROR(VLOOKUP($B72,'Pets'!$A$6:$F$105,2,FALSE),"Pet ID not found"))</f>
        <v/>
      </c>
      <c r="D72" s="12" t="n"/>
      <c r="E72" s="13" t="n"/>
      <c r="F72" s="13" t="n"/>
      <c r="G72" s="14">
        <f>IF(OR($B72="",$F72=""),"",IFERROR($F72-TODAY(),""))</f>
        <v/>
      </c>
      <c r="H72" s="5">
        <f>IF($B72="","",IFERROR(IF($E72="","Missing proof date",IF($F72="","Missing expiry",IF($F72&lt;TODAY(),"Expired",IF($F72&lt;=TODAY()+'Assumptions'!$B$6,"Due soon",IF($F72&lt;=TODAY()+'Assumptions'!$B$5,"Upcoming","Beyond window"))))),"Check dates"))</f>
        <v/>
      </c>
      <c r="I72" s="12" t="n"/>
      <c r="J72" s="12" t="n"/>
      <c r="K72" s="13" t="n"/>
      <c r="L72" s="15" t="n"/>
      <c r="M72" s="16">
        <f>IF($B72="","",IFERROR(IF(OR($H72="Missing proof date",$H72="Missing expiry",$H72="Expired",$H72="Due soon",$H72="Check dates"),"Human check needed",IF(AND($K72&lt;&gt;"",$K72&lt;=TODAY(),$I72&lt;&gt;"Updated",$I72&lt;&gt;"No follow-up needed"),"Follow-up date reached","")),"Human check needed"))</f>
        <v/>
      </c>
    </row>
    <row r="73" ht="28" customHeight="1">
      <c r="A73" s="12" t="n"/>
      <c r="B73" s="12" t="n"/>
      <c r="C73" s="7">
        <f>IF($B73="","",IFERROR(VLOOKUP($B73,'Pets'!$A$6:$F$105,2,FALSE),"Pet ID not found"))</f>
        <v/>
      </c>
      <c r="D73" s="12" t="n"/>
      <c r="E73" s="13" t="n"/>
      <c r="F73" s="13" t="n"/>
      <c r="G73" s="17">
        <f>IF(OR($B73="",$F73=""),"",IFERROR($F73-TODAY(),""))</f>
        <v/>
      </c>
      <c r="H73" s="7">
        <f>IF($B73="","",IFERROR(IF($E73="","Missing proof date",IF($F73="","Missing expiry",IF($F73&lt;TODAY(),"Expired",IF($F73&lt;=TODAY()+'Assumptions'!$B$6,"Due soon",IF($F73&lt;=TODAY()+'Assumptions'!$B$5,"Upcoming","Beyond window"))))),"Check dates"))</f>
        <v/>
      </c>
      <c r="I73" s="12" t="n"/>
      <c r="J73" s="12" t="n"/>
      <c r="K73" s="13" t="n"/>
      <c r="L73" s="15" t="n"/>
      <c r="M73" s="18">
        <f>IF($B73="","",IFERROR(IF(OR($H73="Missing proof date",$H73="Missing expiry",$H73="Expired",$H73="Due soon",$H73="Check dates"),"Human check needed",IF(AND($K73&lt;&gt;"",$K73&lt;=TODAY(),$I73&lt;&gt;"Updated",$I73&lt;&gt;"No follow-up needed"),"Follow-up date reached","")),"Human check needed"))</f>
        <v/>
      </c>
    </row>
    <row r="74" ht="28" customHeight="1">
      <c r="A74" s="12" t="n"/>
      <c r="B74" s="12" t="n"/>
      <c r="C74" s="5">
        <f>IF($B74="","",IFERROR(VLOOKUP($B74,'Pets'!$A$6:$F$105,2,FALSE),"Pet ID not found"))</f>
        <v/>
      </c>
      <c r="D74" s="12" t="n"/>
      <c r="E74" s="13" t="n"/>
      <c r="F74" s="13" t="n"/>
      <c r="G74" s="14">
        <f>IF(OR($B74="",$F74=""),"",IFERROR($F74-TODAY(),""))</f>
        <v/>
      </c>
      <c r="H74" s="5">
        <f>IF($B74="","",IFERROR(IF($E74="","Missing proof date",IF($F74="","Missing expiry",IF($F74&lt;TODAY(),"Expired",IF($F74&lt;=TODAY()+'Assumptions'!$B$6,"Due soon",IF($F74&lt;=TODAY()+'Assumptions'!$B$5,"Upcoming","Beyond window"))))),"Check dates"))</f>
        <v/>
      </c>
      <c r="I74" s="12" t="n"/>
      <c r="J74" s="12" t="n"/>
      <c r="K74" s="13" t="n"/>
      <c r="L74" s="15" t="n"/>
      <c r="M74" s="16">
        <f>IF($B74="","",IFERROR(IF(OR($H74="Missing proof date",$H74="Missing expiry",$H74="Expired",$H74="Due soon",$H74="Check dates"),"Human check needed",IF(AND($K74&lt;&gt;"",$K74&lt;=TODAY(),$I74&lt;&gt;"Updated",$I74&lt;&gt;"No follow-up needed"),"Follow-up date reached","")),"Human check needed"))</f>
        <v/>
      </c>
    </row>
    <row r="75" ht="28" customHeight="1">
      <c r="A75" s="12" t="n"/>
      <c r="B75" s="12" t="n"/>
      <c r="C75" s="7">
        <f>IF($B75="","",IFERROR(VLOOKUP($B75,'Pets'!$A$6:$F$105,2,FALSE),"Pet ID not found"))</f>
        <v/>
      </c>
      <c r="D75" s="12" t="n"/>
      <c r="E75" s="13" t="n"/>
      <c r="F75" s="13" t="n"/>
      <c r="G75" s="17">
        <f>IF(OR($B75="",$F75=""),"",IFERROR($F75-TODAY(),""))</f>
        <v/>
      </c>
      <c r="H75" s="7">
        <f>IF($B75="","",IFERROR(IF($E75="","Missing proof date",IF($F75="","Missing expiry",IF($F75&lt;TODAY(),"Expired",IF($F75&lt;=TODAY()+'Assumptions'!$B$6,"Due soon",IF($F75&lt;=TODAY()+'Assumptions'!$B$5,"Upcoming","Beyond window"))))),"Check dates"))</f>
        <v/>
      </c>
      <c r="I75" s="12" t="n"/>
      <c r="J75" s="12" t="n"/>
      <c r="K75" s="13" t="n"/>
      <c r="L75" s="15" t="n"/>
      <c r="M75" s="18">
        <f>IF($B75="","",IFERROR(IF(OR($H75="Missing proof date",$H75="Missing expiry",$H75="Expired",$H75="Due soon",$H75="Check dates"),"Human check needed",IF(AND($K75&lt;&gt;"",$K75&lt;=TODAY(),$I75&lt;&gt;"Updated",$I75&lt;&gt;"No follow-up needed"),"Follow-up date reached","")),"Human check needed"))</f>
        <v/>
      </c>
    </row>
    <row r="76" ht="28" customHeight="1">
      <c r="A76" s="12" t="n"/>
      <c r="B76" s="12" t="n"/>
      <c r="C76" s="5">
        <f>IF($B76="","",IFERROR(VLOOKUP($B76,'Pets'!$A$6:$F$105,2,FALSE),"Pet ID not found"))</f>
        <v/>
      </c>
      <c r="D76" s="12" t="n"/>
      <c r="E76" s="13" t="n"/>
      <c r="F76" s="13" t="n"/>
      <c r="G76" s="14">
        <f>IF(OR($B76="",$F76=""),"",IFERROR($F76-TODAY(),""))</f>
        <v/>
      </c>
      <c r="H76" s="5">
        <f>IF($B76="","",IFERROR(IF($E76="","Missing proof date",IF($F76="","Missing expiry",IF($F76&lt;TODAY(),"Expired",IF($F76&lt;=TODAY()+'Assumptions'!$B$6,"Due soon",IF($F76&lt;=TODAY()+'Assumptions'!$B$5,"Upcoming","Beyond window"))))),"Check dates"))</f>
        <v/>
      </c>
      <c r="I76" s="12" t="n"/>
      <c r="J76" s="12" t="n"/>
      <c r="K76" s="13" t="n"/>
      <c r="L76" s="15" t="n"/>
      <c r="M76" s="16">
        <f>IF($B76="","",IFERROR(IF(OR($H76="Missing proof date",$H76="Missing expiry",$H76="Expired",$H76="Due soon",$H76="Check dates"),"Human check needed",IF(AND($K76&lt;&gt;"",$K76&lt;=TODAY(),$I76&lt;&gt;"Updated",$I76&lt;&gt;"No follow-up needed"),"Follow-up date reached","")),"Human check needed"))</f>
        <v/>
      </c>
    </row>
    <row r="77" ht="28" customHeight="1">
      <c r="A77" s="12" t="n"/>
      <c r="B77" s="12" t="n"/>
      <c r="C77" s="7">
        <f>IF($B77="","",IFERROR(VLOOKUP($B77,'Pets'!$A$6:$F$105,2,FALSE),"Pet ID not found"))</f>
        <v/>
      </c>
      <c r="D77" s="12" t="n"/>
      <c r="E77" s="13" t="n"/>
      <c r="F77" s="13" t="n"/>
      <c r="G77" s="17">
        <f>IF(OR($B77="",$F77=""),"",IFERROR($F77-TODAY(),""))</f>
        <v/>
      </c>
      <c r="H77" s="7">
        <f>IF($B77="","",IFERROR(IF($E77="","Missing proof date",IF($F77="","Missing expiry",IF($F77&lt;TODAY(),"Expired",IF($F77&lt;=TODAY()+'Assumptions'!$B$6,"Due soon",IF($F77&lt;=TODAY()+'Assumptions'!$B$5,"Upcoming","Beyond window"))))),"Check dates"))</f>
        <v/>
      </c>
      <c r="I77" s="12" t="n"/>
      <c r="J77" s="12" t="n"/>
      <c r="K77" s="13" t="n"/>
      <c r="L77" s="15" t="n"/>
      <c r="M77" s="18">
        <f>IF($B77="","",IFERROR(IF(OR($H77="Missing proof date",$H77="Missing expiry",$H77="Expired",$H77="Due soon",$H77="Check dates"),"Human check needed",IF(AND($K77&lt;&gt;"",$K77&lt;=TODAY(),$I77&lt;&gt;"Updated",$I77&lt;&gt;"No follow-up needed"),"Follow-up date reached","")),"Human check needed"))</f>
        <v/>
      </c>
    </row>
    <row r="78" ht="28" customHeight="1">
      <c r="A78" s="12" t="n"/>
      <c r="B78" s="12" t="n"/>
      <c r="C78" s="5">
        <f>IF($B78="","",IFERROR(VLOOKUP($B78,'Pets'!$A$6:$F$105,2,FALSE),"Pet ID not found"))</f>
        <v/>
      </c>
      <c r="D78" s="12" t="n"/>
      <c r="E78" s="13" t="n"/>
      <c r="F78" s="13" t="n"/>
      <c r="G78" s="14">
        <f>IF(OR($B78="",$F78=""),"",IFERROR($F78-TODAY(),""))</f>
        <v/>
      </c>
      <c r="H78" s="5">
        <f>IF($B78="","",IFERROR(IF($E78="","Missing proof date",IF($F78="","Missing expiry",IF($F78&lt;TODAY(),"Expired",IF($F78&lt;=TODAY()+'Assumptions'!$B$6,"Due soon",IF($F78&lt;=TODAY()+'Assumptions'!$B$5,"Upcoming","Beyond window"))))),"Check dates"))</f>
        <v/>
      </c>
      <c r="I78" s="12" t="n"/>
      <c r="J78" s="12" t="n"/>
      <c r="K78" s="13" t="n"/>
      <c r="L78" s="15" t="n"/>
      <c r="M78" s="16">
        <f>IF($B78="","",IFERROR(IF(OR($H78="Missing proof date",$H78="Missing expiry",$H78="Expired",$H78="Due soon",$H78="Check dates"),"Human check needed",IF(AND($K78&lt;&gt;"",$K78&lt;=TODAY(),$I78&lt;&gt;"Updated",$I78&lt;&gt;"No follow-up needed"),"Follow-up date reached","")),"Human check needed"))</f>
        <v/>
      </c>
    </row>
    <row r="79" ht="28" customHeight="1">
      <c r="A79" s="12" t="n"/>
      <c r="B79" s="12" t="n"/>
      <c r="C79" s="7">
        <f>IF($B79="","",IFERROR(VLOOKUP($B79,'Pets'!$A$6:$F$105,2,FALSE),"Pet ID not found"))</f>
        <v/>
      </c>
      <c r="D79" s="12" t="n"/>
      <c r="E79" s="13" t="n"/>
      <c r="F79" s="13" t="n"/>
      <c r="G79" s="17">
        <f>IF(OR($B79="",$F79=""),"",IFERROR($F79-TODAY(),""))</f>
        <v/>
      </c>
      <c r="H79" s="7">
        <f>IF($B79="","",IFERROR(IF($E79="","Missing proof date",IF($F79="","Missing expiry",IF($F79&lt;TODAY(),"Expired",IF($F79&lt;=TODAY()+'Assumptions'!$B$6,"Due soon",IF($F79&lt;=TODAY()+'Assumptions'!$B$5,"Upcoming","Beyond window"))))),"Check dates"))</f>
        <v/>
      </c>
      <c r="I79" s="12" t="n"/>
      <c r="J79" s="12" t="n"/>
      <c r="K79" s="13" t="n"/>
      <c r="L79" s="15" t="n"/>
      <c r="M79" s="18">
        <f>IF($B79="","",IFERROR(IF(OR($H79="Missing proof date",$H79="Missing expiry",$H79="Expired",$H79="Due soon",$H79="Check dates"),"Human check needed",IF(AND($K79&lt;&gt;"",$K79&lt;=TODAY(),$I79&lt;&gt;"Updated",$I79&lt;&gt;"No follow-up needed"),"Follow-up date reached","")),"Human check needed"))</f>
        <v/>
      </c>
    </row>
    <row r="80" ht="28" customHeight="1">
      <c r="A80" s="12" t="n"/>
      <c r="B80" s="12" t="n"/>
      <c r="C80" s="5">
        <f>IF($B80="","",IFERROR(VLOOKUP($B80,'Pets'!$A$6:$F$105,2,FALSE),"Pet ID not found"))</f>
        <v/>
      </c>
      <c r="D80" s="12" t="n"/>
      <c r="E80" s="13" t="n"/>
      <c r="F80" s="13" t="n"/>
      <c r="G80" s="14">
        <f>IF(OR($B80="",$F80=""),"",IFERROR($F80-TODAY(),""))</f>
        <v/>
      </c>
      <c r="H80" s="5">
        <f>IF($B80="","",IFERROR(IF($E80="","Missing proof date",IF($F80="","Missing expiry",IF($F80&lt;TODAY(),"Expired",IF($F80&lt;=TODAY()+'Assumptions'!$B$6,"Due soon",IF($F80&lt;=TODAY()+'Assumptions'!$B$5,"Upcoming","Beyond window"))))),"Check dates"))</f>
        <v/>
      </c>
      <c r="I80" s="12" t="n"/>
      <c r="J80" s="12" t="n"/>
      <c r="K80" s="13" t="n"/>
      <c r="L80" s="15" t="n"/>
      <c r="M80" s="16">
        <f>IF($B80="","",IFERROR(IF(OR($H80="Missing proof date",$H80="Missing expiry",$H80="Expired",$H80="Due soon",$H80="Check dates"),"Human check needed",IF(AND($K80&lt;&gt;"",$K80&lt;=TODAY(),$I80&lt;&gt;"Updated",$I80&lt;&gt;"No follow-up needed"),"Follow-up date reached","")),"Human check needed"))</f>
        <v/>
      </c>
    </row>
    <row r="81" ht="28" customHeight="1">
      <c r="A81" s="12" t="n"/>
      <c r="B81" s="12" t="n"/>
      <c r="C81" s="7">
        <f>IF($B81="","",IFERROR(VLOOKUP($B81,'Pets'!$A$6:$F$105,2,FALSE),"Pet ID not found"))</f>
        <v/>
      </c>
      <c r="D81" s="12" t="n"/>
      <c r="E81" s="13" t="n"/>
      <c r="F81" s="13" t="n"/>
      <c r="G81" s="17">
        <f>IF(OR($B81="",$F81=""),"",IFERROR($F81-TODAY(),""))</f>
        <v/>
      </c>
      <c r="H81" s="7">
        <f>IF($B81="","",IFERROR(IF($E81="","Missing proof date",IF($F81="","Missing expiry",IF($F81&lt;TODAY(),"Expired",IF($F81&lt;=TODAY()+'Assumptions'!$B$6,"Due soon",IF($F81&lt;=TODAY()+'Assumptions'!$B$5,"Upcoming","Beyond window"))))),"Check dates"))</f>
        <v/>
      </c>
      <c r="I81" s="12" t="n"/>
      <c r="J81" s="12" t="n"/>
      <c r="K81" s="13" t="n"/>
      <c r="L81" s="15" t="n"/>
      <c r="M81" s="18">
        <f>IF($B81="","",IFERROR(IF(OR($H81="Missing proof date",$H81="Missing expiry",$H81="Expired",$H81="Due soon",$H81="Check dates"),"Human check needed",IF(AND($K81&lt;&gt;"",$K81&lt;=TODAY(),$I81&lt;&gt;"Updated",$I81&lt;&gt;"No follow-up needed"),"Follow-up date reached","")),"Human check needed"))</f>
        <v/>
      </c>
    </row>
    <row r="82" ht="28" customHeight="1">
      <c r="A82" s="12" t="n"/>
      <c r="B82" s="12" t="n"/>
      <c r="C82" s="5">
        <f>IF($B82="","",IFERROR(VLOOKUP($B82,'Pets'!$A$6:$F$105,2,FALSE),"Pet ID not found"))</f>
        <v/>
      </c>
      <c r="D82" s="12" t="n"/>
      <c r="E82" s="13" t="n"/>
      <c r="F82" s="13" t="n"/>
      <c r="G82" s="14">
        <f>IF(OR($B82="",$F82=""),"",IFERROR($F82-TODAY(),""))</f>
        <v/>
      </c>
      <c r="H82" s="5">
        <f>IF($B82="","",IFERROR(IF($E82="","Missing proof date",IF($F82="","Missing expiry",IF($F82&lt;TODAY(),"Expired",IF($F82&lt;=TODAY()+'Assumptions'!$B$6,"Due soon",IF($F82&lt;=TODAY()+'Assumptions'!$B$5,"Upcoming","Beyond window"))))),"Check dates"))</f>
        <v/>
      </c>
      <c r="I82" s="12" t="n"/>
      <c r="J82" s="12" t="n"/>
      <c r="K82" s="13" t="n"/>
      <c r="L82" s="15" t="n"/>
      <c r="M82" s="16">
        <f>IF($B82="","",IFERROR(IF(OR($H82="Missing proof date",$H82="Missing expiry",$H82="Expired",$H82="Due soon",$H82="Check dates"),"Human check needed",IF(AND($K82&lt;&gt;"",$K82&lt;=TODAY(),$I82&lt;&gt;"Updated",$I82&lt;&gt;"No follow-up needed"),"Follow-up date reached","")),"Human check needed"))</f>
        <v/>
      </c>
    </row>
    <row r="83" ht="28" customHeight="1">
      <c r="A83" s="12" t="n"/>
      <c r="B83" s="12" t="n"/>
      <c r="C83" s="7">
        <f>IF($B83="","",IFERROR(VLOOKUP($B83,'Pets'!$A$6:$F$105,2,FALSE),"Pet ID not found"))</f>
        <v/>
      </c>
      <c r="D83" s="12" t="n"/>
      <c r="E83" s="13" t="n"/>
      <c r="F83" s="13" t="n"/>
      <c r="G83" s="17">
        <f>IF(OR($B83="",$F83=""),"",IFERROR($F83-TODAY(),""))</f>
        <v/>
      </c>
      <c r="H83" s="7">
        <f>IF($B83="","",IFERROR(IF($E83="","Missing proof date",IF($F83="","Missing expiry",IF($F83&lt;TODAY(),"Expired",IF($F83&lt;=TODAY()+'Assumptions'!$B$6,"Due soon",IF($F83&lt;=TODAY()+'Assumptions'!$B$5,"Upcoming","Beyond window"))))),"Check dates"))</f>
        <v/>
      </c>
      <c r="I83" s="12" t="n"/>
      <c r="J83" s="12" t="n"/>
      <c r="K83" s="13" t="n"/>
      <c r="L83" s="15" t="n"/>
      <c r="M83" s="18">
        <f>IF($B83="","",IFERROR(IF(OR($H83="Missing proof date",$H83="Missing expiry",$H83="Expired",$H83="Due soon",$H83="Check dates"),"Human check needed",IF(AND($K83&lt;&gt;"",$K83&lt;=TODAY(),$I83&lt;&gt;"Updated",$I83&lt;&gt;"No follow-up needed"),"Follow-up date reached","")),"Human check needed"))</f>
        <v/>
      </c>
    </row>
    <row r="84" ht="28" customHeight="1">
      <c r="A84" s="12" t="n"/>
      <c r="B84" s="12" t="n"/>
      <c r="C84" s="5">
        <f>IF($B84="","",IFERROR(VLOOKUP($B84,'Pets'!$A$6:$F$105,2,FALSE),"Pet ID not found"))</f>
        <v/>
      </c>
      <c r="D84" s="12" t="n"/>
      <c r="E84" s="13" t="n"/>
      <c r="F84" s="13" t="n"/>
      <c r="G84" s="14">
        <f>IF(OR($B84="",$F84=""),"",IFERROR($F84-TODAY(),""))</f>
        <v/>
      </c>
      <c r="H84" s="5">
        <f>IF($B84="","",IFERROR(IF($E84="","Missing proof date",IF($F84="","Missing expiry",IF($F84&lt;TODAY(),"Expired",IF($F84&lt;=TODAY()+'Assumptions'!$B$6,"Due soon",IF($F84&lt;=TODAY()+'Assumptions'!$B$5,"Upcoming","Beyond window"))))),"Check dates"))</f>
        <v/>
      </c>
      <c r="I84" s="12" t="n"/>
      <c r="J84" s="12" t="n"/>
      <c r="K84" s="13" t="n"/>
      <c r="L84" s="15" t="n"/>
      <c r="M84" s="16">
        <f>IF($B84="","",IFERROR(IF(OR($H84="Missing proof date",$H84="Missing expiry",$H84="Expired",$H84="Due soon",$H84="Check dates"),"Human check needed",IF(AND($K84&lt;&gt;"",$K84&lt;=TODAY(),$I84&lt;&gt;"Updated",$I84&lt;&gt;"No follow-up needed"),"Follow-up date reached","")),"Human check needed"))</f>
        <v/>
      </c>
    </row>
    <row r="85" ht="28" customHeight="1">
      <c r="A85" s="12" t="n"/>
      <c r="B85" s="12" t="n"/>
      <c r="C85" s="7">
        <f>IF($B85="","",IFERROR(VLOOKUP($B85,'Pets'!$A$6:$F$105,2,FALSE),"Pet ID not found"))</f>
        <v/>
      </c>
      <c r="D85" s="12" t="n"/>
      <c r="E85" s="13" t="n"/>
      <c r="F85" s="13" t="n"/>
      <c r="G85" s="17">
        <f>IF(OR($B85="",$F85=""),"",IFERROR($F85-TODAY(),""))</f>
        <v/>
      </c>
      <c r="H85" s="7">
        <f>IF($B85="","",IFERROR(IF($E85="","Missing proof date",IF($F85="","Missing expiry",IF($F85&lt;TODAY(),"Expired",IF($F85&lt;=TODAY()+'Assumptions'!$B$6,"Due soon",IF($F85&lt;=TODAY()+'Assumptions'!$B$5,"Upcoming","Beyond window"))))),"Check dates"))</f>
        <v/>
      </c>
      <c r="I85" s="12" t="n"/>
      <c r="J85" s="12" t="n"/>
      <c r="K85" s="13" t="n"/>
      <c r="L85" s="15" t="n"/>
      <c r="M85" s="18">
        <f>IF($B85="","",IFERROR(IF(OR($H85="Missing proof date",$H85="Missing expiry",$H85="Expired",$H85="Due soon",$H85="Check dates"),"Human check needed",IF(AND($K85&lt;&gt;"",$K85&lt;=TODAY(),$I85&lt;&gt;"Updated",$I85&lt;&gt;"No follow-up needed"),"Follow-up date reached","")),"Human check needed"))</f>
        <v/>
      </c>
    </row>
    <row r="86" ht="28" customHeight="1">
      <c r="A86" s="12" t="n"/>
      <c r="B86" s="12" t="n"/>
      <c r="C86" s="5">
        <f>IF($B86="","",IFERROR(VLOOKUP($B86,'Pets'!$A$6:$F$105,2,FALSE),"Pet ID not found"))</f>
        <v/>
      </c>
      <c r="D86" s="12" t="n"/>
      <c r="E86" s="13" t="n"/>
      <c r="F86" s="13" t="n"/>
      <c r="G86" s="14">
        <f>IF(OR($B86="",$F86=""),"",IFERROR($F86-TODAY(),""))</f>
        <v/>
      </c>
      <c r="H86" s="5">
        <f>IF($B86="","",IFERROR(IF($E86="","Missing proof date",IF($F86="","Missing expiry",IF($F86&lt;TODAY(),"Expired",IF($F86&lt;=TODAY()+'Assumptions'!$B$6,"Due soon",IF($F86&lt;=TODAY()+'Assumptions'!$B$5,"Upcoming","Beyond window"))))),"Check dates"))</f>
        <v/>
      </c>
      <c r="I86" s="12" t="n"/>
      <c r="J86" s="12" t="n"/>
      <c r="K86" s="13" t="n"/>
      <c r="L86" s="15" t="n"/>
      <c r="M86" s="16">
        <f>IF($B86="","",IFERROR(IF(OR($H86="Missing proof date",$H86="Missing expiry",$H86="Expired",$H86="Due soon",$H86="Check dates"),"Human check needed",IF(AND($K86&lt;&gt;"",$K86&lt;=TODAY(),$I86&lt;&gt;"Updated",$I86&lt;&gt;"No follow-up needed"),"Follow-up date reached","")),"Human check needed"))</f>
        <v/>
      </c>
    </row>
    <row r="87" ht="28" customHeight="1">
      <c r="A87" s="12" t="n"/>
      <c r="B87" s="12" t="n"/>
      <c r="C87" s="7">
        <f>IF($B87="","",IFERROR(VLOOKUP($B87,'Pets'!$A$6:$F$105,2,FALSE),"Pet ID not found"))</f>
        <v/>
      </c>
      <c r="D87" s="12" t="n"/>
      <c r="E87" s="13" t="n"/>
      <c r="F87" s="13" t="n"/>
      <c r="G87" s="17">
        <f>IF(OR($B87="",$F87=""),"",IFERROR($F87-TODAY(),""))</f>
        <v/>
      </c>
      <c r="H87" s="7">
        <f>IF($B87="","",IFERROR(IF($E87="","Missing proof date",IF($F87="","Missing expiry",IF($F87&lt;TODAY(),"Expired",IF($F87&lt;=TODAY()+'Assumptions'!$B$6,"Due soon",IF($F87&lt;=TODAY()+'Assumptions'!$B$5,"Upcoming","Beyond window"))))),"Check dates"))</f>
        <v/>
      </c>
      <c r="I87" s="12" t="n"/>
      <c r="J87" s="12" t="n"/>
      <c r="K87" s="13" t="n"/>
      <c r="L87" s="15" t="n"/>
      <c r="M87" s="18">
        <f>IF($B87="","",IFERROR(IF(OR($H87="Missing proof date",$H87="Missing expiry",$H87="Expired",$H87="Due soon",$H87="Check dates"),"Human check needed",IF(AND($K87&lt;&gt;"",$K87&lt;=TODAY(),$I87&lt;&gt;"Updated",$I87&lt;&gt;"No follow-up needed"),"Follow-up date reached","")),"Human check needed"))</f>
        <v/>
      </c>
    </row>
    <row r="88" ht="28" customHeight="1">
      <c r="A88" s="12" t="n"/>
      <c r="B88" s="12" t="n"/>
      <c r="C88" s="5">
        <f>IF($B88="","",IFERROR(VLOOKUP($B88,'Pets'!$A$6:$F$105,2,FALSE),"Pet ID not found"))</f>
        <v/>
      </c>
      <c r="D88" s="12" t="n"/>
      <c r="E88" s="13" t="n"/>
      <c r="F88" s="13" t="n"/>
      <c r="G88" s="14">
        <f>IF(OR($B88="",$F88=""),"",IFERROR($F88-TODAY(),""))</f>
        <v/>
      </c>
      <c r="H88" s="5">
        <f>IF($B88="","",IFERROR(IF($E88="","Missing proof date",IF($F88="","Missing expiry",IF($F88&lt;TODAY(),"Expired",IF($F88&lt;=TODAY()+'Assumptions'!$B$6,"Due soon",IF($F88&lt;=TODAY()+'Assumptions'!$B$5,"Upcoming","Beyond window"))))),"Check dates"))</f>
        <v/>
      </c>
      <c r="I88" s="12" t="n"/>
      <c r="J88" s="12" t="n"/>
      <c r="K88" s="13" t="n"/>
      <c r="L88" s="15" t="n"/>
      <c r="M88" s="16">
        <f>IF($B88="","",IFERROR(IF(OR($H88="Missing proof date",$H88="Missing expiry",$H88="Expired",$H88="Due soon",$H88="Check dates"),"Human check needed",IF(AND($K88&lt;&gt;"",$K88&lt;=TODAY(),$I88&lt;&gt;"Updated",$I88&lt;&gt;"No follow-up needed"),"Follow-up date reached","")),"Human check needed"))</f>
        <v/>
      </c>
    </row>
    <row r="89" ht="28" customHeight="1">
      <c r="A89" s="12" t="n"/>
      <c r="B89" s="12" t="n"/>
      <c r="C89" s="7">
        <f>IF($B89="","",IFERROR(VLOOKUP($B89,'Pets'!$A$6:$F$105,2,FALSE),"Pet ID not found"))</f>
        <v/>
      </c>
      <c r="D89" s="12" t="n"/>
      <c r="E89" s="13" t="n"/>
      <c r="F89" s="13" t="n"/>
      <c r="G89" s="17">
        <f>IF(OR($B89="",$F89=""),"",IFERROR($F89-TODAY(),""))</f>
        <v/>
      </c>
      <c r="H89" s="7">
        <f>IF($B89="","",IFERROR(IF($E89="","Missing proof date",IF($F89="","Missing expiry",IF($F89&lt;TODAY(),"Expired",IF($F89&lt;=TODAY()+'Assumptions'!$B$6,"Due soon",IF($F89&lt;=TODAY()+'Assumptions'!$B$5,"Upcoming","Beyond window"))))),"Check dates"))</f>
        <v/>
      </c>
      <c r="I89" s="12" t="n"/>
      <c r="J89" s="12" t="n"/>
      <c r="K89" s="13" t="n"/>
      <c r="L89" s="15" t="n"/>
      <c r="M89" s="18">
        <f>IF($B89="","",IFERROR(IF(OR($H89="Missing proof date",$H89="Missing expiry",$H89="Expired",$H89="Due soon",$H89="Check dates"),"Human check needed",IF(AND($K89&lt;&gt;"",$K89&lt;=TODAY(),$I89&lt;&gt;"Updated",$I89&lt;&gt;"No follow-up needed"),"Follow-up date reached","")),"Human check needed"))</f>
        <v/>
      </c>
    </row>
    <row r="90" ht="28" customHeight="1">
      <c r="A90" s="12" t="n"/>
      <c r="B90" s="12" t="n"/>
      <c r="C90" s="5">
        <f>IF($B90="","",IFERROR(VLOOKUP($B90,'Pets'!$A$6:$F$105,2,FALSE),"Pet ID not found"))</f>
        <v/>
      </c>
      <c r="D90" s="12" t="n"/>
      <c r="E90" s="13" t="n"/>
      <c r="F90" s="13" t="n"/>
      <c r="G90" s="14">
        <f>IF(OR($B90="",$F90=""),"",IFERROR($F90-TODAY(),""))</f>
        <v/>
      </c>
      <c r="H90" s="5">
        <f>IF($B90="","",IFERROR(IF($E90="","Missing proof date",IF($F90="","Missing expiry",IF($F90&lt;TODAY(),"Expired",IF($F90&lt;=TODAY()+'Assumptions'!$B$6,"Due soon",IF($F90&lt;=TODAY()+'Assumptions'!$B$5,"Upcoming","Beyond window"))))),"Check dates"))</f>
        <v/>
      </c>
      <c r="I90" s="12" t="n"/>
      <c r="J90" s="12" t="n"/>
      <c r="K90" s="13" t="n"/>
      <c r="L90" s="15" t="n"/>
      <c r="M90" s="16">
        <f>IF($B90="","",IFERROR(IF(OR($H90="Missing proof date",$H90="Missing expiry",$H90="Expired",$H90="Due soon",$H90="Check dates"),"Human check needed",IF(AND($K90&lt;&gt;"",$K90&lt;=TODAY(),$I90&lt;&gt;"Updated",$I90&lt;&gt;"No follow-up needed"),"Follow-up date reached","")),"Human check needed"))</f>
        <v/>
      </c>
    </row>
    <row r="91" ht="28" customHeight="1">
      <c r="A91" s="12" t="n"/>
      <c r="B91" s="12" t="n"/>
      <c r="C91" s="7">
        <f>IF($B91="","",IFERROR(VLOOKUP($B91,'Pets'!$A$6:$F$105,2,FALSE),"Pet ID not found"))</f>
        <v/>
      </c>
      <c r="D91" s="12" t="n"/>
      <c r="E91" s="13" t="n"/>
      <c r="F91" s="13" t="n"/>
      <c r="G91" s="17">
        <f>IF(OR($B91="",$F91=""),"",IFERROR($F91-TODAY(),""))</f>
        <v/>
      </c>
      <c r="H91" s="7">
        <f>IF($B91="","",IFERROR(IF($E91="","Missing proof date",IF($F91="","Missing expiry",IF($F91&lt;TODAY(),"Expired",IF($F91&lt;=TODAY()+'Assumptions'!$B$6,"Due soon",IF($F91&lt;=TODAY()+'Assumptions'!$B$5,"Upcoming","Beyond window"))))),"Check dates"))</f>
        <v/>
      </c>
      <c r="I91" s="12" t="n"/>
      <c r="J91" s="12" t="n"/>
      <c r="K91" s="13" t="n"/>
      <c r="L91" s="15" t="n"/>
      <c r="M91" s="18">
        <f>IF($B91="","",IFERROR(IF(OR($H91="Missing proof date",$H91="Missing expiry",$H91="Expired",$H91="Due soon",$H91="Check dates"),"Human check needed",IF(AND($K91&lt;&gt;"",$K91&lt;=TODAY(),$I91&lt;&gt;"Updated",$I91&lt;&gt;"No follow-up needed"),"Follow-up date reached","")),"Human check needed"))</f>
        <v/>
      </c>
    </row>
    <row r="92" ht="28" customHeight="1">
      <c r="A92" s="12" t="n"/>
      <c r="B92" s="12" t="n"/>
      <c r="C92" s="5">
        <f>IF($B92="","",IFERROR(VLOOKUP($B92,'Pets'!$A$6:$F$105,2,FALSE),"Pet ID not found"))</f>
        <v/>
      </c>
      <c r="D92" s="12" t="n"/>
      <c r="E92" s="13" t="n"/>
      <c r="F92" s="13" t="n"/>
      <c r="G92" s="14">
        <f>IF(OR($B92="",$F92=""),"",IFERROR($F92-TODAY(),""))</f>
        <v/>
      </c>
      <c r="H92" s="5">
        <f>IF($B92="","",IFERROR(IF($E92="","Missing proof date",IF($F92="","Missing expiry",IF($F92&lt;TODAY(),"Expired",IF($F92&lt;=TODAY()+'Assumptions'!$B$6,"Due soon",IF($F92&lt;=TODAY()+'Assumptions'!$B$5,"Upcoming","Beyond window"))))),"Check dates"))</f>
        <v/>
      </c>
      <c r="I92" s="12" t="n"/>
      <c r="J92" s="12" t="n"/>
      <c r="K92" s="13" t="n"/>
      <c r="L92" s="15" t="n"/>
      <c r="M92" s="16">
        <f>IF($B92="","",IFERROR(IF(OR($H92="Missing proof date",$H92="Missing expiry",$H92="Expired",$H92="Due soon",$H92="Check dates"),"Human check needed",IF(AND($K92&lt;&gt;"",$K92&lt;=TODAY(),$I92&lt;&gt;"Updated",$I92&lt;&gt;"No follow-up needed"),"Follow-up date reached","")),"Human check needed"))</f>
        <v/>
      </c>
    </row>
    <row r="93" ht="28" customHeight="1">
      <c r="A93" s="12" t="n"/>
      <c r="B93" s="12" t="n"/>
      <c r="C93" s="7">
        <f>IF($B93="","",IFERROR(VLOOKUP($B93,'Pets'!$A$6:$F$105,2,FALSE),"Pet ID not found"))</f>
        <v/>
      </c>
      <c r="D93" s="12" t="n"/>
      <c r="E93" s="13" t="n"/>
      <c r="F93" s="13" t="n"/>
      <c r="G93" s="17">
        <f>IF(OR($B93="",$F93=""),"",IFERROR($F93-TODAY(),""))</f>
        <v/>
      </c>
      <c r="H93" s="7">
        <f>IF($B93="","",IFERROR(IF($E93="","Missing proof date",IF($F93="","Missing expiry",IF($F93&lt;TODAY(),"Expired",IF($F93&lt;=TODAY()+'Assumptions'!$B$6,"Due soon",IF($F93&lt;=TODAY()+'Assumptions'!$B$5,"Upcoming","Beyond window"))))),"Check dates"))</f>
        <v/>
      </c>
      <c r="I93" s="12" t="n"/>
      <c r="J93" s="12" t="n"/>
      <c r="K93" s="13" t="n"/>
      <c r="L93" s="15" t="n"/>
      <c r="M93" s="18">
        <f>IF($B93="","",IFERROR(IF(OR($H93="Missing proof date",$H93="Missing expiry",$H93="Expired",$H93="Due soon",$H93="Check dates"),"Human check needed",IF(AND($K93&lt;&gt;"",$K93&lt;=TODAY(),$I93&lt;&gt;"Updated",$I93&lt;&gt;"No follow-up needed"),"Follow-up date reached","")),"Human check needed"))</f>
        <v/>
      </c>
    </row>
    <row r="94" ht="28" customHeight="1">
      <c r="A94" s="12" t="n"/>
      <c r="B94" s="12" t="n"/>
      <c r="C94" s="5">
        <f>IF($B94="","",IFERROR(VLOOKUP($B94,'Pets'!$A$6:$F$105,2,FALSE),"Pet ID not found"))</f>
        <v/>
      </c>
      <c r="D94" s="12" t="n"/>
      <c r="E94" s="13" t="n"/>
      <c r="F94" s="13" t="n"/>
      <c r="G94" s="14">
        <f>IF(OR($B94="",$F94=""),"",IFERROR($F94-TODAY(),""))</f>
        <v/>
      </c>
      <c r="H94" s="5">
        <f>IF($B94="","",IFERROR(IF($E94="","Missing proof date",IF($F94="","Missing expiry",IF($F94&lt;TODAY(),"Expired",IF($F94&lt;=TODAY()+'Assumptions'!$B$6,"Due soon",IF($F94&lt;=TODAY()+'Assumptions'!$B$5,"Upcoming","Beyond window"))))),"Check dates"))</f>
        <v/>
      </c>
      <c r="I94" s="12" t="n"/>
      <c r="J94" s="12" t="n"/>
      <c r="K94" s="13" t="n"/>
      <c r="L94" s="15" t="n"/>
      <c r="M94" s="16">
        <f>IF($B94="","",IFERROR(IF(OR($H94="Missing proof date",$H94="Missing expiry",$H94="Expired",$H94="Due soon",$H94="Check dates"),"Human check needed",IF(AND($K94&lt;&gt;"",$K94&lt;=TODAY(),$I94&lt;&gt;"Updated",$I94&lt;&gt;"No follow-up needed"),"Follow-up date reached","")),"Human check needed"))</f>
        <v/>
      </c>
    </row>
    <row r="95" ht="28" customHeight="1">
      <c r="A95" s="12" t="n"/>
      <c r="B95" s="12" t="n"/>
      <c r="C95" s="7">
        <f>IF($B95="","",IFERROR(VLOOKUP($B95,'Pets'!$A$6:$F$105,2,FALSE),"Pet ID not found"))</f>
        <v/>
      </c>
      <c r="D95" s="12" t="n"/>
      <c r="E95" s="13" t="n"/>
      <c r="F95" s="13" t="n"/>
      <c r="G95" s="17">
        <f>IF(OR($B95="",$F95=""),"",IFERROR($F95-TODAY(),""))</f>
        <v/>
      </c>
      <c r="H95" s="7">
        <f>IF($B95="","",IFERROR(IF($E95="","Missing proof date",IF($F95="","Missing expiry",IF($F95&lt;TODAY(),"Expired",IF($F95&lt;=TODAY()+'Assumptions'!$B$6,"Due soon",IF($F95&lt;=TODAY()+'Assumptions'!$B$5,"Upcoming","Beyond window"))))),"Check dates"))</f>
        <v/>
      </c>
      <c r="I95" s="12" t="n"/>
      <c r="J95" s="12" t="n"/>
      <c r="K95" s="13" t="n"/>
      <c r="L95" s="15" t="n"/>
      <c r="M95" s="18">
        <f>IF($B95="","",IFERROR(IF(OR($H95="Missing proof date",$H95="Missing expiry",$H95="Expired",$H95="Due soon",$H95="Check dates"),"Human check needed",IF(AND($K95&lt;&gt;"",$K95&lt;=TODAY(),$I95&lt;&gt;"Updated",$I95&lt;&gt;"No follow-up needed"),"Follow-up date reached","")),"Human check needed"))</f>
        <v/>
      </c>
    </row>
    <row r="96" ht="28" customHeight="1">
      <c r="A96" s="12" t="n"/>
      <c r="B96" s="12" t="n"/>
      <c r="C96" s="5">
        <f>IF($B96="","",IFERROR(VLOOKUP($B96,'Pets'!$A$6:$F$105,2,FALSE),"Pet ID not found"))</f>
        <v/>
      </c>
      <c r="D96" s="12" t="n"/>
      <c r="E96" s="13" t="n"/>
      <c r="F96" s="13" t="n"/>
      <c r="G96" s="14">
        <f>IF(OR($B96="",$F96=""),"",IFERROR($F96-TODAY(),""))</f>
        <v/>
      </c>
      <c r="H96" s="5">
        <f>IF($B96="","",IFERROR(IF($E96="","Missing proof date",IF($F96="","Missing expiry",IF($F96&lt;TODAY(),"Expired",IF($F96&lt;=TODAY()+'Assumptions'!$B$6,"Due soon",IF($F96&lt;=TODAY()+'Assumptions'!$B$5,"Upcoming","Beyond window"))))),"Check dates"))</f>
        <v/>
      </c>
      <c r="I96" s="12" t="n"/>
      <c r="J96" s="12" t="n"/>
      <c r="K96" s="13" t="n"/>
      <c r="L96" s="15" t="n"/>
      <c r="M96" s="16">
        <f>IF($B96="","",IFERROR(IF(OR($H96="Missing proof date",$H96="Missing expiry",$H96="Expired",$H96="Due soon",$H96="Check dates"),"Human check needed",IF(AND($K96&lt;&gt;"",$K96&lt;=TODAY(),$I96&lt;&gt;"Updated",$I96&lt;&gt;"No follow-up needed"),"Follow-up date reached","")),"Human check needed"))</f>
        <v/>
      </c>
    </row>
    <row r="97" ht="28" customHeight="1">
      <c r="A97" s="12" t="n"/>
      <c r="B97" s="12" t="n"/>
      <c r="C97" s="7">
        <f>IF($B97="","",IFERROR(VLOOKUP($B97,'Pets'!$A$6:$F$105,2,FALSE),"Pet ID not found"))</f>
        <v/>
      </c>
      <c r="D97" s="12" t="n"/>
      <c r="E97" s="13" t="n"/>
      <c r="F97" s="13" t="n"/>
      <c r="G97" s="17">
        <f>IF(OR($B97="",$F97=""),"",IFERROR($F97-TODAY(),""))</f>
        <v/>
      </c>
      <c r="H97" s="7">
        <f>IF($B97="","",IFERROR(IF($E97="","Missing proof date",IF($F97="","Missing expiry",IF($F97&lt;TODAY(),"Expired",IF($F97&lt;=TODAY()+'Assumptions'!$B$6,"Due soon",IF($F97&lt;=TODAY()+'Assumptions'!$B$5,"Upcoming","Beyond window"))))),"Check dates"))</f>
        <v/>
      </c>
      <c r="I97" s="12" t="n"/>
      <c r="J97" s="12" t="n"/>
      <c r="K97" s="13" t="n"/>
      <c r="L97" s="15" t="n"/>
      <c r="M97" s="18">
        <f>IF($B97="","",IFERROR(IF(OR($H97="Missing proof date",$H97="Missing expiry",$H97="Expired",$H97="Due soon",$H97="Check dates"),"Human check needed",IF(AND($K97&lt;&gt;"",$K97&lt;=TODAY(),$I97&lt;&gt;"Updated",$I97&lt;&gt;"No follow-up needed"),"Follow-up date reached","")),"Human check needed"))</f>
        <v/>
      </c>
    </row>
    <row r="98" ht="28" customHeight="1">
      <c r="A98" s="12" t="n"/>
      <c r="B98" s="12" t="n"/>
      <c r="C98" s="5">
        <f>IF($B98="","",IFERROR(VLOOKUP($B98,'Pets'!$A$6:$F$105,2,FALSE),"Pet ID not found"))</f>
        <v/>
      </c>
      <c r="D98" s="12" t="n"/>
      <c r="E98" s="13" t="n"/>
      <c r="F98" s="13" t="n"/>
      <c r="G98" s="14">
        <f>IF(OR($B98="",$F98=""),"",IFERROR($F98-TODAY(),""))</f>
        <v/>
      </c>
      <c r="H98" s="5">
        <f>IF($B98="","",IFERROR(IF($E98="","Missing proof date",IF($F98="","Missing expiry",IF($F98&lt;TODAY(),"Expired",IF($F98&lt;=TODAY()+'Assumptions'!$B$6,"Due soon",IF($F98&lt;=TODAY()+'Assumptions'!$B$5,"Upcoming","Beyond window"))))),"Check dates"))</f>
        <v/>
      </c>
      <c r="I98" s="12" t="n"/>
      <c r="J98" s="12" t="n"/>
      <c r="K98" s="13" t="n"/>
      <c r="L98" s="15" t="n"/>
      <c r="M98" s="16">
        <f>IF($B98="","",IFERROR(IF(OR($H98="Missing proof date",$H98="Missing expiry",$H98="Expired",$H98="Due soon",$H98="Check dates"),"Human check needed",IF(AND($K98&lt;&gt;"",$K98&lt;=TODAY(),$I98&lt;&gt;"Updated",$I98&lt;&gt;"No follow-up needed"),"Follow-up date reached","")),"Human check needed"))</f>
        <v/>
      </c>
    </row>
    <row r="99" ht="28" customHeight="1">
      <c r="A99" s="12" t="n"/>
      <c r="B99" s="12" t="n"/>
      <c r="C99" s="7">
        <f>IF($B99="","",IFERROR(VLOOKUP($B99,'Pets'!$A$6:$F$105,2,FALSE),"Pet ID not found"))</f>
        <v/>
      </c>
      <c r="D99" s="12" t="n"/>
      <c r="E99" s="13" t="n"/>
      <c r="F99" s="13" t="n"/>
      <c r="G99" s="17">
        <f>IF(OR($B99="",$F99=""),"",IFERROR($F99-TODAY(),""))</f>
        <v/>
      </c>
      <c r="H99" s="7">
        <f>IF($B99="","",IFERROR(IF($E99="","Missing proof date",IF($F99="","Missing expiry",IF($F99&lt;TODAY(),"Expired",IF($F99&lt;=TODAY()+'Assumptions'!$B$6,"Due soon",IF($F99&lt;=TODAY()+'Assumptions'!$B$5,"Upcoming","Beyond window"))))),"Check dates"))</f>
        <v/>
      </c>
      <c r="I99" s="12" t="n"/>
      <c r="J99" s="12" t="n"/>
      <c r="K99" s="13" t="n"/>
      <c r="L99" s="15" t="n"/>
      <c r="M99" s="18">
        <f>IF($B99="","",IFERROR(IF(OR($H99="Missing proof date",$H99="Missing expiry",$H99="Expired",$H99="Due soon",$H99="Check dates"),"Human check needed",IF(AND($K99&lt;&gt;"",$K99&lt;=TODAY(),$I99&lt;&gt;"Updated",$I99&lt;&gt;"No follow-up needed"),"Follow-up date reached","")),"Human check needed"))</f>
        <v/>
      </c>
    </row>
    <row r="100" ht="28" customHeight="1">
      <c r="A100" s="12" t="n"/>
      <c r="B100" s="12" t="n"/>
      <c r="C100" s="5">
        <f>IF($B100="","",IFERROR(VLOOKUP($B100,'Pets'!$A$6:$F$105,2,FALSE),"Pet ID not found"))</f>
        <v/>
      </c>
      <c r="D100" s="12" t="n"/>
      <c r="E100" s="13" t="n"/>
      <c r="F100" s="13" t="n"/>
      <c r="G100" s="14">
        <f>IF(OR($B100="",$F100=""),"",IFERROR($F100-TODAY(),""))</f>
        <v/>
      </c>
      <c r="H100" s="5">
        <f>IF($B100="","",IFERROR(IF($E100="","Missing proof date",IF($F100="","Missing expiry",IF($F100&lt;TODAY(),"Expired",IF($F100&lt;=TODAY()+'Assumptions'!$B$6,"Due soon",IF($F100&lt;=TODAY()+'Assumptions'!$B$5,"Upcoming","Beyond window"))))),"Check dates"))</f>
        <v/>
      </c>
      <c r="I100" s="12" t="n"/>
      <c r="J100" s="12" t="n"/>
      <c r="K100" s="13" t="n"/>
      <c r="L100" s="15" t="n"/>
      <c r="M100" s="16">
        <f>IF($B100="","",IFERROR(IF(OR($H100="Missing proof date",$H100="Missing expiry",$H100="Expired",$H100="Due soon",$H100="Check dates"),"Human check needed",IF(AND($K100&lt;&gt;"",$K100&lt;=TODAY(),$I100&lt;&gt;"Updated",$I100&lt;&gt;"No follow-up needed"),"Follow-up date reached","")),"Human check needed"))</f>
        <v/>
      </c>
    </row>
    <row r="101" ht="28" customHeight="1">
      <c r="A101" s="12" t="n"/>
      <c r="B101" s="12" t="n"/>
      <c r="C101" s="7">
        <f>IF($B101="","",IFERROR(VLOOKUP($B101,'Pets'!$A$6:$F$105,2,FALSE),"Pet ID not found"))</f>
        <v/>
      </c>
      <c r="D101" s="12" t="n"/>
      <c r="E101" s="13" t="n"/>
      <c r="F101" s="13" t="n"/>
      <c r="G101" s="17">
        <f>IF(OR($B101="",$F101=""),"",IFERROR($F101-TODAY(),""))</f>
        <v/>
      </c>
      <c r="H101" s="7">
        <f>IF($B101="","",IFERROR(IF($E101="","Missing proof date",IF($F101="","Missing expiry",IF($F101&lt;TODAY(),"Expired",IF($F101&lt;=TODAY()+'Assumptions'!$B$6,"Due soon",IF($F101&lt;=TODAY()+'Assumptions'!$B$5,"Upcoming","Beyond window"))))),"Check dates"))</f>
        <v/>
      </c>
      <c r="I101" s="12" t="n"/>
      <c r="J101" s="12" t="n"/>
      <c r="K101" s="13" t="n"/>
      <c r="L101" s="15" t="n"/>
      <c r="M101" s="18">
        <f>IF($B101="","",IFERROR(IF(OR($H101="Missing proof date",$H101="Missing expiry",$H101="Expired",$H101="Due soon",$H101="Check dates"),"Human check needed",IF(AND($K101&lt;&gt;"",$K101&lt;=TODAY(),$I101&lt;&gt;"Updated",$I101&lt;&gt;"No follow-up needed"),"Follow-up date reached","")),"Human check needed"))</f>
        <v/>
      </c>
    </row>
    <row r="102" ht="28" customHeight="1">
      <c r="A102" s="12" t="n"/>
      <c r="B102" s="12" t="n"/>
      <c r="C102" s="5">
        <f>IF($B102="","",IFERROR(VLOOKUP($B102,'Pets'!$A$6:$F$105,2,FALSE),"Pet ID not found"))</f>
        <v/>
      </c>
      <c r="D102" s="12" t="n"/>
      <c r="E102" s="13" t="n"/>
      <c r="F102" s="13" t="n"/>
      <c r="G102" s="14">
        <f>IF(OR($B102="",$F102=""),"",IFERROR($F102-TODAY(),""))</f>
        <v/>
      </c>
      <c r="H102" s="5">
        <f>IF($B102="","",IFERROR(IF($E102="","Missing proof date",IF($F102="","Missing expiry",IF($F102&lt;TODAY(),"Expired",IF($F102&lt;=TODAY()+'Assumptions'!$B$6,"Due soon",IF($F102&lt;=TODAY()+'Assumptions'!$B$5,"Upcoming","Beyond window"))))),"Check dates"))</f>
        <v/>
      </c>
      <c r="I102" s="12" t="n"/>
      <c r="J102" s="12" t="n"/>
      <c r="K102" s="13" t="n"/>
      <c r="L102" s="15" t="n"/>
      <c r="M102" s="16">
        <f>IF($B102="","",IFERROR(IF(OR($H102="Missing proof date",$H102="Missing expiry",$H102="Expired",$H102="Due soon",$H102="Check dates"),"Human check needed",IF(AND($K102&lt;&gt;"",$K102&lt;=TODAY(),$I102&lt;&gt;"Updated",$I102&lt;&gt;"No follow-up needed"),"Follow-up date reached","")),"Human check needed"))</f>
        <v/>
      </c>
    </row>
    <row r="103" ht="28" customHeight="1">
      <c r="A103" s="12" t="n"/>
      <c r="B103" s="12" t="n"/>
      <c r="C103" s="7">
        <f>IF($B103="","",IFERROR(VLOOKUP($B103,'Pets'!$A$6:$F$105,2,FALSE),"Pet ID not found"))</f>
        <v/>
      </c>
      <c r="D103" s="12" t="n"/>
      <c r="E103" s="13" t="n"/>
      <c r="F103" s="13" t="n"/>
      <c r="G103" s="17">
        <f>IF(OR($B103="",$F103=""),"",IFERROR($F103-TODAY(),""))</f>
        <v/>
      </c>
      <c r="H103" s="7">
        <f>IF($B103="","",IFERROR(IF($E103="","Missing proof date",IF($F103="","Missing expiry",IF($F103&lt;TODAY(),"Expired",IF($F103&lt;=TODAY()+'Assumptions'!$B$6,"Due soon",IF($F103&lt;=TODAY()+'Assumptions'!$B$5,"Upcoming","Beyond window"))))),"Check dates"))</f>
        <v/>
      </c>
      <c r="I103" s="12" t="n"/>
      <c r="J103" s="12" t="n"/>
      <c r="K103" s="13" t="n"/>
      <c r="L103" s="15" t="n"/>
      <c r="M103" s="18">
        <f>IF($B103="","",IFERROR(IF(OR($H103="Missing proof date",$H103="Missing expiry",$H103="Expired",$H103="Due soon",$H103="Check dates"),"Human check needed",IF(AND($K103&lt;&gt;"",$K103&lt;=TODAY(),$I103&lt;&gt;"Updated",$I103&lt;&gt;"No follow-up needed"),"Follow-up date reached","")),"Human check needed"))</f>
        <v/>
      </c>
    </row>
    <row r="104" ht="28" customHeight="1">
      <c r="A104" s="12" t="n"/>
      <c r="B104" s="12" t="n"/>
      <c r="C104" s="5">
        <f>IF($B104="","",IFERROR(VLOOKUP($B104,'Pets'!$A$6:$F$105,2,FALSE),"Pet ID not found"))</f>
        <v/>
      </c>
      <c r="D104" s="12" t="n"/>
      <c r="E104" s="13" t="n"/>
      <c r="F104" s="13" t="n"/>
      <c r="G104" s="14">
        <f>IF(OR($B104="",$F104=""),"",IFERROR($F104-TODAY(),""))</f>
        <v/>
      </c>
      <c r="H104" s="5">
        <f>IF($B104="","",IFERROR(IF($E104="","Missing proof date",IF($F104="","Missing expiry",IF($F104&lt;TODAY(),"Expired",IF($F104&lt;=TODAY()+'Assumptions'!$B$6,"Due soon",IF($F104&lt;=TODAY()+'Assumptions'!$B$5,"Upcoming","Beyond window"))))),"Check dates"))</f>
        <v/>
      </c>
      <c r="I104" s="12" t="n"/>
      <c r="J104" s="12" t="n"/>
      <c r="K104" s="13" t="n"/>
      <c r="L104" s="15" t="n"/>
      <c r="M104" s="16">
        <f>IF($B104="","",IFERROR(IF(OR($H104="Missing proof date",$H104="Missing expiry",$H104="Expired",$H104="Due soon",$H104="Check dates"),"Human check needed",IF(AND($K104&lt;&gt;"",$K104&lt;=TODAY(),$I104&lt;&gt;"Updated",$I104&lt;&gt;"No follow-up needed"),"Follow-up date reached","")),"Human check needed"))</f>
        <v/>
      </c>
    </row>
    <row r="105" ht="28" customHeight="1">
      <c r="A105" s="12" t="n"/>
      <c r="B105" s="12" t="n"/>
      <c r="C105" s="7">
        <f>IF($B105="","",IFERROR(VLOOKUP($B105,'Pets'!$A$6:$F$105,2,FALSE),"Pet ID not found"))</f>
        <v/>
      </c>
      <c r="D105" s="12" t="n"/>
      <c r="E105" s="13" t="n"/>
      <c r="F105" s="13" t="n"/>
      <c r="G105" s="17">
        <f>IF(OR($B105="",$F105=""),"",IFERROR($F105-TODAY(),""))</f>
        <v/>
      </c>
      <c r="H105" s="7">
        <f>IF($B105="","",IFERROR(IF($E105="","Missing proof date",IF($F105="","Missing expiry",IF($F105&lt;TODAY(),"Expired",IF($F105&lt;=TODAY()+'Assumptions'!$B$6,"Due soon",IF($F105&lt;=TODAY()+'Assumptions'!$B$5,"Upcoming","Beyond window"))))),"Check dates"))</f>
        <v/>
      </c>
      <c r="I105" s="12" t="n"/>
      <c r="J105" s="12" t="n"/>
      <c r="K105" s="13" t="n"/>
      <c r="L105" s="15" t="n"/>
      <c r="M105" s="18">
        <f>IF($B105="","",IFERROR(IF(OR($H105="Missing proof date",$H105="Missing expiry",$H105="Expired",$H105="Due soon",$H105="Check dates"),"Human check needed",IF(AND($K105&lt;&gt;"",$K105&lt;=TODAY(),$I105&lt;&gt;"Updated",$I105&lt;&gt;"No follow-up needed"),"Follow-up date reached","")),"Human check needed"))</f>
        <v/>
      </c>
    </row>
    <row r="106" ht="28" customHeight="1">
      <c r="A106" s="12" t="n"/>
      <c r="B106" s="12" t="n"/>
      <c r="C106" s="5">
        <f>IF($B106="","",IFERROR(VLOOKUP($B106,'Pets'!$A$6:$F$105,2,FALSE),"Pet ID not found"))</f>
        <v/>
      </c>
      <c r="D106" s="12" t="n"/>
      <c r="E106" s="13" t="n"/>
      <c r="F106" s="13" t="n"/>
      <c r="G106" s="14">
        <f>IF(OR($B106="",$F106=""),"",IFERROR($F106-TODAY(),""))</f>
        <v/>
      </c>
      <c r="H106" s="5">
        <f>IF($B106="","",IFERROR(IF($E106="","Missing proof date",IF($F106="","Missing expiry",IF($F106&lt;TODAY(),"Expired",IF($F106&lt;=TODAY()+'Assumptions'!$B$6,"Due soon",IF($F106&lt;=TODAY()+'Assumptions'!$B$5,"Upcoming","Beyond window"))))),"Check dates"))</f>
        <v/>
      </c>
      <c r="I106" s="12" t="n"/>
      <c r="J106" s="12" t="n"/>
      <c r="K106" s="13" t="n"/>
      <c r="L106" s="15" t="n"/>
      <c r="M106" s="16">
        <f>IF($B106="","",IFERROR(IF(OR($H106="Missing proof date",$H106="Missing expiry",$H106="Expired",$H106="Due soon",$H106="Check dates"),"Human check needed",IF(AND($K106&lt;&gt;"",$K106&lt;=TODAY(),$I106&lt;&gt;"Updated",$I106&lt;&gt;"No follow-up needed"),"Follow-up date reached","")),"Human check needed"))</f>
        <v/>
      </c>
    </row>
    <row r="107" ht="28" customHeight="1">
      <c r="A107" s="12" t="n"/>
      <c r="B107" s="12" t="n"/>
      <c r="C107" s="7">
        <f>IF($B107="","",IFERROR(VLOOKUP($B107,'Pets'!$A$6:$F$105,2,FALSE),"Pet ID not found"))</f>
        <v/>
      </c>
      <c r="D107" s="12" t="n"/>
      <c r="E107" s="13" t="n"/>
      <c r="F107" s="13" t="n"/>
      <c r="G107" s="17">
        <f>IF(OR($B107="",$F107=""),"",IFERROR($F107-TODAY(),""))</f>
        <v/>
      </c>
      <c r="H107" s="7">
        <f>IF($B107="","",IFERROR(IF($E107="","Missing proof date",IF($F107="","Missing expiry",IF($F107&lt;TODAY(),"Expired",IF($F107&lt;=TODAY()+'Assumptions'!$B$6,"Due soon",IF($F107&lt;=TODAY()+'Assumptions'!$B$5,"Upcoming","Beyond window"))))),"Check dates"))</f>
        <v/>
      </c>
      <c r="I107" s="12" t="n"/>
      <c r="J107" s="12" t="n"/>
      <c r="K107" s="13" t="n"/>
      <c r="L107" s="15" t="n"/>
      <c r="M107" s="18">
        <f>IF($B107="","",IFERROR(IF(OR($H107="Missing proof date",$H107="Missing expiry",$H107="Expired",$H107="Due soon",$H107="Check dates"),"Human check needed",IF(AND($K107&lt;&gt;"",$K107&lt;=TODAY(),$I107&lt;&gt;"Updated",$I107&lt;&gt;"No follow-up needed"),"Follow-up date reached","")),"Human check needed"))</f>
        <v/>
      </c>
    </row>
    <row r="108" ht="28" customHeight="1">
      <c r="A108" s="12" t="n"/>
      <c r="B108" s="12" t="n"/>
      <c r="C108" s="5">
        <f>IF($B108="","",IFERROR(VLOOKUP($B108,'Pets'!$A$6:$F$105,2,FALSE),"Pet ID not found"))</f>
        <v/>
      </c>
      <c r="D108" s="12" t="n"/>
      <c r="E108" s="13" t="n"/>
      <c r="F108" s="13" t="n"/>
      <c r="G108" s="14">
        <f>IF(OR($B108="",$F108=""),"",IFERROR($F108-TODAY(),""))</f>
        <v/>
      </c>
      <c r="H108" s="5">
        <f>IF($B108="","",IFERROR(IF($E108="","Missing proof date",IF($F108="","Missing expiry",IF($F108&lt;TODAY(),"Expired",IF($F108&lt;=TODAY()+'Assumptions'!$B$6,"Due soon",IF($F108&lt;=TODAY()+'Assumptions'!$B$5,"Upcoming","Beyond window"))))),"Check dates"))</f>
        <v/>
      </c>
      <c r="I108" s="12" t="n"/>
      <c r="J108" s="12" t="n"/>
      <c r="K108" s="13" t="n"/>
      <c r="L108" s="15" t="n"/>
      <c r="M108" s="16">
        <f>IF($B108="","",IFERROR(IF(OR($H108="Missing proof date",$H108="Missing expiry",$H108="Expired",$H108="Due soon",$H108="Check dates"),"Human check needed",IF(AND($K108&lt;&gt;"",$K108&lt;=TODAY(),$I108&lt;&gt;"Updated",$I108&lt;&gt;"No follow-up needed"),"Follow-up date reached","")),"Human check needed"))</f>
        <v/>
      </c>
    </row>
    <row r="109" ht="28" customHeight="1">
      <c r="A109" s="12" t="n"/>
      <c r="B109" s="12" t="n"/>
      <c r="C109" s="7">
        <f>IF($B109="","",IFERROR(VLOOKUP($B109,'Pets'!$A$6:$F$105,2,FALSE),"Pet ID not found"))</f>
        <v/>
      </c>
      <c r="D109" s="12" t="n"/>
      <c r="E109" s="13" t="n"/>
      <c r="F109" s="13" t="n"/>
      <c r="G109" s="17">
        <f>IF(OR($B109="",$F109=""),"",IFERROR($F109-TODAY(),""))</f>
        <v/>
      </c>
      <c r="H109" s="7">
        <f>IF($B109="","",IFERROR(IF($E109="","Missing proof date",IF($F109="","Missing expiry",IF($F109&lt;TODAY(),"Expired",IF($F109&lt;=TODAY()+'Assumptions'!$B$6,"Due soon",IF($F109&lt;=TODAY()+'Assumptions'!$B$5,"Upcoming","Beyond window"))))),"Check dates"))</f>
        <v/>
      </c>
      <c r="I109" s="12" t="n"/>
      <c r="J109" s="12" t="n"/>
      <c r="K109" s="13" t="n"/>
      <c r="L109" s="15" t="n"/>
      <c r="M109" s="18">
        <f>IF($B109="","",IFERROR(IF(OR($H109="Missing proof date",$H109="Missing expiry",$H109="Expired",$H109="Due soon",$H109="Check dates"),"Human check needed",IF(AND($K109&lt;&gt;"",$K109&lt;=TODAY(),$I109&lt;&gt;"Updated",$I109&lt;&gt;"No follow-up needed"),"Follow-up date reached","")),"Human check needed"))</f>
        <v/>
      </c>
    </row>
    <row r="110" ht="28" customHeight="1">
      <c r="A110" s="12" t="n"/>
      <c r="B110" s="12" t="n"/>
      <c r="C110" s="5">
        <f>IF($B110="","",IFERROR(VLOOKUP($B110,'Pets'!$A$6:$F$105,2,FALSE),"Pet ID not found"))</f>
        <v/>
      </c>
      <c r="D110" s="12" t="n"/>
      <c r="E110" s="13" t="n"/>
      <c r="F110" s="13" t="n"/>
      <c r="G110" s="14">
        <f>IF(OR($B110="",$F110=""),"",IFERROR($F110-TODAY(),""))</f>
        <v/>
      </c>
      <c r="H110" s="5">
        <f>IF($B110="","",IFERROR(IF($E110="","Missing proof date",IF($F110="","Missing expiry",IF($F110&lt;TODAY(),"Expired",IF($F110&lt;=TODAY()+'Assumptions'!$B$6,"Due soon",IF($F110&lt;=TODAY()+'Assumptions'!$B$5,"Upcoming","Beyond window"))))),"Check dates"))</f>
        <v/>
      </c>
      <c r="I110" s="12" t="n"/>
      <c r="J110" s="12" t="n"/>
      <c r="K110" s="13" t="n"/>
      <c r="L110" s="15" t="n"/>
      <c r="M110" s="16">
        <f>IF($B110="","",IFERROR(IF(OR($H110="Missing proof date",$H110="Missing expiry",$H110="Expired",$H110="Due soon",$H110="Check dates"),"Human check needed",IF(AND($K110&lt;&gt;"",$K110&lt;=TODAY(),$I110&lt;&gt;"Updated",$I110&lt;&gt;"No follow-up needed"),"Follow-up date reached","")),"Human check needed"))</f>
        <v/>
      </c>
    </row>
    <row r="111" ht="28" customHeight="1">
      <c r="A111" s="12" t="n"/>
      <c r="B111" s="12" t="n"/>
      <c r="C111" s="7">
        <f>IF($B111="","",IFERROR(VLOOKUP($B111,'Pets'!$A$6:$F$105,2,FALSE),"Pet ID not found"))</f>
        <v/>
      </c>
      <c r="D111" s="12" t="n"/>
      <c r="E111" s="13" t="n"/>
      <c r="F111" s="13" t="n"/>
      <c r="G111" s="17">
        <f>IF(OR($B111="",$F111=""),"",IFERROR($F111-TODAY(),""))</f>
        <v/>
      </c>
      <c r="H111" s="7">
        <f>IF($B111="","",IFERROR(IF($E111="","Missing proof date",IF($F111="","Missing expiry",IF($F111&lt;TODAY(),"Expired",IF($F111&lt;=TODAY()+'Assumptions'!$B$6,"Due soon",IF($F111&lt;=TODAY()+'Assumptions'!$B$5,"Upcoming","Beyond window"))))),"Check dates"))</f>
        <v/>
      </c>
      <c r="I111" s="12" t="n"/>
      <c r="J111" s="12" t="n"/>
      <c r="K111" s="13" t="n"/>
      <c r="L111" s="15" t="n"/>
      <c r="M111" s="18">
        <f>IF($B111="","",IFERROR(IF(OR($H111="Missing proof date",$H111="Missing expiry",$H111="Expired",$H111="Due soon",$H111="Check dates"),"Human check needed",IF(AND($K111&lt;&gt;"",$K111&lt;=TODAY(),$I111&lt;&gt;"Updated",$I111&lt;&gt;"No follow-up needed"),"Follow-up date reached","")),"Human check needed"))</f>
        <v/>
      </c>
    </row>
    <row r="112" ht="28" customHeight="1">
      <c r="A112" s="12" t="n"/>
      <c r="B112" s="12" t="n"/>
      <c r="C112" s="5">
        <f>IF($B112="","",IFERROR(VLOOKUP($B112,'Pets'!$A$6:$F$105,2,FALSE),"Pet ID not found"))</f>
        <v/>
      </c>
      <c r="D112" s="12" t="n"/>
      <c r="E112" s="13" t="n"/>
      <c r="F112" s="13" t="n"/>
      <c r="G112" s="14">
        <f>IF(OR($B112="",$F112=""),"",IFERROR($F112-TODAY(),""))</f>
        <v/>
      </c>
      <c r="H112" s="5">
        <f>IF($B112="","",IFERROR(IF($E112="","Missing proof date",IF($F112="","Missing expiry",IF($F112&lt;TODAY(),"Expired",IF($F112&lt;=TODAY()+'Assumptions'!$B$6,"Due soon",IF($F112&lt;=TODAY()+'Assumptions'!$B$5,"Upcoming","Beyond window"))))),"Check dates"))</f>
        <v/>
      </c>
      <c r="I112" s="12" t="n"/>
      <c r="J112" s="12" t="n"/>
      <c r="K112" s="13" t="n"/>
      <c r="L112" s="15" t="n"/>
      <c r="M112" s="16">
        <f>IF($B112="","",IFERROR(IF(OR($H112="Missing proof date",$H112="Missing expiry",$H112="Expired",$H112="Due soon",$H112="Check dates"),"Human check needed",IF(AND($K112&lt;&gt;"",$K112&lt;=TODAY(),$I112&lt;&gt;"Updated",$I112&lt;&gt;"No follow-up needed"),"Follow-up date reached","")),"Human check needed"))</f>
        <v/>
      </c>
    </row>
    <row r="113" ht="28" customHeight="1">
      <c r="A113" s="12" t="n"/>
      <c r="B113" s="12" t="n"/>
      <c r="C113" s="7">
        <f>IF($B113="","",IFERROR(VLOOKUP($B113,'Pets'!$A$6:$F$105,2,FALSE),"Pet ID not found"))</f>
        <v/>
      </c>
      <c r="D113" s="12" t="n"/>
      <c r="E113" s="13" t="n"/>
      <c r="F113" s="13" t="n"/>
      <c r="G113" s="17">
        <f>IF(OR($B113="",$F113=""),"",IFERROR($F113-TODAY(),""))</f>
        <v/>
      </c>
      <c r="H113" s="7">
        <f>IF($B113="","",IFERROR(IF($E113="","Missing proof date",IF($F113="","Missing expiry",IF($F113&lt;TODAY(),"Expired",IF($F113&lt;=TODAY()+'Assumptions'!$B$6,"Due soon",IF($F113&lt;=TODAY()+'Assumptions'!$B$5,"Upcoming","Beyond window"))))),"Check dates"))</f>
        <v/>
      </c>
      <c r="I113" s="12" t="n"/>
      <c r="J113" s="12" t="n"/>
      <c r="K113" s="13" t="n"/>
      <c r="L113" s="15" t="n"/>
      <c r="M113" s="18">
        <f>IF($B113="","",IFERROR(IF(OR($H113="Missing proof date",$H113="Missing expiry",$H113="Expired",$H113="Due soon",$H113="Check dates"),"Human check needed",IF(AND($K113&lt;&gt;"",$K113&lt;=TODAY(),$I113&lt;&gt;"Updated",$I113&lt;&gt;"No follow-up needed"),"Follow-up date reached","")),"Human check needed"))</f>
        <v/>
      </c>
    </row>
    <row r="114" ht="28" customHeight="1">
      <c r="A114" s="12" t="n"/>
      <c r="B114" s="12" t="n"/>
      <c r="C114" s="5">
        <f>IF($B114="","",IFERROR(VLOOKUP($B114,'Pets'!$A$6:$F$105,2,FALSE),"Pet ID not found"))</f>
        <v/>
      </c>
      <c r="D114" s="12" t="n"/>
      <c r="E114" s="13" t="n"/>
      <c r="F114" s="13" t="n"/>
      <c r="G114" s="14">
        <f>IF(OR($B114="",$F114=""),"",IFERROR($F114-TODAY(),""))</f>
        <v/>
      </c>
      <c r="H114" s="5">
        <f>IF($B114="","",IFERROR(IF($E114="","Missing proof date",IF($F114="","Missing expiry",IF($F114&lt;TODAY(),"Expired",IF($F114&lt;=TODAY()+'Assumptions'!$B$6,"Due soon",IF($F114&lt;=TODAY()+'Assumptions'!$B$5,"Upcoming","Beyond window"))))),"Check dates"))</f>
        <v/>
      </c>
      <c r="I114" s="12" t="n"/>
      <c r="J114" s="12" t="n"/>
      <c r="K114" s="13" t="n"/>
      <c r="L114" s="15" t="n"/>
      <c r="M114" s="16">
        <f>IF($B114="","",IFERROR(IF(OR($H114="Missing proof date",$H114="Missing expiry",$H114="Expired",$H114="Due soon",$H114="Check dates"),"Human check needed",IF(AND($K114&lt;&gt;"",$K114&lt;=TODAY(),$I114&lt;&gt;"Updated",$I114&lt;&gt;"No follow-up needed"),"Follow-up date reached","")),"Human check needed"))</f>
        <v/>
      </c>
    </row>
    <row r="115" ht="28" customHeight="1">
      <c r="A115" s="12" t="n"/>
      <c r="B115" s="12" t="n"/>
      <c r="C115" s="7">
        <f>IF($B115="","",IFERROR(VLOOKUP($B115,'Pets'!$A$6:$F$105,2,FALSE),"Pet ID not found"))</f>
        <v/>
      </c>
      <c r="D115" s="12" t="n"/>
      <c r="E115" s="13" t="n"/>
      <c r="F115" s="13" t="n"/>
      <c r="G115" s="17">
        <f>IF(OR($B115="",$F115=""),"",IFERROR($F115-TODAY(),""))</f>
        <v/>
      </c>
      <c r="H115" s="7">
        <f>IF($B115="","",IFERROR(IF($E115="","Missing proof date",IF($F115="","Missing expiry",IF($F115&lt;TODAY(),"Expired",IF($F115&lt;=TODAY()+'Assumptions'!$B$6,"Due soon",IF($F115&lt;=TODAY()+'Assumptions'!$B$5,"Upcoming","Beyond window"))))),"Check dates"))</f>
        <v/>
      </c>
      <c r="I115" s="12" t="n"/>
      <c r="J115" s="12" t="n"/>
      <c r="K115" s="13" t="n"/>
      <c r="L115" s="15" t="n"/>
      <c r="M115" s="18">
        <f>IF($B115="","",IFERROR(IF(OR($H115="Missing proof date",$H115="Missing expiry",$H115="Expired",$H115="Due soon",$H115="Check dates"),"Human check needed",IF(AND($K115&lt;&gt;"",$K115&lt;=TODAY(),$I115&lt;&gt;"Updated",$I115&lt;&gt;"No follow-up needed"),"Follow-up date reached","")),"Human check needed"))</f>
        <v/>
      </c>
    </row>
    <row r="116" ht="28" customHeight="1">
      <c r="A116" s="12" t="n"/>
      <c r="B116" s="12" t="n"/>
      <c r="C116" s="5">
        <f>IF($B116="","",IFERROR(VLOOKUP($B116,'Pets'!$A$6:$F$105,2,FALSE),"Pet ID not found"))</f>
        <v/>
      </c>
      <c r="D116" s="12" t="n"/>
      <c r="E116" s="13" t="n"/>
      <c r="F116" s="13" t="n"/>
      <c r="G116" s="14">
        <f>IF(OR($B116="",$F116=""),"",IFERROR($F116-TODAY(),""))</f>
        <v/>
      </c>
      <c r="H116" s="5">
        <f>IF($B116="","",IFERROR(IF($E116="","Missing proof date",IF($F116="","Missing expiry",IF($F116&lt;TODAY(),"Expired",IF($F116&lt;=TODAY()+'Assumptions'!$B$6,"Due soon",IF($F116&lt;=TODAY()+'Assumptions'!$B$5,"Upcoming","Beyond window"))))),"Check dates"))</f>
        <v/>
      </c>
      <c r="I116" s="12" t="n"/>
      <c r="J116" s="12" t="n"/>
      <c r="K116" s="13" t="n"/>
      <c r="L116" s="15" t="n"/>
      <c r="M116" s="16">
        <f>IF($B116="","",IFERROR(IF(OR($H116="Missing proof date",$H116="Missing expiry",$H116="Expired",$H116="Due soon",$H116="Check dates"),"Human check needed",IF(AND($K116&lt;&gt;"",$K116&lt;=TODAY(),$I116&lt;&gt;"Updated",$I116&lt;&gt;"No follow-up needed"),"Follow-up date reached","")),"Human check needed"))</f>
        <v/>
      </c>
    </row>
    <row r="117" ht="28" customHeight="1">
      <c r="A117" s="12" t="n"/>
      <c r="B117" s="12" t="n"/>
      <c r="C117" s="7">
        <f>IF($B117="","",IFERROR(VLOOKUP($B117,'Pets'!$A$6:$F$105,2,FALSE),"Pet ID not found"))</f>
        <v/>
      </c>
      <c r="D117" s="12" t="n"/>
      <c r="E117" s="13" t="n"/>
      <c r="F117" s="13" t="n"/>
      <c r="G117" s="17">
        <f>IF(OR($B117="",$F117=""),"",IFERROR($F117-TODAY(),""))</f>
        <v/>
      </c>
      <c r="H117" s="7">
        <f>IF($B117="","",IFERROR(IF($E117="","Missing proof date",IF($F117="","Missing expiry",IF($F117&lt;TODAY(),"Expired",IF($F117&lt;=TODAY()+'Assumptions'!$B$6,"Due soon",IF($F117&lt;=TODAY()+'Assumptions'!$B$5,"Upcoming","Beyond window"))))),"Check dates"))</f>
        <v/>
      </c>
      <c r="I117" s="12" t="n"/>
      <c r="J117" s="12" t="n"/>
      <c r="K117" s="13" t="n"/>
      <c r="L117" s="15" t="n"/>
      <c r="M117" s="18">
        <f>IF($B117="","",IFERROR(IF(OR($H117="Missing proof date",$H117="Missing expiry",$H117="Expired",$H117="Due soon",$H117="Check dates"),"Human check needed",IF(AND($K117&lt;&gt;"",$K117&lt;=TODAY(),$I117&lt;&gt;"Updated",$I117&lt;&gt;"No follow-up needed"),"Follow-up date reached","")),"Human check needed"))</f>
        <v/>
      </c>
    </row>
    <row r="118" ht="28" customHeight="1">
      <c r="A118" s="12" t="n"/>
      <c r="B118" s="12" t="n"/>
      <c r="C118" s="5">
        <f>IF($B118="","",IFERROR(VLOOKUP($B118,'Pets'!$A$6:$F$105,2,FALSE),"Pet ID not found"))</f>
        <v/>
      </c>
      <c r="D118" s="12" t="n"/>
      <c r="E118" s="13" t="n"/>
      <c r="F118" s="13" t="n"/>
      <c r="G118" s="14">
        <f>IF(OR($B118="",$F118=""),"",IFERROR($F118-TODAY(),""))</f>
        <v/>
      </c>
      <c r="H118" s="5">
        <f>IF($B118="","",IFERROR(IF($E118="","Missing proof date",IF($F118="","Missing expiry",IF($F118&lt;TODAY(),"Expired",IF($F118&lt;=TODAY()+'Assumptions'!$B$6,"Due soon",IF($F118&lt;=TODAY()+'Assumptions'!$B$5,"Upcoming","Beyond window"))))),"Check dates"))</f>
        <v/>
      </c>
      <c r="I118" s="12" t="n"/>
      <c r="J118" s="12" t="n"/>
      <c r="K118" s="13" t="n"/>
      <c r="L118" s="15" t="n"/>
      <c r="M118" s="16">
        <f>IF($B118="","",IFERROR(IF(OR($H118="Missing proof date",$H118="Missing expiry",$H118="Expired",$H118="Due soon",$H118="Check dates"),"Human check needed",IF(AND($K118&lt;&gt;"",$K118&lt;=TODAY(),$I118&lt;&gt;"Updated",$I118&lt;&gt;"No follow-up needed"),"Follow-up date reached","")),"Human check needed"))</f>
        <v/>
      </c>
    </row>
    <row r="119" ht="28" customHeight="1">
      <c r="A119" s="12" t="n"/>
      <c r="B119" s="12" t="n"/>
      <c r="C119" s="7">
        <f>IF($B119="","",IFERROR(VLOOKUP($B119,'Pets'!$A$6:$F$105,2,FALSE),"Pet ID not found"))</f>
        <v/>
      </c>
      <c r="D119" s="12" t="n"/>
      <c r="E119" s="13" t="n"/>
      <c r="F119" s="13" t="n"/>
      <c r="G119" s="17">
        <f>IF(OR($B119="",$F119=""),"",IFERROR($F119-TODAY(),""))</f>
        <v/>
      </c>
      <c r="H119" s="7">
        <f>IF($B119="","",IFERROR(IF($E119="","Missing proof date",IF($F119="","Missing expiry",IF($F119&lt;TODAY(),"Expired",IF($F119&lt;=TODAY()+'Assumptions'!$B$6,"Due soon",IF($F119&lt;=TODAY()+'Assumptions'!$B$5,"Upcoming","Beyond window"))))),"Check dates"))</f>
        <v/>
      </c>
      <c r="I119" s="12" t="n"/>
      <c r="J119" s="12" t="n"/>
      <c r="K119" s="13" t="n"/>
      <c r="L119" s="15" t="n"/>
      <c r="M119" s="18">
        <f>IF($B119="","",IFERROR(IF(OR($H119="Missing proof date",$H119="Missing expiry",$H119="Expired",$H119="Due soon",$H119="Check dates"),"Human check needed",IF(AND($K119&lt;&gt;"",$K119&lt;=TODAY(),$I119&lt;&gt;"Updated",$I119&lt;&gt;"No follow-up needed"),"Follow-up date reached","")),"Human check needed"))</f>
        <v/>
      </c>
    </row>
    <row r="120" ht="28" customHeight="1">
      <c r="A120" s="12" t="n"/>
      <c r="B120" s="12" t="n"/>
      <c r="C120" s="5">
        <f>IF($B120="","",IFERROR(VLOOKUP($B120,'Pets'!$A$6:$F$105,2,FALSE),"Pet ID not found"))</f>
        <v/>
      </c>
      <c r="D120" s="12" t="n"/>
      <c r="E120" s="13" t="n"/>
      <c r="F120" s="13" t="n"/>
      <c r="G120" s="14">
        <f>IF(OR($B120="",$F120=""),"",IFERROR($F120-TODAY(),""))</f>
        <v/>
      </c>
      <c r="H120" s="5">
        <f>IF($B120="","",IFERROR(IF($E120="","Missing proof date",IF($F120="","Missing expiry",IF($F120&lt;TODAY(),"Expired",IF($F120&lt;=TODAY()+'Assumptions'!$B$6,"Due soon",IF($F120&lt;=TODAY()+'Assumptions'!$B$5,"Upcoming","Beyond window"))))),"Check dates"))</f>
        <v/>
      </c>
      <c r="I120" s="12" t="n"/>
      <c r="J120" s="12" t="n"/>
      <c r="K120" s="13" t="n"/>
      <c r="L120" s="15" t="n"/>
      <c r="M120" s="16">
        <f>IF($B120="","",IFERROR(IF(OR($H120="Missing proof date",$H120="Missing expiry",$H120="Expired",$H120="Due soon",$H120="Check dates"),"Human check needed",IF(AND($K120&lt;&gt;"",$K120&lt;=TODAY(),$I120&lt;&gt;"Updated",$I120&lt;&gt;"No follow-up needed"),"Follow-up date reached","")),"Human check needed"))</f>
        <v/>
      </c>
    </row>
    <row r="121" ht="28" customHeight="1">
      <c r="A121" s="12" t="n"/>
      <c r="B121" s="12" t="n"/>
      <c r="C121" s="7">
        <f>IF($B121="","",IFERROR(VLOOKUP($B121,'Pets'!$A$6:$F$105,2,FALSE),"Pet ID not found"))</f>
        <v/>
      </c>
      <c r="D121" s="12" t="n"/>
      <c r="E121" s="13" t="n"/>
      <c r="F121" s="13" t="n"/>
      <c r="G121" s="17">
        <f>IF(OR($B121="",$F121=""),"",IFERROR($F121-TODAY(),""))</f>
        <v/>
      </c>
      <c r="H121" s="7">
        <f>IF($B121="","",IFERROR(IF($E121="","Missing proof date",IF($F121="","Missing expiry",IF($F121&lt;TODAY(),"Expired",IF($F121&lt;=TODAY()+'Assumptions'!$B$6,"Due soon",IF($F121&lt;=TODAY()+'Assumptions'!$B$5,"Upcoming","Beyond window"))))),"Check dates"))</f>
        <v/>
      </c>
      <c r="I121" s="12" t="n"/>
      <c r="J121" s="12" t="n"/>
      <c r="K121" s="13" t="n"/>
      <c r="L121" s="15" t="n"/>
      <c r="M121" s="18">
        <f>IF($B121="","",IFERROR(IF(OR($H121="Missing proof date",$H121="Missing expiry",$H121="Expired",$H121="Due soon",$H121="Check dates"),"Human check needed",IF(AND($K121&lt;&gt;"",$K121&lt;=TODAY(),$I121&lt;&gt;"Updated",$I121&lt;&gt;"No follow-up needed"),"Follow-up date reached","")),"Human check needed"))</f>
        <v/>
      </c>
    </row>
    <row r="122" ht="28" customHeight="1">
      <c r="A122" s="12" t="n"/>
      <c r="B122" s="12" t="n"/>
      <c r="C122" s="5">
        <f>IF($B122="","",IFERROR(VLOOKUP($B122,'Pets'!$A$6:$F$105,2,FALSE),"Pet ID not found"))</f>
        <v/>
      </c>
      <c r="D122" s="12" t="n"/>
      <c r="E122" s="13" t="n"/>
      <c r="F122" s="13" t="n"/>
      <c r="G122" s="14">
        <f>IF(OR($B122="",$F122=""),"",IFERROR($F122-TODAY(),""))</f>
        <v/>
      </c>
      <c r="H122" s="5">
        <f>IF($B122="","",IFERROR(IF($E122="","Missing proof date",IF($F122="","Missing expiry",IF($F122&lt;TODAY(),"Expired",IF($F122&lt;=TODAY()+'Assumptions'!$B$6,"Due soon",IF($F122&lt;=TODAY()+'Assumptions'!$B$5,"Upcoming","Beyond window"))))),"Check dates"))</f>
        <v/>
      </c>
      <c r="I122" s="12" t="n"/>
      <c r="J122" s="12" t="n"/>
      <c r="K122" s="13" t="n"/>
      <c r="L122" s="15" t="n"/>
      <c r="M122" s="16">
        <f>IF($B122="","",IFERROR(IF(OR($H122="Missing proof date",$H122="Missing expiry",$H122="Expired",$H122="Due soon",$H122="Check dates"),"Human check needed",IF(AND($K122&lt;&gt;"",$K122&lt;=TODAY(),$I122&lt;&gt;"Updated",$I122&lt;&gt;"No follow-up needed"),"Follow-up date reached","")),"Human check needed"))</f>
        <v/>
      </c>
    </row>
    <row r="123" ht="28" customHeight="1">
      <c r="A123" s="12" t="n"/>
      <c r="B123" s="12" t="n"/>
      <c r="C123" s="7">
        <f>IF($B123="","",IFERROR(VLOOKUP($B123,'Pets'!$A$6:$F$105,2,FALSE),"Pet ID not found"))</f>
        <v/>
      </c>
      <c r="D123" s="12" t="n"/>
      <c r="E123" s="13" t="n"/>
      <c r="F123" s="13" t="n"/>
      <c r="G123" s="17">
        <f>IF(OR($B123="",$F123=""),"",IFERROR($F123-TODAY(),""))</f>
        <v/>
      </c>
      <c r="H123" s="7">
        <f>IF($B123="","",IFERROR(IF($E123="","Missing proof date",IF($F123="","Missing expiry",IF($F123&lt;TODAY(),"Expired",IF($F123&lt;=TODAY()+'Assumptions'!$B$6,"Due soon",IF($F123&lt;=TODAY()+'Assumptions'!$B$5,"Upcoming","Beyond window"))))),"Check dates"))</f>
        <v/>
      </c>
      <c r="I123" s="12" t="n"/>
      <c r="J123" s="12" t="n"/>
      <c r="K123" s="13" t="n"/>
      <c r="L123" s="15" t="n"/>
      <c r="M123" s="18">
        <f>IF($B123="","",IFERROR(IF(OR($H123="Missing proof date",$H123="Missing expiry",$H123="Expired",$H123="Due soon",$H123="Check dates"),"Human check needed",IF(AND($K123&lt;&gt;"",$K123&lt;=TODAY(),$I123&lt;&gt;"Updated",$I123&lt;&gt;"No follow-up needed"),"Follow-up date reached","")),"Human check needed"))</f>
        <v/>
      </c>
    </row>
    <row r="124" ht="28" customHeight="1">
      <c r="A124" s="12" t="n"/>
      <c r="B124" s="12" t="n"/>
      <c r="C124" s="5">
        <f>IF($B124="","",IFERROR(VLOOKUP($B124,'Pets'!$A$6:$F$105,2,FALSE),"Pet ID not found"))</f>
        <v/>
      </c>
      <c r="D124" s="12" t="n"/>
      <c r="E124" s="13" t="n"/>
      <c r="F124" s="13" t="n"/>
      <c r="G124" s="14">
        <f>IF(OR($B124="",$F124=""),"",IFERROR($F124-TODAY(),""))</f>
        <v/>
      </c>
      <c r="H124" s="5">
        <f>IF($B124="","",IFERROR(IF($E124="","Missing proof date",IF($F124="","Missing expiry",IF($F124&lt;TODAY(),"Expired",IF($F124&lt;=TODAY()+'Assumptions'!$B$6,"Due soon",IF($F124&lt;=TODAY()+'Assumptions'!$B$5,"Upcoming","Beyond window"))))),"Check dates"))</f>
        <v/>
      </c>
      <c r="I124" s="12" t="n"/>
      <c r="J124" s="12" t="n"/>
      <c r="K124" s="13" t="n"/>
      <c r="L124" s="15" t="n"/>
      <c r="M124" s="16">
        <f>IF($B124="","",IFERROR(IF(OR($H124="Missing proof date",$H124="Missing expiry",$H124="Expired",$H124="Due soon",$H124="Check dates"),"Human check needed",IF(AND($K124&lt;&gt;"",$K124&lt;=TODAY(),$I124&lt;&gt;"Updated",$I124&lt;&gt;"No follow-up needed"),"Follow-up date reached","")),"Human check needed"))</f>
        <v/>
      </c>
    </row>
    <row r="125" ht="28" customHeight="1">
      <c r="A125" s="12" t="n"/>
      <c r="B125" s="12" t="n"/>
      <c r="C125" s="7">
        <f>IF($B125="","",IFERROR(VLOOKUP($B125,'Pets'!$A$6:$F$105,2,FALSE),"Pet ID not found"))</f>
        <v/>
      </c>
      <c r="D125" s="12" t="n"/>
      <c r="E125" s="13" t="n"/>
      <c r="F125" s="13" t="n"/>
      <c r="G125" s="17">
        <f>IF(OR($B125="",$F125=""),"",IFERROR($F125-TODAY(),""))</f>
        <v/>
      </c>
      <c r="H125" s="7">
        <f>IF($B125="","",IFERROR(IF($E125="","Missing proof date",IF($F125="","Missing expiry",IF($F125&lt;TODAY(),"Expired",IF($F125&lt;=TODAY()+'Assumptions'!$B$6,"Due soon",IF($F125&lt;=TODAY()+'Assumptions'!$B$5,"Upcoming","Beyond window"))))),"Check dates"))</f>
        <v/>
      </c>
      <c r="I125" s="12" t="n"/>
      <c r="J125" s="12" t="n"/>
      <c r="K125" s="13" t="n"/>
      <c r="L125" s="15" t="n"/>
      <c r="M125" s="18">
        <f>IF($B125="","",IFERROR(IF(OR($H125="Missing proof date",$H125="Missing expiry",$H125="Expired",$H125="Due soon",$H125="Check dates"),"Human check needed",IF(AND($K125&lt;&gt;"",$K125&lt;=TODAY(),$I125&lt;&gt;"Updated",$I125&lt;&gt;"No follow-up needed"),"Follow-up date reached","")),"Human check needed"))</f>
        <v/>
      </c>
    </row>
    <row r="126" ht="28" customHeight="1">
      <c r="A126" s="12" t="n"/>
      <c r="B126" s="12" t="n"/>
      <c r="C126" s="5">
        <f>IF($B126="","",IFERROR(VLOOKUP($B126,'Pets'!$A$6:$F$105,2,FALSE),"Pet ID not found"))</f>
        <v/>
      </c>
      <c r="D126" s="12" t="n"/>
      <c r="E126" s="13" t="n"/>
      <c r="F126" s="13" t="n"/>
      <c r="G126" s="14">
        <f>IF(OR($B126="",$F126=""),"",IFERROR($F126-TODAY(),""))</f>
        <v/>
      </c>
      <c r="H126" s="5">
        <f>IF($B126="","",IFERROR(IF($E126="","Missing proof date",IF($F126="","Missing expiry",IF($F126&lt;TODAY(),"Expired",IF($F126&lt;=TODAY()+'Assumptions'!$B$6,"Due soon",IF($F126&lt;=TODAY()+'Assumptions'!$B$5,"Upcoming","Beyond window"))))),"Check dates"))</f>
        <v/>
      </c>
      <c r="I126" s="12" t="n"/>
      <c r="J126" s="12" t="n"/>
      <c r="K126" s="13" t="n"/>
      <c r="L126" s="15" t="n"/>
      <c r="M126" s="16">
        <f>IF($B126="","",IFERROR(IF(OR($H126="Missing proof date",$H126="Missing expiry",$H126="Expired",$H126="Due soon",$H126="Check dates"),"Human check needed",IF(AND($K126&lt;&gt;"",$K126&lt;=TODAY(),$I126&lt;&gt;"Updated",$I126&lt;&gt;"No follow-up needed"),"Follow-up date reached","")),"Human check needed"))</f>
        <v/>
      </c>
    </row>
    <row r="127" ht="28" customHeight="1">
      <c r="A127" s="12" t="n"/>
      <c r="B127" s="12" t="n"/>
      <c r="C127" s="7">
        <f>IF($B127="","",IFERROR(VLOOKUP($B127,'Pets'!$A$6:$F$105,2,FALSE),"Pet ID not found"))</f>
        <v/>
      </c>
      <c r="D127" s="12" t="n"/>
      <c r="E127" s="13" t="n"/>
      <c r="F127" s="13" t="n"/>
      <c r="G127" s="17">
        <f>IF(OR($B127="",$F127=""),"",IFERROR($F127-TODAY(),""))</f>
        <v/>
      </c>
      <c r="H127" s="7">
        <f>IF($B127="","",IFERROR(IF($E127="","Missing proof date",IF($F127="","Missing expiry",IF($F127&lt;TODAY(),"Expired",IF($F127&lt;=TODAY()+'Assumptions'!$B$6,"Due soon",IF($F127&lt;=TODAY()+'Assumptions'!$B$5,"Upcoming","Beyond window"))))),"Check dates"))</f>
        <v/>
      </c>
      <c r="I127" s="12" t="n"/>
      <c r="J127" s="12" t="n"/>
      <c r="K127" s="13" t="n"/>
      <c r="L127" s="15" t="n"/>
      <c r="M127" s="18">
        <f>IF($B127="","",IFERROR(IF(OR($H127="Missing proof date",$H127="Missing expiry",$H127="Expired",$H127="Due soon",$H127="Check dates"),"Human check needed",IF(AND($K127&lt;&gt;"",$K127&lt;=TODAY(),$I127&lt;&gt;"Updated",$I127&lt;&gt;"No follow-up needed"),"Follow-up date reached","")),"Human check needed"))</f>
        <v/>
      </c>
    </row>
    <row r="128" ht="28" customHeight="1">
      <c r="A128" s="12" t="n"/>
      <c r="B128" s="12" t="n"/>
      <c r="C128" s="5">
        <f>IF($B128="","",IFERROR(VLOOKUP($B128,'Pets'!$A$6:$F$105,2,FALSE),"Pet ID not found"))</f>
        <v/>
      </c>
      <c r="D128" s="12" t="n"/>
      <c r="E128" s="13" t="n"/>
      <c r="F128" s="13" t="n"/>
      <c r="G128" s="14">
        <f>IF(OR($B128="",$F128=""),"",IFERROR($F128-TODAY(),""))</f>
        <v/>
      </c>
      <c r="H128" s="5">
        <f>IF($B128="","",IFERROR(IF($E128="","Missing proof date",IF($F128="","Missing expiry",IF($F128&lt;TODAY(),"Expired",IF($F128&lt;=TODAY()+'Assumptions'!$B$6,"Due soon",IF($F128&lt;=TODAY()+'Assumptions'!$B$5,"Upcoming","Beyond window"))))),"Check dates"))</f>
        <v/>
      </c>
      <c r="I128" s="12" t="n"/>
      <c r="J128" s="12" t="n"/>
      <c r="K128" s="13" t="n"/>
      <c r="L128" s="15" t="n"/>
      <c r="M128" s="16">
        <f>IF($B128="","",IFERROR(IF(OR($H128="Missing proof date",$H128="Missing expiry",$H128="Expired",$H128="Due soon",$H128="Check dates"),"Human check needed",IF(AND($K128&lt;&gt;"",$K128&lt;=TODAY(),$I128&lt;&gt;"Updated",$I128&lt;&gt;"No follow-up needed"),"Follow-up date reached","")),"Human check needed"))</f>
        <v/>
      </c>
    </row>
    <row r="129" ht="28" customHeight="1">
      <c r="A129" s="12" t="n"/>
      <c r="B129" s="12" t="n"/>
      <c r="C129" s="7">
        <f>IF($B129="","",IFERROR(VLOOKUP($B129,'Pets'!$A$6:$F$105,2,FALSE),"Pet ID not found"))</f>
        <v/>
      </c>
      <c r="D129" s="12" t="n"/>
      <c r="E129" s="13" t="n"/>
      <c r="F129" s="13" t="n"/>
      <c r="G129" s="17">
        <f>IF(OR($B129="",$F129=""),"",IFERROR($F129-TODAY(),""))</f>
        <v/>
      </c>
      <c r="H129" s="7">
        <f>IF($B129="","",IFERROR(IF($E129="","Missing proof date",IF($F129="","Missing expiry",IF($F129&lt;TODAY(),"Expired",IF($F129&lt;=TODAY()+'Assumptions'!$B$6,"Due soon",IF($F129&lt;=TODAY()+'Assumptions'!$B$5,"Upcoming","Beyond window"))))),"Check dates"))</f>
        <v/>
      </c>
      <c r="I129" s="12" t="n"/>
      <c r="J129" s="12" t="n"/>
      <c r="K129" s="13" t="n"/>
      <c r="L129" s="15" t="n"/>
      <c r="M129" s="18">
        <f>IF($B129="","",IFERROR(IF(OR($H129="Missing proof date",$H129="Missing expiry",$H129="Expired",$H129="Due soon",$H129="Check dates"),"Human check needed",IF(AND($K129&lt;&gt;"",$K129&lt;=TODAY(),$I129&lt;&gt;"Updated",$I129&lt;&gt;"No follow-up needed"),"Follow-up date reached","")),"Human check needed"))</f>
        <v/>
      </c>
    </row>
    <row r="130" ht="28" customHeight="1">
      <c r="A130" s="12" t="n"/>
      <c r="B130" s="12" t="n"/>
      <c r="C130" s="5">
        <f>IF($B130="","",IFERROR(VLOOKUP($B130,'Pets'!$A$6:$F$105,2,FALSE),"Pet ID not found"))</f>
        <v/>
      </c>
      <c r="D130" s="12" t="n"/>
      <c r="E130" s="13" t="n"/>
      <c r="F130" s="13" t="n"/>
      <c r="G130" s="14">
        <f>IF(OR($B130="",$F130=""),"",IFERROR($F130-TODAY(),""))</f>
        <v/>
      </c>
      <c r="H130" s="5">
        <f>IF($B130="","",IFERROR(IF($E130="","Missing proof date",IF($F130="","Missing expiry",IF($F130&lt;TODAY(),"Expired",IF($F130&lt;=TODAY()+'Assumptions'!$B$6,"Due soon",IF($F130&lt;=TODAY()+'Assumptions'!$B$5,"Upcoming","Beyond window"))))),"Check dates"))</f>
        <v/>
      </c>
      <c r="I130" s="12" t="n"/>
      <c r="J130" s="12" t="n"/>
      <c r="K130" s="13" t="n"/>
      <c r="L130" s="15" t="n"/>
      <c r="M130" s="16">
        <f>IF($B130="","",IFERROR(IF(OR($H130="Missing proof date",$H130="Missing expiry",$H130="Expired",$H130="Due soon",$H130="Check dates"),"Human check needed",IF(AND($K130&lt;&gt;"",$K130&lt;=TODAY(),$I130&lt;&gt;"Updated",$I130&lt;&gt;"No follow-up needed"),"Follow-up date reached","")),"Human check needed"))</f>
        <v/>
      </c>
    </row>
    <row r="131" ht="28" customHeight="1">
      <c r="A131" s="12" t="n"/>
      <c r="B131" s="12" t="n"/>
      <c r="C131" s="7">
        <f>IF($B131="","",IFERROR(VLOOKUP($B131,'Pets'!$A$6:$F$105,2,FALSE),"Pet ID not found"))</f>
        <v/>
      </c>
      <c r="D131" s="12" t="n"/>
      <c r="E131" s="13" t="n"/>
      <c r="F131" s="13" t="n"/>
      <c r="G131" s="17">
        <f>IF(OR($B131="",$F131=""),"",IFERROR($F131-TODAY(),""))</f>
        <v/>
      </c>
      <c r="H131" s="7">
        <f>IF($B131="","",IFERROR(IF($E131="","Missing proof date",IF($F131="","Missing expiry",IF($F131&lt;TODAY(),"Expired",IF($F131&lt;=TODAY()+'Assumptions'!$B$6,"Due soon",IF($F131&lt;=TODAY()+'Assumptions'!$B$5,"Upcoming","Beyond window"))))),"Check dates"))</f>
        <v/>
      </c>
      <c r="I131" s="12" t="n"/>
      <c r="J131" s="12" t="n"/>
      <c r="K131" s="13" t="n"/>
      <c r="L131" s="15" t="n"/>
      <c r="M131" s="18">
        <f>IF($B131="","",IFERROR(IF(OR($H131="Missing proof date",$H131="Missing expiry",$H131="Expired",$H131="Due soon",$H131="Check dates"),"Human check needed",IF(AND($K131&lt;&gt;"",$K131&lt;=TODAY(),$I131&lt;&gt;"Updated",$I131&lt;&gt;"No follow-up needed"),"Follow-up date reached","")),"Human check needed"))</f>
        <v/>
      </c>
    </row>
    <row r="132" ht="28" customHeight="1">
      <c r="A132" s="12" t="n"/>
      <c r="B132" s="12" t="n"/>
      <c r="C132" s="5">
        <f>IF($B132="","",IFERROR(VLOOKUP($B132,'Pets'!$A$6:$F$105,2,FALSE),"Pet ID not found"))</f>
        <v/>
      </c>
      <c r="D132" s="12" t="n"/>
      <c r="E132" s="13" t="n"/>
      <c r="F132" s="13" t="n"/>
      <c r="G132" s="14">
        <f>IF(OR($B132="",$F132=""),"",IFERROR($F132-TODAY(),""))</f>
        <v/>
      </c>
      <c r="H132" s="5">
        <f>IF($B132="","",IFERROR(IF($E132="","Missing proof date",IF($F132="","Missing expiry",IF($F132&lt;TODAY(),"Expired",IF($F132&lt;=TODAY()+'Assumptions'!$B$6,"Due soon",IF($F132&lt;=TODAY()+'Assumptions'!$B$5,"Upcoming","Beyond window"))))),"Check dates"))</f>
        <v/>
      </c>
      <c r="I132" s="12" t="n"/>
      <c r="J132" s="12" t="n"/>
      <c r="K132" s="13" t="n"/>
      <c r="L132" s="15" t="n"/>
      <c r="M132" s="16">
        <f>IF($B132="","",IFERROR(IF(OR($H132="Missing proof date",$H132="Missing expiry",$H132="Expired",$H132="Due soon",$H132="Check dates"),"Human check needed",IF(AND($K132&lt;&gt;"",$K132&lt;=TODAY(),$I132&lt;&gt;"Updated",$I132&lt;&gt;"No follow-up needed"),"Follow-up date reached","")),"Human check needed"))</f>
        <v/>
      </c>
    </row>
    <row r="133" ht="28" customHeight="1">
      <c r="A133" s="12" t="n"/>
      <c r="B133" s="12" t="n"/>
      <c r="C133" s="7">
        <f>IF($B133="","",IFERROR(VLOOKUP($B133,'Pets'!$A$6:$F$105,2,FALSE),"Pet ID not found"))</f>
        <v/>
      </c>
      <c r="D133" s="12" t="n"/>
      <c r="E133" s="13" t="n"/>
      <c r="F133" s="13" t="n"/>
      <c r="G133" s="17">
        <f>IF(OR($B133="",$F133=""),"",IFERROR($F133-TODAY(),""))</f>
        <v/>
      </c>
      <c r="H133" s="7">
        <f>IF($B133="","",IFERROR(IF($E133="","Missing proof date",IF($F133="","Missing expiry",IF($F133&lt;TODAY(),"Expired",IF($F133&lt;=TODAY()+'Assumptions'!$B$6,"Due soon",IF($F133&lt;=TODAY()+'Assumptions'!$B$5,"Upcoming","Beyond window"))))),"Check dates"))</f>
        <v/>
      </c>
      <c r="I133" s="12" t="n"/>
      <c r="J133" s="12" t="n"/>
      <c r="K133" s="13" t="n"/>
      <c r="L133" s="15" t="n"/>
      <c r="M133" s="18">
        <f>IF($B133="","",IFERROR(IF(OR($H133="Missing proof date",$H133="Missing expiry",$H133="Expired",$H133="Due soon",$H133="Check dates"),"Human check needed",IF(AND($K133&lt;&gt;"",$K133&lt;=TODAY(),$I133&lt;&gt;"Updated",$I133&lt;&gt;"No follow-up needed"),"Follow-up date reached","")),"Human check needed"))</f>
        <v/>
      </c>
    </row>
    <row r="134" ht="28" customHeight="1">
      <c r="A134" s="12" t="n"/>
      <c r="B134" s="12" t="n"/>
      <c r="C134" s="5">
        <f>IF($B134="","",IFERROR(VLOOKUP($B134,'Pets'!$A$6:$F$105,2,FALSE),"Pet ID not found"))</f>
        <v/>
      </c>
      <c r="D134" s="12" t="n"/>
      <c r="E134" s="13" t="n"/>
      <c r="F134" s="13" t="n"/>
      <c r="G134" s="14">
        <f>IF(OR($B134="",$F134=""),"",IFERROR($F134-TODAY(),""))</f>
        <v/>
      </c>
      <c r="H134" s="5">
        <f>IF($B134="","",IFERROR(IF($E134="","Missing proof date",IF($F134="","Missing expiry",IF($F134&lt;TODAY(),"Expired",IF($F134&lt;=TODAY()+'Assumptions'!$B$6,"Due soon",IF($F134&lt;=TODAY()+'Assumptions'!$B$5,"Upcoming","Beyond window"))))),"Check dates"))</f>
        <v/>
      </c>
      <c r="I134" s="12" t="n"/>
      <c r="J134" s="12" t="n"/>
      <c r="K134" s="13" t="n"/>
      <c r="L134" s="15" t="n"/>
      <c r="M134" s="16">
        <f>IF($B134="","",IFERROR(IF(OR($H134="Missing proof date",$H134="Missing expiry",$H134="Expired",$H134="Due soon",$H134="Check dates"),"Human check needed",IF(AND($K134&lt;&gt;"",$K134&lt;=TODAY(),$I134&lt;&gt;"Updated",$I134&lt;&gt;"No follow-up needed"),"Follow-up date reached","")),"Human check needed"))</f>
        <v/>
      </c>
    </row>
    <row r="135" ht="28" customHeight="1">
      <c r="A135" s="12" t="n"/>
      <c r="B135" s="12" t="n"/>
      <c r="C135" s="7">
        <f>IF($B135="","",IFERROR(VLOOKUP($B135,'Pets'!$A$6:$F$105,2,FALSE),"Pet ID not found"))</f>
        <v/>
      </c>
      <c r="D135" s="12" t="n"/>
      <c r="E135" s="13" t="n"/>
      <c r="F135" s="13" t="n"/>
      <c r="G135" s="17">
        <f>IF(OR($B135="",$F135=""),"",IFERROR($F135-TODAY(),""))</f>
        <v/>
      </c>
      <c r="H135" s="7">
        <f>IF($B135="","",IFERROR(IF($E135="","Missing proof date",IF($F135="","Missing expiry",IF($F135&lt;TODAY(),"Expired",IF($F135&lt;=TODAY()+'Assumptions'!$B$6,"Due soon",IF($F135&lt;=TODAY()+'Assumptions'!$B$5,"Upcoming","Beyond window"))))),"Check dates"))</f>
        <v/>
      </c>
      <c r="I135" s="12" t="n"/>
      <c r="J135" s="12" t="n"/>
      <c r="K135" s="13" t="n"/>
      <c r="L135" s="15" t="n"/>
      <c r="M135" s="18">
        <f>IF($B135="","",IFERROR(IF(OR($H135="Missing proof date",$H135="Missing expiry",$H135="Expired",$H135="Due soon",$H135="Check dates"),"Human check needed",IF(AND($K135&lt;&gt;"",$K135&lt;=TODAY(),$I135&lt;&gt;"Updated",$I135&lt;&gt;"No follow-up needed"),"Follow-up date reached","")),"Human check needed"))</f>
        <v/>
      </c>
    </row>
    <row r="136" ht="28" customHeight="1">
      <c r="A136" s="12" t="n"/>
      <c r="B136" s="12" t="n"/>
      <c r="C136" s="5">
        <f>IF($B136="","",IFERROR(VLOOKUP($B136,'Pets'!$A$6:$F$105,2,FALSE),"Pet ID not found"))</f>
        <v/>
      </c>
      <c r="D136" s="12" t="n"/>
      <c r="E136" s="13" t="n"/>
      <c r="F136" s="13" t="n"/>
      <c r="G136" s="14">
        <f>IF(OR($B136="",$F136=""),"",IFERROR($F136-TODAY(),""))</f>
        <v/>
      </c>
      <c r="H136" s="5">
        <f>IF($B136="","",IFERROR(IF($E136="","Missing proof date",IF($F136="","Missing expiry",IF($F136&lt;TODAY(),"Expired",IF($F136&lt;=TODAY()+'Assumptions'!$B$6,"Due soon",IF($F136&lt;=TODAY()+'Assumptions'!$B$5,"Upcoming","Beyond window"))))),"Check dates"))</f>
        <v/>
      </c>
      <c r="I136" s="12" t="n"/>
      <c r="J136" s="12" t="n"/>
      <c r="K136" s="13" t="n"/>
      <c r="L136" s="15" t="n"/>
      <c r="M136" s="16">
        <f>IF($B136="","",IFERROR(IF(OR($H136="Missing proof date",$H136="Missing expiry",$H136="Expired",$H136="Due soon",$H136="Check dates"),"Human check needed",IF(AND($K136&lt;&gt;"",$K136&lt;=TODAY(),$I136&lt;&gt;"Updated",$I136&lt;&gt;"No follow-up needed"),"Follow-up date reached","")),"Human check needed"))</f>
        <v/>
      </c>
    </row>
    <row r="137" ht="28" customHeight="1">
      <c r="A137" s="12" t="n"/>
      <c r="B137" s="12" t="n"/>
      <c r="C137" s="7">
        <f>IF($B137="","",IFERROR(VLOOKUP($B137,'Pets'!$A$6:$F$105,2,FALSE),"Pet ID not found"))</f>
        <v/>
      </c>
      <c r="D137" s="12" t="n"/>
      <c r="E137" s="13" t="n"/>
      <c r="F137" s="13" t="n"/>
      <c r="G137" s="17">
        <f>IF(OR($B137="",$F137=""),"",IFERROR($F137-TODAY(),""))</f>
        <v/>
      </c>
      <c r="H137" s="7">
        <f>IF($B137="","",IFERROR(IF($E137="","Missing proof date",IF($F137="","Missing expiry",IF($F137&lt;TODAY(),"Expired",IF($F137&lt;=TODAY()+'Assumptions'!$B$6,"Due soon",IF($F137&lt;=TODAY()+'Assumptions'!$B$5,"Upcoming","Beyond window"))))),"Check dates"))</f>
        <v/>
      </c>
      <c r="I137" s="12" t="n"/>
      <c r="J137" s="12" t="n"/>
      <c r="K137" s="13" t="n"/>
      <c r="L137" s="15" t="n"/>
      <c r="M137" s="18">
        <f>IF($B137="","",IFERROR(IF(OR($H137="Missing proof date",$H137="Missing expiry",$H137="Expired",$H137="Due soon",$H137="Check dates"),"Human check needed",IF(AND($K137&lt;&gt;"",$K137&lt;=TODAY(),$I137&lt;&gt;"Updated",$I137&lt;&gt;"No follow-up needed"),"Follow-up date reached","")),"Human check needed"))</f>
        <v/>
      </c>
    </row>
    <row r="138" ht="28" customHeight="1">
      <c r="A138" s="12" t="n"/>
      <c r="B138" s="12" t="n"/>
      <c r="C138" s="5">
        <f>IF($B138="","",IFERROR(VLOOKUP($B138,'Pets'!$A$6:$F$105,2,FALSE),"Pet ID not found"))</f>
        <v/>
      </c>
      <c r="D138" s="12" t="n"/>
      <c r="E138" s="13" t="n"/>
      <c r="F138" s="13" t="n"/>
      <c r="G138" s="14">
        <f>IF(OR($B138="",$F138=""),"",IFERROR($F138-TODAY(),""))</f>
        <v/>
      </c>
      <c r="H138" s="5">
        <f>IF($B138="","",IFERROR(IF($E138="","Missing proof date",IF($F138="","Missing expiry",IF($F138&lt;TODAY(),"Expired",IF($F138&lt;=TODAY()+'Assumptions'!$B$6,"Due soon",IF($F138&lt;=TODAY()+'Assumptions'!$B$5,"Upcoming","Beyond window"))))),"Check dates"))</f>
        <v/>
      </c>
      <c r="I138" s="12" t="n"/>
      <c r="J138" s="12" t="n"/>
      <c r="K138" s="13" t="n"/>
      <c r="L138" s="15" t="n"/>
      <c r="M138" s="16">
        <f>IF($B138="","",IFERROR(IF(OR($H138="Missing proof date",$H138="Missing expiry",$H138="Expired",$H138="Due soon",$H138="Check dates"),"Human check needed",IF(AND($K138&lt;&gt;"",$K138&lt;=TODAY(),$I138&lt;&gt;"Updated",$I138&lt;&gt;"No follow-up needed"),"Follow-up date reached","")),"Human check needed"))</f>
        <v/>
      </c>
    </row>
    <row r="139" ht="28" customHeight="1">
      <c r="A139" s="12" t="n"/>
      <c r="B139" s="12" t="n"/>
      <c r="C139" s="7">
        <f>IF($B139="","",IFERROR(VLOOKUP($B139,'Pets'!$A$6:$F$105,2,FALSE),"Pet ID not found"))</f>
        <v/>
      </c>
      <c r="D139" s="12" t="n"/>
      <c r="E139" s="13" t="n"/>
      <c r="F139" s="13" t="n"/>
      <c r="G139" s="17">
        <f>IF(OR($B139="",$F139=""),"",IFERROR($F139-TODAY(),""))</f>
        <v/>
      </c>
      <c r="H139" s="7">
        <f>IF($B139="","",IFERROR(IF($E139="","Missing proof date",IF($F139="","Missing expiry",IF($F139&lt;TODAY(),"Expired",IF($F139&lt;=TODAY()+'Assumptions'!$B$6,"Due soon",IF($F139&lt;=TODAY()+'Assumptions'!$B$5,"Upcoming","Beyond window"))))),"Check dates"))</f>
        <v/>
      </c>
      <c r="I139" s="12" t="n"/>
      <c r="J139" s="12" t="n"/>
      <c r="K139" s="13" t="n"/>
      <c r="L139" s="15" t="n"/>
      <c r="M139" s="18">
        <f>IF($B139="","",IFERROR(IF(OR($H139="Missing proof date",$H139="Missing expiry",$H139="Expired",$H139="Due soon",$H139="Check dates"),"Human check needed",IF(AND($K139&lt;&gt;"",$K139&lt;=TODAY(),$I139&lt;&gt;"Updated",$I139&lt;&gt;"No follow-up needed"),"Follow-up date reached","")),"Human check needed"))</f>
        <v/>
      </c>
    </row>
    <row r="140" ht="28" customHeight="1">
      <c r="A140" s="12" t="n"/>
      <c r="B140" s="12" t="n"/>
      <c r="C140" s="5">
        <f>IF($B140="","",IFERROR(VLOOKUP($B140,'Pets'!$A$6:$F$105,2,FALSE),"Pet ID not found"))</f>
        <v/>
      </c>
      <c r="D140" s="12" t="n"/>
      <c r="E140" s="13" t="n"/>
      <c r="F140" s="13" t="n"/>
      <c r="G140" s="14">
        <f>IF(OR($B140="",$F140=""),"",IFERROR($F140-TODAY(),""))</f>
        <v/>
      </c>
      <c r="H140" s="5">
        <f>IF($B140="","",IFERROR(IF($E140="","Missing proof date",IF($F140="","Missing expiry",IF($F140&lt;TODAY(),"Expired",IF($F140&lt;=TODAY()+'Assumptions'!$B$6,"Due soon",IF($F140&lt;=TODAY()+'Assumptions'!$B$5,"Upcoming","Beyond window"))))),"Check dates"))</f>
        <v/>
      </c>
      <c r="I140" s="12" t="n"/>
      <c r="J140" s="12" t="n"/>
      <c r="K140" s="13" t="n"/>
      <c r="L140" s="15" t="n"/>
      <c r="M140" s="16">
        <f>IF($B140="","",IFERROR(IF(OR($H140="Missing proof date",$H140="Missing expiry",$H140="Expired",$H140="Due soon",$H140="Check dates"),"Human check needed",IF(AND($K140&lt;&gt;"",$K140&lt;=TODAY(),$I140&lt;&gt;"Updated",$I140&lt;&gt;"No follow-up needed"),"Follow-up date reached","")),"Human check needed"))</f>
        <v/>
      </c>
    </row>
    <row r="141" ht="28" customHeight="1">
      <c r="A141" s="12" t="n"/>
      <c r="B141" s="12" t="n"/>
      <c r="C141" s="7">
        <f>IF($B141="","",IFERROR(VLOOKUP($B141,'Pets'!$A$6:$F$105,2,FALSE),"Pet ID not found"))</f>
        <v/>
      </c>
      <c r="D141" s="12" t="n"/>
      <c r="E141" s="13" t="n"/>
      <c r="F141" s="13" t="n"/>
      <c r="G141" s="17">
        <f>IF(OR($B141="",$F141=""),"",IFERROR($F141-TODAY(),""))</f>
        <v/>
      </c>
      <c r="H141" s="7">
        <f>IF($B141="","",IFERROR(IF($E141="","Missing proof date",IF($F141="","Missing expiry",IF($F141&lt;TODAY(),"Expired",IF($F141&lt;=TODAY()+'Assumptions'!$B$6,"Due soon",IF($F141&lt;=TODAY()+'Assumptions'!$B$5,"Upcoming","Beyond window"))))),"Check dates"))</f>
        <v/>
      </c>
      <c r="I141" s="12" t="n"/>
      <c r="J141" s="12" t="n"/>
      <c r="K141" s="13" t="n"/>
      <c r="L141" s="15" t="n"/>
      <c r="M141" s="18">
        <f>IF($B141="","",IFERROR(IF(OR($H141="Missing proof date",$H141="Missing expiry",$H141="Expired",$H141="Due soon",$H141="Check dates"),"Human check needed",IF(AND($K141&lt;&gt;"",$K141&lt;=TODAY(),$I141&lt;&gt;"Updated",$I141&lt;&gt;"No follow-up needed"),"Follow-up date reached","")),"Human check needed"))</f>
        <v/>
      </c>
    </row>
    <row r="142" ht="28" customHeight="1">
      <c r="A142" s="12" t="n"/>
      <c r="B142" s="12" t="n"/>
      <c r="C142" s="5">
        <f>IF($B142="","",IFERROR(VLOOKUP($B142,'Pets'!$A$6:$F$105,2,FALSE),"Pet ID not found"))</f>
        <v/>
      </c>
      <c r="D142" s="12" t="n"/>
      <c r="E142" s="13" t="n"/>
      <c r="F142" s="13" t="n"/>
      <c r="G142" s="14">
        <f>IF(OR($B142="",$F142=""),"",IFERROR($F142-TODAY(),""))</f>
        <v/>
      </c>
      <c r="H142" s="5">
        <f>IF($B142="","",IFERROR(IF($E142="","Missing proof date",IF($F142="","Missing expiry",IF($F142&lt;TODAY(),"Expired",IF($F142&lt;=TODAY()+'Assumptions'!$B$6,"Due soon",IF($F142&lt;=TODAY()+'Assumptions'!$B$5,"Upcoming","Beyond window"))))),"Check dates"))</f>
        <v/>
      </c>
      <c r="I142" s="12" t="n"/>
      <c r="J142" s="12" t="n"/>
      <c r="K142" s="13" t="n"/>
      <c r="L142" s="15" t="n"/>
      <c r="M142" s="16">
        <f>IF($B142="","",IFERROR(IF(OR($H142="Missing proof date",$H142="Missing expiry",$H142="Expired",$H142="Due soon",$H142="Check dates"),"Human check needed",IF(AND($K142&lt;&gt;"",$K142&lt;=TODAY(),$I142&lt;&gt;"Updated",$I142&lt;&gt;"No follow-up needed"),"Follow-up date reached","")),"Human check needed"))</f>
        <v/>
      </c>
    </row>
    <row r="143" ht="28" customHeight="1">
      <c r="A143" s="12" t="n"/>
      <c r="B143" s="12" t="n"/>
      <c r="C143" s="7">
        <f>IF($B143="","",IFERROR(VLOOKUP($B143,'Pets'!$A$6:$F$105,2,FALSE),"Pet ID not found"))</f>
        <v/>
      </c>
      <c r="D143" s="12" t="n"/>
      <c r="E143" s="13" t="n"/>
      <c r="F143" s="13" t="n"/>
      <c r="G143" s="17">
        <f>IF(OR($B143="",$F143=""),"",IFERROR($F143-TODAY(),""))</f>
        <v/>
      </c>
      <c r="H143" s="7">
        <f>IF($B143="","",IFERROR(IF($E143="","Missing proof date",IF($F143="","Missing expiry",IF($F143&lt;TODAY(),"Expired",IF($F143&lt;=TODAY()+'Assumptions'!$B$6,"Due soon",IF($F143&lt;=TODAY()+'Assumptions'!$B$5,"Upcoming","Beyond window"))))),"Check dates"))</f>
        <v/>
      </c>
      <c r="I143" s="12" t="n"/>
      <c r="J143" s="12" t="n"/>
      <c r="K143" s="13" t="n"/>
      <c r="L143" s="15" t="n"/>
      <c r="M143" s="18">
        <f>IF($B143="","",IFERROR(IF(OR($H143="Missing proof date",$H143="Missing expiry",$H143="Expired",$H143="Due soon",$H143="Check dates"),"Human check needed",IF(AND($K143&lt;&gt;"",$K143&lt;=TODAY(),$I143&lt;&gt;"Updated",$I143&lt;&gt;"No follow-up needed"),"Follow-up date reached","")),"Human check needed"))</f>
        <v/>
      </c>
    </row>
    <row r="144" ht="28" customHeight="1">
      <c r="A144" s="12" t="n"/>
      <c r="B144" s="12" t="n"/>
      <c r="C144" s="5">
        <f>IF($B144="","",IFERROR(VLOOKUP($B144,'Pets'!$A$6:$F$105,2,FALSE),"Pet ID not found"))</f>
        <v/>
      </c>
      <c r="D144" s="12" t="n"/>
      <c r="E144" s="13" t="n"/>
      <c r="F144" s="13" t="n"/>
      <c r="G144" s="14">
        <f>IF(OR($B144="",$F144=""),"",IFERROR($F144-TODAY(),""))</f>
        <v/>
      </c>
      <c r="H144" s="5">
        <f>IF($B144="","",IFERROR(IF($E144="","Missing proof date",IF($F144="","Missing expiry",IF($F144&lt;TODAY(),"Expired",IF($F144&lt;=TODAY()+'Assumptions'!$B$6,"Due soon",IF($F144&lt;=TODAY()+'Assumptions'!$B$5,"Upcoming","Beyond window"))))),"Check dates"))</f>
        <v/>
      </c>
      <c r="I144" s="12" t="n"/>
      <c r="J144" s="12" t="n"/>
      <c r="K144" s="13" t="n"/>
      <c r="L144" s="15" t="n"/>
      <c r="M144" s="16">
        <f>IF($B144="","",IFERROR(IF(OR($H144="Missing proof date",$H144="Missing expiry",$H144="Expired",$H144="Due soon",$H144="Check dates"),"Human check needed",IF(AND($K144&lt;&gt;"",$K144&lt;=TODAY(),$I144&lt;&gt;"Updated",$I144&lt;&gt;"No follow-up needed"),"Follow-up date reached","")),"Human check needed"))</f>
        <v/>
      </c>
    </row>
    <row r="145" ht="28" customHeight="1">
      <c r="A145" s="12" t="n"/>
      <c r="B145" s="12" t="n"/>
      <c r="C145" s="7">
        <f>IF($B145="","",IFERROR(VLOOKUP($B145,'Pets'!$A$6:$F$105,2,FALSE),"Pet ID not found"))</f>
        <v/>
      </c>
      <c r="D145" s="12" t="n"/>
      <c r="E145" s="13" t="n"/>
      <c r="F145" s="13" t="n"/>
      <c r="G145" s="17">
        <f>IF(OR($B145="",$F145=""),"",IFERROR($F145-TODAY(),""))</f>
        <v/>
      </c>
      <c r="H145" s="7">
        <f>IF($B145="","",IFERROR(IF($E145="","Missing proof date",IF($F145="","Missing expiry",IF($F145&lt;TODAY(),"Expired",IF($F145&lt;=TODAY()+'Assumptions'!$B$6,"Due soon",IF($F145&lt;=TODAY()+'Assumptions'!$B$5,"Upcoming","Beyond window"))))),"Check dates"))</f>
        <v/>
      </c>
      <c r="I145" s="12" t="n"/>
      <c r="J145" s="12" t="n"/>
      <c r="K145" s="13" t="n"/>
      <c r="L145" s="15" t="n"/>
      <c r="M145" s="18">
        <f>IF($B145="","",IFERROR(IF(OR($H145="Missing proof date",$H145="Missing expiry",$H145="Expired",$H145="Due soon",$H145="Check dates"),"Human check needed",IF(AND($K145&lt;&gt;"",$K145&lt;=TODAY(),$I145&lt;&gt;"Updated",$I145&lt;&gt;"No follow-up needed"),"Follow-up date reached","")),"Human check needed"))</f>
        <v/>
      </c>
    </row>
    <row r="146" ht="28" customHeight="1">
      <c r="A146" s="12" t="n"/>
      <c r="B146" s="12" t="n"/>
      <c r="C146" s="5">
        <f>IF($B146="","",IFERROR(VLOOKUP($B146,'Pets'!$A$6:$F$105,2,FALSE),"Pet ID not found"))</f>
        <v/>
      </c>
      <c r="D146" s="12" t="n"/>
      <c r="E146" s="13" t="n"/>
      <c r="F146" s="13" t="n"/>
      <c r="G146" s="14">
        <f>IF(OR($B146="",$F146=""),"",IFERROR($F146-TODAY(),""))</f>
        <v/>
      </c>
      <c r="H146" s="5">
        <f>IF($B146="","",IFERROR(IF($E146="","Missing proof date",IF($F146="","Missing expiry",IF($F146&lt;TODAY(),"Expired",IF($F146&lt;=TODAY()+'Assumptions'!$B$6,"Due soon",IF($F146&lt;=TODAY()+'Assumptions'!$B$5,"Upcoming","Beyond window"))))),"Check dates"))</f>
        <v/>
      </c>
      <c r="I146" s="12" t="n"/>
      <c r="J146" s="12" t="n"/>
      <c r="K146" s="13" t="n"/>
      <c r="L146" s="15" t="n"/>
      <c r="M146" s="16">
        <f>IF($B146="","",IFERROR(IF(OR($H146="Missing proof date",$H146="Missing expiry",$H146="Expired",$H146="Due soon",$H146="Check dates"),"Human check needed",IF(AND($K146&lt;&gt;"",$K146&lt;=TODAY(),$I146&lt;&gt;"Updated",$I146&lt;&gt;"No follow-up needed"),"Follow-up date reached","")),"Human check needed"))</f>
        <v/>
      </c>
    </row>
    <row r="147" ht="28" customHeight="1">
      <c r="A147" s="12" t="n"/>
      <c r="B147" s="12" t="n"/>
      <c r="C147" s="7">
        <f>IF($B147="","",IFERROR(VLOOKUP($B147,'Pets'!$A$6:$F$105,2,FALSE),"Pet ID not found"))</f>
        <v/>
      </c>
      <c r="D147" s="12" t="n"/>
      <c r="E147" s="13" t="n"/>
      <c r="F147" s="13" t="n"/>
      <c r="G147" s="17">
        <f>IF(OR($B147="",$F147=""),"",IFERROR($F147-TODAY(),""))</f>
        <v/>
      </c>
      <c r="H147" s="7">
        <f>IF($B147="","",IFERROR(IF($E147="","Missing proof date",IF($F147="","Missing expiry",IF($F147&lt;TODAY(),"Expired",IF($F147&lt;=TODAY()+'Assumptions'!$B$6,"Due soon",IF($F147&lt;=TODAY()+'Assumptions'!$B$5,"Upcoming","Beyond window"))))),"Check dates"))</f>
        <v/>
      </c>
      <c r="I147" s="12" t="n"/>
      <c r="J147" s="12" t="n"/>
      <c r="K147" s="13" t="n"/>
      <c r="L147" s="15" t="n"/>
      <c r="M147" s="18">
        <f>IF($B147="","",IFERROR(IF(OR($H147="Missing proof date",$H147="Missing expiry",$H147="Expired",$H147="Due soon",$H147="Check dates"),"Human check needed",IF(AND($K147&lt;&gt;"",$K147&lt;=TODAY(),$I147&lt;&gt;"Updated",$I147&lt;&gt;"No follow-up needed"),"Follow-up date reached","")),"Human check needed"))</f>
        <v/>
      </c>
    </row>
    <row r="148" ht="28" customHeight="1">
      <c r="A148" s="12" t="n"/>
      <c r="B148" s="12" t="n"/>
      <c r="C148" s="5">
        <f>IF($B148="","",IFERROR(VLOOKUP($B148,'Pets'!$A$6:$F$105,2,FALSE),"Pet ID not found"))</f>
        <v/>
      </c>
      <c r="D148" s="12" t="n"/>
      <c r="E148" s="13" t="n"/>
      <c r="F148" s="13" t="n"/>
      <c r="G148" s="14">
        <f>IF(OR($B148="",$F148=""),"",IFERROR($F148-TODAY(),""))</f>
        <v/>
      </c>
      <c r="H148" s="5">
        <f>IF($B148="","",IFERROR(IF($E148="","Missing proof date",IF($F148="","Missing expiry",IF($F148&lt;TODAY(),"Expired",IF($F148&lt;=TODAY()+'Assumptions'!$B$6,"Due soon",IF($F148&lt;=TODAY()+'Assumptions'!$B$5,"Upcoming","Beyond window"))))),"Check dates"))</f>
        <v/>
      </c>
      <c r="I148" s="12" t="n"/>
      <c r="J148" s="12" t="n"/>
      <c r="K148" s="13" t="n"/>
      <c r="L148" s="15" t="n"/>
      <c r="M148" s="16">
        <f>IF($B148="","",IFERROR(IF(OR($H148="Missing proof date",$H148="Missing expiry",$H148="Expired",$H148="Due soon",$H148="Check dates"),"Human check needed",IF(AND($K148&lt;&gt;"",$K148&lt;=TODAY(),$I148&lt;&gt;"Updated",$I148&lt;&gt;"No follow-up needed"),"Follow-up date reached","")),"Human check needed"))</f>
        <v/>
      </c>
    </row>
    <row r="149" ht="28" customHeight="1">
      <c r="A149" s="12" t="n"/>
      <c r="B149" s="12" t="n"/>
      <c r="C149" s="7">
        <f>IF($B149="","",IFERROR(VLOOKUP($B149,'Pets'!$A$6:$F$105,2,FALSE),"Pet ID not found"))</f>
        <v/>
      </c>
      <c r="D149" s="12" t="n"/>
      <c r="E149" s="13" t="n"/>
      <c r="F149" s="13" t="n"/>
      <c r="G149" s="17">
        <f>IF(OR($B149="",$F149=""),"",IFERROR($F149-TODAY(),""))</f>
        <v/>
      </c>
      <c r="H149" s="7">
        <f>IF($B149="","",IFERROR(IF($E149="","Missing proof date",IF($F149="","Missing expiry",IF($F149&lt;TODAY(),"Expired",IF($F149&lt;=TODAY()+'Assumptions'!$B$6,"Due soon",IF($F149&lt;=TODAY()+'Assumptions'!$B$5,"Upcoming","Beyond window"))))),"Check dates"))</f>
        <v/>
      </c>
      <c r="I149" s="12" t="n"/>
      <c r="J149" s="12" t="n"/>
      <c r="K149" s="13" t="n"/>
      <c r="L149" s="15" t="n"/>
      <c r="M149" s="18">
        <f>IF($B149="","",IFERROR(IF(OR($H149="Missing proof date",$H149="Missing expiry",$H149="Expired",$H149="Due soon",$H149="Check dates"),"Human check needed",IF(AND($K149&lt;&gt;"",$K149&lt;=TODAY(),$I149&lt;&gt;"Updated",$I149&lt;&gt;"No follow-up needed"),"Follow-up date reached","")),"Human check needed"))</f>
        <v/>
      </c>
    </row>
    <row r="150" ht="28" customHeight="1">
      <c r="A150" s="12" t="n"/>
      <c r="B150" s="12" t="n"/>
      <c r="C150" s="5">
        <f>IF($B150="","",IFERROR(VLOOKUP($B150,'Pets'!$A$6:$F$105,2,FALSE),"Pet ID not found"))</f>
        <v/>
      </c>
      <c r="D150" s="12" t="n"/>
      <c r="E150" s="13" t="n"/>
      <c r="F150" s="13" t="n"/>
      <c r="G150" s="14">
        <f>IF(OR($B150="",$F150=""),"",IFERROR($F150-TODAY(),""))</f>
        <v/>
      </c>
      <c r="H150" s="5">
        <f>IF($B150="","",IFERROR(IF($E150="","Missing proof date",IF($F150="","Missing expiry",IF($F150&lt;TODAY(),"Expired",IF($F150&lt;=TODAY()+'Assumptions'!$B$6,"Due soon",IF($F150&lt;=TODAY()+'Assumptions'!$B$5,"Upcoming","Beyond window"))))),"Check dates"))</f>
        <v/>
      </c>
      <c r="I150" s="12" t="n"/>
      <c r="J150" s="12" t="n"/>
      <c r="K150" s="13" t="n"/>
      <c r="L150" s="15" t="n"/>
      <c r="M150" s="16">
        <f>IF($B150="","",IFERROR(IF(OR($H150="Missing proof date",$H150="Missing expiry",$H150="Expired",$H150="Due soon",$H150="Check dates"),"Human check needed",IF(AND($K150&lt;&gt;"",$K150&lt;=TODAY(),$I150&lt;&gt;"Updated",$I150&lt;&gt;"No follow-up needed"),"Follow-up date reached","")),"Human check needed"))</f>
        <v/>
      </c>
    </row>
    <row r="151" ht="28" customHeight="1">
      <c r="A151" s="12" t="n"/>
      <c r="B151" s="12" t="n"/>
      <c r="C151" s="7">
        <f>IF($B151="","",IFERROR(VLOOKUP($B151,'Pets'!$A$6:$F$105,2,FALSE),"Pet ID not found"))</f>
        <v/>
      </c>
      <c r="D151" s="12" t="n"/>
      <c r="E151" s="13" t="n"/>
      <c r="F151" s="13" t="n"/>
      <c r="G151" s="17">
        <f>IF(OR($B151="",$F151=""),"",IFERROR($F151-TODAY(),""))</f>
        <v/>
      </c>
      <c r="H151" s="7">
        <f>IF($B151="","",IFERROR(IF($E151="","Missing proof date",IF($F151="","Missing expiry",IF($F151&lt;TODAY(),"Expired",IF($F151&lt;=TODAY()+'Assumptions'!$B$6,"Due soon",IF($F151&lt;=TODAY()+'Assumptions'!$B$5,"Upcoming","Beyond window"))))),"Check dates"))</f>
        <v/>
      </c>
      <c r="I151" s="12" t="n"/>
      <c r="J151" s="12" t="n"/>
      <c r="K151" s="13" t="n"/>
      <c r="L151" s="15" t="n"/>
      <c r="M151" s="18">
        <f>IF($B151="","",IFERROR(IF(OR($H151="Missing proof date",$H151="Missing expiry",$H151="Expired",$H151="Due soon",$H151="Check dates"),"Human check needed",IF(AND($K151&lt;&gt;"",$K151&lt;=TODAY(),$I151&lt;&gt;"Updated",$I151&lt;&gt;"No follow-up needed"),"Follow-up date reached","")),"Human check needed"))</f>
        <v/>
      </c>
    </row>
    <row r="152" ht="28" customHeight="1">
      <c r="A152" s="12" t="n"/>
      <c r="B152" s="12" t="n"/>
      <c r="C152" s="5">
        <f>IF($B152="","",IFERROR(VLOOKUP($B152,'Pets'!$A$6:$F$105,2,FALSE),"Pet ID not found"))</f>
        <v/>
      </c>
      <c r="D152" s="12" t="n"/>
      <c r="E152" s="13" t="n"/>
      <c r="F152" s="13" t="n"/>
      <c r="G152" s="14">
        <f>IF(OR($B152="",$F152=""),"",IFERROR($F152-TODAY(),""))</f>
        <v/>
      </c>
      <c r="H152" s="5">
        <f>IF($B152="","",IFERROR(IF($E152="","Missing proof date",IF($F152="","Missing expiry",IF($F152&lt;TODAY(),"Expired",IF($F152&lt;=TODAY()+'Assumptions'!$B$6,"Due soon",IF($F152&lt;=TODAY()+'Assumptions'!$B$5,"Upcoming","Beyond window"))))),"Check dates"))</f>
        <v/>
      </c>
      <c r="I152" s="12" t="n"/>
      <c r="J152" s="12" t="n"/>
      <c r="K152" s="13" t="n"/>
      <c r="L152" s="15" t="n"/>
      <c r="M152" s="16">
        <f>IF($B152="","",IFERROR(IF(OR($H152="Missing proof date",$H152="Missing expiry",$H152="Expired",$H152="Due soon",$H152="Check dates"),"Human check needed",IF(AND($K152&lt;&gt;"",$K152&lt;=TODAY(),$I152&lt;&gt;"Updated",$I152&lt;&gt;"No follow-up needed"),"Follow-up date reached","")),"Human check needed"))</f>
        <v/>
      </c>
    </row>
    <row r="153" ht="28" customHeight="1">
      <c r="A153" s="12" t="n"/>
      <c r="B153" s="12" t="n"/>
      <c r="C153" s="7">
        <f>IF($B153="","",IFERROR(VLOOKUP($B153,'Pets'!$A$6:$F$105,2,FALSE),"Pet ID not found"))</f>
        <v/>
      </c>
      <c r="D153" s="12" t="n"/>
      <c r="E153" s="13" t="n"/>
      <c r="F153" s="13" t="n"/>
      <c r="G153" s="17">
        <f>IF(OR($B153="",$F153=""),"",IFERROR($F153-TODAY(),""))</f>
        <v/>
      </c>
      <c r="H153" s="7">
        <f>IF($B153="","",IFERROR(IF($E153="","Missing proof date",IF($F153="","Missing expiry",IF($F153&lt;TODAY(),"Expired",IF($F153&lt;=TODAY()+'Assumptions'!$B$6,"Due soon",IF($F153&lt;=TODAY()+'Assumptions'!$B$5,"Upcoming","Beyond window"))))),"Check dates"))</f>
        <v/>
      </c>
      <c r="I153" s="12" t="n"/>
      <c r="J153" s="12" t="n"/>
      <c r="K153" s="13" t="n"/>
      <c r="L153" s="15" t="n"/>
      <c r="M153" s="18">
        <f>IF($B153="","",IFERROR(IF(OR($H153="Missing proof date",$H153="Missing expiry",$H153="Expired",$H153="Due soon",$H153="Check dates"),"Human check needed",IF(AND($K153&lt;&gt;"",$K153&lt;=TODAY(),$I153&lt;&gt;"Updated",$I153&lt;&gt;"No follow-up needed"),"Follow-up date reached","")),"Human check needed"))</f>
        <v/>
      </c>
    </row>
    <row r="154" ht="28" customHeight="1">
      <c r="A154" s="12" t="n"/>
      <c r="B154" s="12" t="n"/>
      <c r="C154" s="5">
        <f>IF($B154="","",IFERROR(VLOOKUP($B154,'Pets'!$A$6:$F$105,2,FALSE),"Pet ID not found"))</f>
        <v/>
      </c>
      <c r="D154" s="12" t="n"/>
      <c r="E154" s="13" t="n"/>
      <c r="F154" s="13" t="n"/>
      <c r="G154" s="14">
        <f>IF(OR($B154="",$F154=""),"",IFERROR($F154-TODAY(),""))</f>
        <v/>
      </c>
      <c r="H154" s="5">
        <f>IF($B154="","",IFERROR(IF($E154="","Missing proof date",IF($F154="","Missing expiry",IF($F154&lt;TODAY(),"Expired",IF($F154&lt;=TODAY()+'Assumptions'!$B$6,"Due soon",IF($F154&lt;=TODAY()+'Assumptions'!$B$5,"Upcoming","Beyond window"))))),"Check dates"))</f>
        <v/>
      </c>
      <c r="I154" s="12" t="n"/>
      <c r="J154" s="12" t="n"/>
      <c r="K154" s="13" t="n"/>
      <c r="L154" s="15" t="n"/>
      <c r="M154" s="16">
        <f>IF($B154="","",IFERROR(IF(OR($H154="Missing proof date",$H154="Missing expiry",$H154="Expired",$H154="Due soon",$H154="Check dates"),"Human check needed",IF(AND($K154&lt;&gt;"",$K154&lt;=TODAY(),$I154&lt;&gt;"Updated",$I154&lt;&gt;"No follow-up needed"),"Follow-up date reached","")),"Human check needed"))</f>
        <v/>
      </c>
    </row>
    <row r="155" ht="28" customHeight="1">
      <c r="A155" s="12" t="n"/>
      <c r="B155" s="12" t="n"/>
      <c r="C155" s="7">
        <f>IF($B155="","",IFERROR(VLOOKUP($B155,'Pets'!$A$6:$F$105,2,FALSE),"Pet ID not found"))</f>
        <v/>
      </c>
      <c r="D155" s="12" t="n"/>
      <c r="E155" s="13" t="n"/>
      <c r="F155" s="13" t="n"/>
      <c r="G155" s="17">
        <f>IF(OR($B155="",$F155=""),"",IFERROR($F155-TODAY(),""))</f>
        <v/>
      </c>
      <c r="H155" s="7">
        <f>IF($B155="","",IFERROR(IF($E155="","Missing proof date",IF($F155="","Missing expiry",IF($F155&lt;TODAY(),"Expired",IF($F155&lt;=TODAY()+'Assumptions'!$B$6,"Due soon",IF($F155&lt;=TODAY()+'Assumptions'!$B$5,"Upcoming","Beyond window"))))),"Check dates"))</f>
        <v/>
      </c>
      <c r="I155" s="12" t="n"/>
      <c r="J155" s="12" t="n"/>
      <c r="K155" s="13" t="n"/>
      <c r="L155" s="15" t="n"/>
      <c r="M155" s="18">
        <f>IF($B155="","",IFERROR(IF(OR($H155="Missing proof date",$H155="Missing expiry",$H155="Expired",$H155="Due soon",$H155="Check dates"),"Human check needed",IF(AND($K155&lt;&gt;"",$K155&lt;=TODAY(),$I155&lt;&gt;"Updated",$I155&lt;&gt;"No follow-up needed"),"Follow-up date reached","")),"Human check needed"))</f>
        <v/>
      </c>
    </row>
  </sheetData>
  <autoFilter ref="A5:M155"/>
  <mergeCells count="1">
    <mergeCell ref="A1:M1"/>
  </mergeCells>
  <conditionalFormatting sqref="A6:A155">
    <cfRule type="expression" priority="1" dxfId="0">
      <formula>AND($A6&lt;&gt;"",COUNTIF($A$6:$A$155,$A6)&gt;1)</formula>
    </cfRule>
  </conditionalFormatting>
  <conditionalFormatting sqref="F6:F155">
    <cfRule type="expression" priority="2" dxfId="0">
      <formula>AND($B6&lt;&gt;"",$F6&lt;&gt;"",$F6&lt;TODAY())</formula>
    </cfRule>
  </conditionalFormatting>
  <conditionalFormatting sqref="H6:H155">
    <cfRule type="expression" priority="3" dxfId="0">
      <formula>OR($H6="Expired",$H6="Missing proof date",$H6="Missing expiry",$H6="Check dates")</formula>
    </cfRule>
    <cfRule type="expression" priority="4" dxfId="1">
      <formula>$H6="Due soon"</formula>
    </cfRule>
    <cfRule type="expression" priority="5" dxfId="2">
      <formula>$H6="Upcoming"</formula>
    </cfRule>
    <cfRule type="expression" priority="6" dxfId="3">
      <formula>$H6="Beyond window"</formula>
    </cfRule>
  </conditionalFormatting>
  <conditionalFormatting sqref="K6:K155">
    <cfRule type="expression" priority="7" dxfId="0">
      <formula>AND($B6&lt;&gt;"",$K6&lt;&gt;"",$K6&lt;=TODAY(),$I6&lt;&gt;"Updated",$I6&lt;&gt;"No follow-up needed")</formula>
    </cfRule>
  </conditionalFormatting>
  <conditionalFormatting sqref="M6:M155">
    <cfRule type="expression" priority="8" dxfId="0">
      <formula>$M6&lt;&gt;""</formula>
    </cfRule>
  </conditionalFormatting>
  <dataValidations count="4">
    <dataValidation sqref="B6:B155" showDropDown="0" showInputMessage="1" showErrorMessage="1" allowBlank="0" errorTitle="Pet ID not found" error="Choose an entered Pet ID from the Pets sheet." promptTitle="Pet ID" prompt="Select a fictional pet record from the Pets sheet." type="list">
      <formula1>INDIRECT("Pets!$A$6:$A$105")</formula1>
    </dataValidation>
    <dataValidation sqref="D6:D155" showDropDown="0" showInputMessage="1" showErrorMessage="1" allowBlank="0" errorTitle="Choose a listed category" error="Choose a proof category from the Assumptions sheet." promptTitle="Proof category" prompt="Use the owner-supplied label or an edited category from Assumptions." type="list">
      <formula1>INDIRECT("Assumptions!$D$5:$D$12")</formula1>
    </dataValidation>
    <dataValidation sqref="E6:F155 K6:K155" showDropDown="0" showInputMessage="1" showErrorMessage="1" allowBlank="0" errorTitle="Date outside the entry range" error="Enter a date within the editable range on the Assumptions sheet." promptTitle="Administrative date" prompt="Use MM/DD/YYYY or leave the cell blank." type="date" operator="between">
      <formula1>INDIRECT("Assumptions!$B$7")</formula1>
      <formula2>INDIRECT("Assumptions!$B$8")</formula2>
    </dataValidation>
    <dataValidation sqref="I6:I155" showDropDown="0" showInputMessage="1" showErrorMessage="1" allowBlank="0" errorTitle="Choose a follow-up status" error="Choose a status from the editable list on Assumptions." promptTitle="Follow-up status" prompt="Select the current administrative follow-up stage." type="list">
      <formula1>INDIRECT("Assumptions!$F$5:$F$10")</formula1>
    </dataValidation>
  </dataValidations>
  <pageMargins left="0.25" right="0.25" top="0.5" bottom="0.5" header="0.5" footer="0.5"/>
  <pageSetup orientation="landscape" paperSize="1" fitToHeight="0" fitToWidth="1"/>
</worksheet>
</file>

<file path=xl/worksheets/sheet3.xml><?xml version="1.0" encoding="utf-8"?>
<worksheet xmlns="http://schemas.openxmlformats.org/spreadsheetml/2006/main">
  <sheetPr>
    <tabColor rgb="00246B63"/>
    <outlinePr summaryBelow="1" summaryRight="1"/>
    <pageSetUpPr fitToPage="1"/>
  </sheetPr>
  <dimension ref="A1:F105"/>
  <sheetViews>
    <sheetView showGridLines="0" zoomScale="9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9" customWidth="1" min="3" max="3"/>
    <col width="14" customWidth="1" min="4" max="4"/>
    <col width="16" customWidth="1" min="5" max="5"/>
    <col width="20" customWidth="1" min="6" max="6"/>
  </cols>
  <sheetData>
    <row r="1" ht="30" customHeight="1">
      <c r="A1" s="1" t="inlineStr">
        <is>
          <t>Pets</t>
        </is>
      </c>
    </row>
    <row r="2" ht="32" customHeight="1">
      <c r="A2" s="3" t="inlineStr">
        <is>
          <t>Yellow cells are editable. All sample pets and household codes are fictional.</t>
        </is>
      </c>
    </row>
    <row r="3">
      <c r="A3" s="10" t="inlineStr">
        <is>
          <t>Record counts are calculated from the Vaccination Records sheet.</t>
        </is>
      </c>
    </row>
    <row r="4"/>
    <row r="5" ht="30" customHeight="1">
      <c r="A5" s="11" t="inlineStr">
        <is>
          <t>Pet ID</t>
        </is>
      </c>
      <c r="B5" s="11" t="inlineStr">
        <is>
          <t>Pet Name</t>
        </is>
      </c>
      <c r="C5" s="11" t="inlineStr">
        <is>
          <t>Household Code</t>
        </is>
      </c>
      <c r="D5" s="11" t="inlineStr">
        <is>
          <t>Species</t>
        </is>
      </c>
      <c r="E5" s="11" t="inlineStr">
        <is>
          <t>Active Status</t>
        </is>
      </c>
      <c r="F5" s="11" t="inlineStr">
        <is>
          <t>Proof Rows Entered</t>
        </is>
      </c>
    </row>
    <row r="6" ht="24" customHeight="1">
      <c r="A6" s="12" t="inlineStr">
        <is>
          <t>PET-001</t>
        </is>
      </c>
      <c r="B6" s="12" t="inlineStr">
        <is>
          <t>Juniper</t>
        </is>
      </c>
      <c r="C6" s="12" t="inlineStr">
        <is>
          <t>HH-F001</t>
        </is>
      </c>
      <c r="D6" s="12" t="inlineStr">
        <is>
          <t>Dog</t>
        </is>
      </c>
      <c r="E6" s="12" t="inlineStr">
        <is>
          <t>Yes</t>
        </is>
      </c>
      <c r="F6" s="19">
        <f>IF($A6="","",COUNTIF('Vaccination Records'!$B$6:$B$155,$A6))</f>
        <v/>
      </c>
    </row>
    <row r="7" ht="24" customHeight="1">
      <c r="A7" s="12" t="inlineStr">
        <is>
          <t>PET-002</t>
        </is>
      </c>
      <c r="B7" s="12" t="inlineStr">
        <is>
          <t>Maple</t>
        </is>
      </c>
      <c r="C7" s="12" t="inlineStr">
        <is>
          <t>HH-F002</t>
        </is>
      </c>
      <c r="D7" s="12" t="inlineStr">
        <is>
          <t>Cat</t>
        </is>
      </c>
      <c r="E7" s="12" t="inlineStr">
        <is>
          <t>Yes</t>
        </is>
      </c>
      <c r="F7" s="20">
        <f>IF($A7="","",COUNTIF('Vaccination Records'!$B$6:$B$155,$A7))</f>
        <v/>
      </c>
    </row>
    <row r="8" ht="24" customHeight="1">
      <c r="A8" s="12" t="inlineStr">
        <is>
          <t>PET-003</t>
        </is>
      </c>
      <c r="B8" s="12" t="inlineStr">
        <is>
          <t>Orbit</t>
        </is>
      </c>
      <c r="C8" s="12" t="inlineStr">
        <is>
          <t>HH-F003</t>
        </is>
      </c>
      <c r="D8" s="12" t="inlineStr">
        <is>
          <t>Dog</t>
        </is>
      </c>
      <c r="E8" s="12" t="inlineStr">
        <is>
          <t>Yes</t>
        </is>
      </c>
      <c r="F8" s="19">
        <f>IF($A8="","",COUNTIF('Vaccination Records'!$B$6:$B$155,$A8))</f>
        <v/>
      </c>
    </row>
    <row r="9" ht="24" customHeight="1">
      <c r="A9" s="12" t="inlineStr">
        <is>
          <t>PET-004</t>
        </is>
      </c>
      <c r="B9" s="12" t="inlineStr">
        <is>
          <t>Pippin</t>
        </is>
      </c>
      <c r="C9" s="12" t="inlineStr">
        <is>
          <t>HH-F004</t>
        </is>
      </c>
      <c r="D9" s="12" t="inlineStr">
        <is>
          <t>Dog</t>
        </is>
      </c>
      <c r="E9" s="12" t="inlineStr">
        <is>
          <t>Yes</t>
        </is>
      </c>
      <c r="F9" s="20">
        <f>IF($A9="","",COUNTIF('Vaccination Records'!$B$6:$B$155,$A9))</f>
        <v/>
      </c>
    </row>
    <row r="10" ht="24" customHeight="1">
      <c r="A10" s="12" t="inlineStr">
        <is>
          <t>PET-005</t>
        </is>
      </c>
      <c r="B10" s="12" t="inlineStr">
        <is>
          <t>Clover</t>
        </is>
      </c>
      <c r="C10" s="12" t="inlineStr">
        <is>
          <t>HH-F005</t>
        </is>
      </c>
      <c r="D10" s="12" t="inlineStr">
        <is>
          <t>Dog</t>
        </is>
      </c>
      <c r="E10" s="12" t="inlineStr">
        <is>
          <t>Yes</t>
        </is>
      </c>
      <c r="F10" s="19">
        <f>IF($A10="","",COUNTIF('Vaccination Records'!$B$6:$B$155,$A10))</f>
        <v/>
      </c>
    </row>
    <row r="11" ht="24" customHeight="1">
      <c r="A11" s="12" t="inlineStr">
        <is>
          <t>PET-006</t>
        </is>
      </c>
      <c r="B11" s="12" t="inlineStr">
        <is>
          <t>Nimbus</t>
        </is>
      </c>
      <c r="C11" s="12" t="inlineStr">
        <is>
          <t>HH-F006</t>
        </is>
      </c>
      <c r="D11" s="12" t="inlineStr">
        <is>
          <t>Dog</t>
        </is>
      </c>
      <c r="E11" s="12" t="inlineStr">
        <is>
          <t>Yes</t>
        </is>
      </c>
      <c r="F11" s="20">
        <f>IF($A11="","",COUNTIF('Vaccination Records'!$B$6:$B$155,$A11))</f>
        <v/>
      </c>
    </row>
    <row r="12" ht="24" customHeight="1">
      <c r="A12" s="12" t="inlineStr">
        <is>
          <t>PET-007</t>
        </is>
      </c>
      <c r="B12" s="12" t="inlineStr">
        <is>
          <t>Tansy</t>
        </is>
      </c>
      <c r="C12" s="12" t="inlineStr">
        <is>
          <t>HH-F007</t>
        </is>
      </c>
      <c r="D12" s="12" t="inlineStr">
        <is>
          <t>Dog</t>
        </is>
      </c>
      <c r="E12" s="12" t="inlineStr">
        <is>
          <t>Yes</t>
        </is>
      </c>
      <c r="F12" s="19">
        <f>IF($A12="","",COUNTIF('Vaccination Records'!$B$6:$B$155,$A12))</f>
        <v/>
      </c>
    </row>
    <row r="13" ht="24" customHeight="1">
      <c r="A13" s="12" t="inlineStr">
        <is>
          <t>PET-008</t>
        </is>
      </c>
      <c r="B13" s="12" t="inlineStr">
        <is>
          <t>Waffles</t>
        </is>
      </c>
      <c r="C13" s="12" t="inlineStr">
        <is>
          <t>HH-F008</t>
        </is>
      </c>
      <c r="D13" s="12" t="inlineStr">
        <is>
          <t>Dog</t>
        </is>
      </c>
      <c r="E13" s="12" t="inlineStr">
        <is>
          <t>Yes</t>
        </is>
      </c>
      <c r="F13" s="20">
        <f>IF($A13="","",COUNTIF('Vaccination Records'!$B$6:$B$155,$A13))</f>
        <v/>
      </c>
    </row>
    <row r="14" ht="24" customHeight="1">
      <c r="A14" s="12" t="inlineStr">
        <is>
          <t>PET-009</t>
        </is>
      </c>
      <c r="B14" s="12" t="inlineStr">
        <is>
          <t>Mica</t>
        </is>
      </c>
      <c r="C14" s="12" t="inlineStr">
        <is>
          <t>HH-F009</t>
        </is>
      </c>
      <c r="D14" s="12" t="inlineStr">
        <is>
          <t>Cat</t>
        </is>
      </c>
      <c r="E14" s="12" t="inlineStr">
        <is>
          <t>Yes</t>
        </is>
      </c>
      <c r="F14" s="19">
        <f>IF($A14="","",COUNTIF('Vaccination Records'!$B$6:$B$155,$A14))</f>
        <v/>
      </c>
    </row>
    <row r="15" ht="24" customHeight="1">
      <c r="A15" s="12" t="inlineStr">
        <is>
          <t>PET-010</t>
        </is>
      </c>
      <c r="B15" s="12" t="inlineStr">
        <is>
          <t>Bramble</t>
        </is>
      </c>
      <c r="C15" s="12" t="inlineStr">
        <is>
          <t>HH-F010</t>
        </is>
      </c>
      <c r="D15" s="12" t="inlineStr">
        <is>
          <t>Dog</t>
        </is>
      </c>
      <c r="E15" s="12" t="inlineStr">
        <is>
          <t>No</t>
        </is>
      </c>
      <c r="F15" s="20">
        <f>IF($A15="","",COUNTIF('Vaccination Records'!$B$6:$B$155,$A15))</f>
        <v/>
      </c>
    </row>
    <row r="16" ht="24" customHeight="1">
      <c r="A16" s="12" t="n"/>
      <c r="B16" s="12" t="n"/>
      <c r="C16" s="12" t="n"/>
      <c r="D16" s="12" t="n"/>
      <c r="E16" s="12" t="n"/>
      <c r="F16" s="19">
        <f>IF($A16="","",COUNTIF('Vaccination Records'!$B$6:$B$155,$A16))</f>
        <v/>
      </c>
    </row>
    <row r="17" ht="24" customHeight="1">
      <c r="A17" s="12" t="n"/>
      <c r="B17" s="12" t="n"/>
      <c r="C17" s="12" t="n"/>
      <c r="D17" s="12" t="n"/>
      <c r="E17" s="12" t="n"/>
      <c r="F17" s="20">
        <f>IF($A17="","",COUNTIF('Vaccination Records'!$B$6:$B$155,$A17))</f>
        <v/>
      </c>
    </row>
    <row r="18" ht="24" customHeight="1">
      <c r="A18" s="12" t="n"/>
      <c r="B18" s="12" t="n"/>
      <c r="C18" s="12" t="n"/>
      <c r="D18" s="12" t="n"/>
      <c r="E18" s="12" t="n"/>
      <c r="F18" s="19">
        <f>IF($A18="","",COUNTIF('Vaccination Records'!$B$6:$B$155,$A18))</f>
        <v/>
      </c>
    </row>
    <row r="19" ht="24" customHeight="1">
      <c r="A19" s="12" t="n"/>
      <c r="B19" s="12" t="n"/>
      <c r="C19" s="12" t="n"/>
      <c r="D19" s="12" t="n"/>
      <c r="E19" s="12" t="n"/>
      <c r="F19" s="20">
        <f>IF($A19="","",COUNTIF('Vaccination Records'!$B$6:$B$155,$A19))</f>
        <v/>
      </c>
    </row>
    <row r="20" ht="24" customHeight="1">
      <c r="A20" s="12" t="n"/>
      <c r="B20" s="12" t="n"/>
      <c r="C20" s="12" t="n"/>
      <c r="D20" s="12" t="n"/>
      <c r="E20" s="12" t="n"/>
      <c r="F20" s="19">
        <f>IF($A20="","",COUNTIF('Vaccination Records'!$B$6:$B$155,$A20))</f>
        <v/>
      </c>
    </row>
    <row r="21" ht="24" customHeight="1">
      <c r="A21" s="12" t="n"/>
      <c r="B21" s="12" t="n"/>
      <c r="C21" s="12" t="n"/>
      <c r="D21" s="12" t="n"/>
      <c r="E21" s="12" t="n"/>
      <c r="F21" s="20">
        <f>IF($A21="","",COUNTIF('Vaccination Records'!$B$6:$B$155,$A21))</f>
        <v/>
      </c>
    </row>
    <row r="22" ht="24" customHeight="1">
      <c r="A22" s="12" t="n"/>
      <c r="B22" s="12" t="n"/>
      <c r="C22" s="12" t="n"/>
      <c r="D22" s="12" t="n"/>
      <c r="E22" s="12" t="n"/>
      <c r="F22" s="19">
        <f>IF($A22="","",COUNTIF('Vaccination Records'!$B$6:$B$155,$A22))</f>
        <v/>
      </c>
    </row>
    <row r="23" ht="24" customHeight="1">
      <c r="A23" s="12" t="n"/>
      <c r="B23" s="12" t="n"/>
      <c r="C23" s="12" t="n"/>
      <c r="D23" s="12" t="n"/>
      <c r="E23" s="12" t="n"/>
      <c r="F23" s="20">
        <f>IF($A23="","",COUNTIF('Vaccination Records'!$B$6:$B$155,$A23))</f>
        <v/>
      </c>
    </row>
    <row r="24" ht="24" customHeight="1">
      <c r="A24" s="12" t="n"/>
      <c r="B24" s="12" t="n"/>
      <c r="C24" s="12" t="n"/>
      <c r="D24" s="12" t="n"/>
      <c r="E24" s="12" t="n"/>
      <c r="F24" s="19">
        <f>IF($A24="","",COUNTIF('Vaccination Records'!$B$6:$B$155,$A24))</f>
        <v/>
      </c>
    </row>
    <row r="25" ht="24" customHeight="1">
      <c r="A25" s="12" t="n"/>
      <c r="B25" s="12" t="n"/>
      <c r="C25" s="12" t="n"/>
      <c r="D25" s="12" t="n"/>
      <c r="E25" s="12" t="n"/>
      <c r="F25" s="20">
        <f>IF($A25="","",COUNTIF('Vaccination Records'!$B$6:$B$155,$A25))</f>
        <v/>
      </c>
    </row>
    <row r="26" ht="24" customHeight="1">
      <c r="A26" s="12" t="n"/>
      <c r="B26" s="12" t="n"/>
      <c r="C26" s="12" t="n"/>
      <c r="D26" s="12" t="n"/>
      <c r="E26" s="12" t="n"/>
      <c r="F26" s="19">
        <f>IF($A26="","",COUNTIF('Vaccination Records'!$B$6:$B$155,$A26))</f>
        <v/>
      </c>
    </row>
    <row r="27" ht="24" customHeight="1">
      <c r="A27" s="12" t="n"/>
      <c r="B27" s="12" t="n"/>
      <c r="C27" s="12" t="n"/>
      <c r="D27" s="12" t="n"/>
      <c r="E27" s="12" t="n"/>
      <c r="F27" s="20">
        <f>IF($A27="","",COUNTIF('Vaccination Records'!$B$6:$B$155,$A27))</f>
        <v/>
      </c>
    </row>
    <row r="28" ht="24" customHeight="1">
      <c r="A28" s="12" t="n"/>
      <c r="B28" s="12" t="n"/>
      <c r="C28" s="12" t="n"/>
      <c r="D28" s="12" t="n"/>
      <c r="E28" s="12" t="n"/>
      <c r="F28" s="19">
        <f>IF($A28="","",COUNTIF('Vaccination Records'!$B$6:$B$155,$A28))</f>
        <v/>
      </c>
    </row>
    <row r="29" ht="24" customHeight="1">
      <c r="A29" s="12" t="n"/>
      <c r="B29" s="12" t="n"/>
      <c r="C29" s="12" t="n"/>
      <c r="D29" s="12" t="n"/>
      <c r="E29" s="12" t="n"/>
      <c r="F29" s="20">
        <f>IF($A29="","",COUNTIF('Vaccination Records'!$B$6:$B$155,$A29))</f>
        <v/>
      </c>
    </row>
    <row r="30" ht="24" customHeight="1">
      <c r="A30" s="12" t="n"/>
      <c r="B30" s="12" t="n"/>
      <c r="C30" s="12" t="n"/>
      <c r="D30" s="12" t="n"/>
      <c r="E30" s="12" t="n"/>
      <c r="F30" s="19">
        <f>IF($A30="","",COUNTIF('Vaccination Records'!$B$6:$B$155,$A30))</f>
        <v/>
      </c>
    </row>
    <row r="31" ht="24" customHeight="1">
      <c r="A31" s="12" t="n"/>
      <c r="B31" s="12" t="n"/>
      <c r="C31" s="12" t="n"/>
      <c r="D31" s="12" t="n"/>
      <c r="E31" s="12" t="n"/>
      <c r="F31" s="20">
        <f>IF($A31="","",COUNTIF('Vaccination Records'!$B$6:$B$155,$A31))</f>
        <v/>
      </c>
    </row>
    <row r="32" ht="24" customHeight="1">
      <c r="A32" s="12" t="n"/>
      <c r="B32" s="12" t="n"/>
      <c r="C32" s="12" t="n"/>
      <c r="D32" s="12" t="n"/>
      <c r="E32" s="12" t="n"/>
      <c r="F32" s="19">
        <f>IF($A32="","",COUNTIF('Vaccination Records'!$B$6:$B$155,$A32))</f>
        <v/>
      </c>
    </row>
    <row r="33" ht="24" customHeight="1">
      <c r="A33" s="12" t="n"/>
      <c r="B33" s="12" t="n"/>
      <c r="C33" s="12" t="n"/>
      <c r="D33" s="12" t="n"/>
      <c r="E33" s="12" t="n"/>
      <c r="F33" s="20">
        <f>IF($A33="","",COUNTIF('Vaccination Records'!$B$6:$B$155,$A33))</f>
        <v/>
      </c>
    </row>
    <row r="34" ht="24" customHeight="1">
      <c r="A34" s="12" t="n"/>
      <c r="B34" s="12" t="n"/>
      <c r="C34" s="12" t="n"/>
      <c r="D34" s="12" t="n"/>
      <c r="E34" s="12" t="n"/>
      <c r="F34" s="19">
        <f>IF($A34="","",COUNTIF('Vaccination Records'!$B$6:$B$155,$A34))</f>
        <v/>
      </c>
    </row>
    <row r="35" ht="24" customHeight="1">
      <c r="A35" s="12" t="n"/>
      <c r="B35" s="12" t="n"/>
      <c r="C35" s="12" t="n"/>
      <c r="D35" s="12" t="n"/>
      <c r="E35" s="12" t="n"/>
      <c r="F35" s="20">
        <f>IF($A35="","",COUNTIF('Vaccination Records'!$B$6:$B$155,$A35))</f>
        <v/>
      </c>
    </row>
    <row r="36" ht="24" customHeight="1">
      <c r="A36" s="12" t="n"/>
      <c r="B36" s="12" t="n"/>
      <c r="C36" s="12" t="n"/>
      <c r="D36" s="12" t="n"/>
      <c r="E36" s="12" t="n"/>
      <c r="F36" s="19">
        <f>IF($A36="","",COUNTIF('Vaccination Records'!$B$6:$B$155,$A36))</f>
        <v/>
      </c>
    </row>
    <row r="37" ht="24" customHeight="1">
      <c r="A37" s="12" t="n"/>
      <c r="B37" s="12" t="n"/>
      <c r="C37" s="12" t="n"/>
      <c r="D37" s="12" t="n"/>
      <c r="E37" s="12" t="n"/>
      <c r="F37" s="20">
        <f>IF($A37="","",COUNTIF('Vaccination Records'!$B$6:$B$155,$A37))</f>
        <v/>
      </c>
    </row>
    <row r="38" ht="24" customHeight="1">
      <c r="A38" s="12" t="n"/>
      <c r="B38" s="12" t="n"/>
      <c r="C38" s="12" t="n"/>
      <c r="D38" s="12" t="n"/>
      <c r="E38" s="12" t="n"/>
      <c r="F38" s="19">
        <f>IF($A38="","",COUNTIF('Vaccination Records'!$B$6:$B$155,$A38))</f>
        <v/>
      </c>
    </row>
    <row r="39" ht="24" customHeight="1">
      <c r="A39" s="12" t="n"/>
      <c r="B39" s="12" t="n"/>
      <c r="C39" s="12" t="n"/>
      <c r="D39" s="12" t="n"/>
      <c r="E39" s="12" t="n"/>
      <c r="F39" s="20">
        <f>IF($A39="","",COUNTIF('Vaccination Records'!$B$6:$B$155,$A39))</f>
        <v/>
      </c>
    </row>
    <row r="40" ht="24" customHeight="1">
      <c r="A40" s="12" t="n"/>
      <c r="B40" s="12" t="n"/>
      <c r="C40" s="12" t="n"/>
      <c r="D40" s="12" t="n"/>
      <c r="E40" s="12" t="n"/>
      <c r="F40" s="19">
        <f>IF($A40="","",COUNTIF('Vaccination Records'!$B$6:$B$155,$A40))</f>
        <v/>
      </c>
    </row>
    <row r="41" ht="24" customHeight="1">
      <c r="A41" s="12" t="n"/>
      <c r="B41" s="12" t="n"/>
      <c r="C41" s="12" t="n"/>
      <c r="D41" s="12" t="n"/>
      <c r="E41" s="12" t="n"/>
      <c r="F41" s="20">
        <f>IF($A41="","",COUNTIF('Vaccination Records'!$B$6:$B$155,$A41))</f>
        <v/>
      </c>
    </row>
    <row r="42" ht="24" customHeight="1">
      <c r="A42" s="12" t="n"/>
      <c r="B42" s="12" t="n"/>
      <c r="C42" s="12" t="n"/>
      <c r="D42" s="12" t="n"/>
      <c r="E42" s="12" t="n"/>
      <c r="F42" s="19">
        <f>IF($A42="","",COUNTIF('Vaccination Records'!$B$6:$B$155,$A42))</f>
        <v/>
      </c>
    </row>
    <row r="43" ht="24" customHeight="1">
      <c r="A43" s="12" t="n"/>
      <c r="B43" s="12" t="n"/>
      <c r="C43" s="12" t="n"/>
      <c r="D43" s="12" t="n"/>
      <c r="E43" s="12" t="n"/>
      <c r="F43" s="20">
        <f>IF($A43="","",COUNTIF('Vaccination Records'!$B$6:$B$155,$A43))</f>
        <v/>
      </c>
    </row>
    <row r="44" ht="24" customHeight="1">
      <c r="A44" s="12" t="n"/>
      <c r="B44" s="12" t="n"/>
      <c r="C44" s="12" t="n"/>
      <c r="D44" s="12" t="n"/>
      <c r="E44" s="12" t="n"/>
      <c r="F44" s="19">
        <f>IF($A44="","",COUNTIF('Vaccination Records'!$B$6:$B$155,$A44))</f>
        <v/>
      </c>
    </row>
    <row r="45" ht="24" customHeight="1">
      <c r="A45" s="12" t="n"/>
      <c r="B45" s="12" t="n"/>
      <c r="C45" s="12" t="n"/>
      <c r="D45" s="12" t="n"/>
      <c r="E45" s="12" t="n"/>
      <c r="F45" s="20">
        <f>IF($A45="","",COUNTIF('Vaccination Records'!$B$6:$B$155,$A45))</f>
        <v/>
      </c>
    </row>
    <row r="46" ht="24" customHeight="1">
      <c r="A46" s="12" t="n"/>
      <c r="B46" s="12" t="n"/>
      <c r="C46" s="12" t="n"/>
      <c r="D46" s="12" t="n"/>
      <c r="E46" s="12" t="n"/>
      <c r="F46" s="19">
        <f>IF($A46="","",COUNTIF('Vaccination Records'!$B$6:$B$155,$A46))</f>
        <v/>
      </c>
    </row>
    <row r="47" ht="24" customHeight="1">
      <c r="A47" s="12" t="n"/>
      <c r="B47" s="12" t="n"/>
      <c r="C47" s="12" t="n"/>
      <c r="D47" s="12" t="n"/>
      <c r="E47" s="12" t="n"/>
      <c r="F47" s="20">
        <f>IF($A47="","",COUNTIF('Vaccination Records'!$B$6:$B$155,$A47))</f>
        <v/>
      </c>
    </row>
    <row r="48" ht="24" customHeight="1">
      <c r="A48" s="12" t="n"/>
      <c r="B48" s="12" t="n"/>
      <c r="C48" s="12" t="n"/>
      <c r="D48" s="12" t="n"/>
      <c r="E48" s="12" t="n"/>
      <c r="F48" s="19">
        <f>IF($A48="","",COUNTIF('Vaccination Records'!$B$6:$B$155,$A48))</f>
        <v/>
      </c>
    </row>
    <row r="49" ht="24" customHeight="1">
      <c r="A49" s="12" t="n"/>
      <c r="B49" s="12" t="n"/>
      <c r="C49" s="12" t="n"/>
      <c r="D49" s="12" t="n"/>
      <c r="E49" s="12" t="n"/>
      <c r="F49" s="20">
        <f>IF($A49="","",COUNTIF('Vaccination Records'!$B$6:$B$155,$A49))</f>
        <v/>
      </c>
    </row>
    <row r="50" ht="24" customHeight="1">
      <c r="A50" s="12" t="n"/>
      <c r="B50" s="12" t="n"/>
      <c r="C50" s="12" t="n"/>
      <c r="D50" s="12" t="n"/>
      <c r="E50" s="12" t="n"/>
      <c r="F50" s="19">
        <f>IF($A50="","",COUNTIF('Vaccination Records'!$B$6:$B$155,$A50))</f>
        <v/>
      </c>
    </row>
    <row r="51" ht="24" customHeight="1">
      <c r="A51" s="12" t="n"/>
      <c r="B51" s="12" t="n"/>
      <c r="C51" s="12" t="n"/>
      <c r="D51" s="12" t="n"/>
      <c r="E51" s="12" t="n"/>
      <c r="F51" s="20">
        <f>IF($A51="","",COUNTIF('Vaccination Records'!$B$6:$B$155,$A51))</f>
        <v/>
      </c>
    </row>
    <row r="52" ht="24" customHeight="1">
      <c r="A52" s="12" t="n"/>
      <c r="B52" s="12" t="n"/>
      <c r="C52" s="12" t="n"/>
      <c r="D52" s="12" t="n"/>
      <c r="E52" s="12" t="n"/>
      <c r="F52" s="19">
        <f>IF($A52="","",COUNTIF('Vaccination Records'!$B$6:$B$155,$A52))</f>
        <v/>
      </c>
    </row>
    <row r="53" ht="24" customHeight="1">
      <c r="A53" s="12" t="n"/>
      <c r="B53" s="12" t="n"/>
      <c r="C53" s="12" t="n"/>
      <c r="D53" s="12" t="n"/>
      <c r="E53" s="12" t="n"/>
      <c r="F53" s="20">
        <f>IF($A53="","",COUNTIF('Vaccination Records'!$B$6:$B$155,$A53))</f>
        <v/>
      </c>
    </row>
    <row r="54" ht="24" customHeight="1">
      <c r="A54" s="12" t="n"/>
      <c r="B54" s="12" t="n"/>
      <c r="C54" s="12" t="n"/>
      <c r="D54" s="12" t="n"/>
      <c r="E54" s="12" t="n"/>
      <c r="F54" s="19">
        <f>IF($A54="","",COUNTIF('Vaccination Records'!$B$6:$B$155,$A54))</f>
        <v/>
      </c>
    </row>
    <row r="55" ht="24" customHeight="1">
      <c r="A55" s="12" t="n"/>
      <c r="B55" s="12" t="n"/>
      <c r="C55" s="12" t="n"/>
      <c r="D55" s="12" t="n"/>
      <c r="E55" s="12" t="n"/>
      <c r="F55" s="20">
        <f>IF($A55="","",COUNTIF('Vaccination Records'!$B$6:$B$155,$A55))</f>
        <v/>
      </c>
    </row>
    <row r="56" ht="24" customHeight="1">
      <c r="A56" s="12" t="n"/>
      <c r="B56" s="12" t="n"/>
      <c r="C56" s="12" t="n"/>
      <c r="D56" s="12" t="n"/>
      <c r="E56" s="12" t="n"/>
      <c r="F56" s="19">
        <f>IF($A56="","",COUNTIF('Vaccination Records'!$B$6:$B$155,$A56))</f>
        <v/>
      </c>
    </row>
    <row r="57" ht="24" customHeight="1">
      <c r="A57" s="12" t="n"/>
      <c r="B57" s="12" t="n"/>
      <c r="C57" s="12" t="n"/>
      <c r="D57" s="12" t="n"/>
      <c r="E57" s="12" t="n"/>
      <c r="F57" s="20">
        <f>IF($A57="","",COUNTIF('Vaccination Records'!$B$6:$B$155,$A57))</f>
        <v/>
      </c>
    </row>
    <row r="58" ht="24" customHeight="1">
      <c r="A58" s="12" t="n"/>
      <c r="B58" s="12" t="n"/>
      <c r="C58" s="12" t="n"/>
      <c r="D58" s="12" t="n"/>
      <c r="E58" s="12" t="n"/>
      <c r="F58" s="19">
        <f>IF($A58="","",COUNTIF('Vaccination Records'!$B$6:$B$155,$A58))</f>
        <v/>
      </c>
    </row>
    <row r="59" ht="24" customHeight="1">
      <c r="A59" s="12" t="n"/>
      <c r="B59" s="12" t="n"/>
      <c r="C59" s="12" t="n"/>
      <c r="D59" s="12" t="n"/>
      <c r="E59" s="12" t="n"/>
      <c r="F59" s="20">
        <f>IF($A59="","",COUNTIF('Vaccination Records'!$B$6:$B$155,$A59))</f>
        <v/>
      </c>
    </row>
    <row r="60" ht="24" customHeight="1">
      <c r="A60" s="12" t="n"/>
      <c r="B60" s="12" t="n"/>
      <c r="C60" s="12" t="n"/>
      <c r="D60" s="12" t="n"/>
      <c r="E60" s="12" t="n"/>
      <c r="F60" s="19">
        <f>IF($A60="","",COUNTIF('Vaccination Records'!$B$6:$B$155,$A60))</f>
        <v/>
      </c>
    </row>
    <row r="61" ht="24" customHeight="1">
      <c r="A61" s="12" t="n"/>
      <c r="B61" s="12" t="n"/>
      <c r="C61" s="12" t="n"/>
      <c r="D61" s="12" t="n"/>
      <c r="E61" s="12" t="n"/>
      <c r="F61" s="20">
        <f>IF($A61="","",COUNTIF('Vaccination Records'!$B$6:$B$155,$A61))</f>
        <v/>
      </c>
    </row>
    <row r="62" ht="24" customHeight="1">
      <c r="A62" s="12" t="n"/>
      <c r="B62" s="12" t="n"/>
      <c r="C62" s="12" t="n"/>
      <c r="D62" s="12" t="n"/>
      <c r="E62" s="12" t="n"/>
      <c r="F62" s="19">
        <f>IF($A62="","",COUNTIF('Vaccination Records'!$B$6:$B$155,$A62))</f>
        <v/>
      </c>
    </row>
    <row r="63" ht="24" customHeight="1">
      <c r="A63" s="12" t="n"/>
      <c r="B63" s="12" t="n"/>
      <c r="C63" s="12" t="n"/>
      <c r="D63" s="12" t="n"/>
      <c r="E63" s="12" t="n"/>
      <c r="F63" s="20">
        <f>IF($A63="","",COUNTIF('Vaccination Records'!$B$6:$B$155,$A63))</f>
        <v/>
      </c>
    </row>
    <row r="64" ht="24" customHeight="1">
      <c r="A64" s="12" t="n"/>
      <c r="B64" s="12" t="n"/>
      <c r="C64" s="12" t="n"/>
      <c r="D64" s="12" t="n"/>
      <c r="E64" s="12" t="n"/>
      <c r="F64" s="19">
        <f>IF($A64="","",COUNTIF('Vaccination Records'!$B$6:$B$155,$A64))</f>
        <v/>
      </c>
    </row>
    <row r="65" ht="24" customHeight="1">
      <c r="A65" s="12" t="n"/>
      <c r="B65" s="12" t="n"/>
      <c r="C65" s="12" t="n"/>
      <c r="D65" s="12" t="n"/>
      <c r="E65" s="12" t="n"/>
      <c r="F65" s="20">
        <f>IF($A65="","",COUNTIF('Vaccination Records'!$B$6:$B$155,$A65))</f>
        <v/>
      </c>
    </row>
    <row r="66" ht="24" customHeight="1">
      <c r="A66" s="12" t="n"/>
      <c r="B66" s="12" t="n"/>
      <c r="C66" s="12" t="n"/>
      <c r="D66" s="12" t="n"/>
      <c r="E66" s="12" t="n"/>
      <c r="F66" s="19">
        <f>IF($A66="","",COUNTIF('Vaccination Records'!$B$6:$B$155,$A66))</f>
        <v/>
      </c>
    </row>
    <row r="67" ht="24" customHeight="1">
      <c r="A67" s="12" t="n"/>
      <c r="B67" s="12" t="n"/>
      <c r="C67" s="12" t="n"/>
      <c r="D67" s="12" t="n"/>
      <c r="E67" s="12" t="n"/>
      <c r="F67" s="20">
        <f>IF($A67="","",COUNTIF('Vaccination Records'!$B$6:$B$155,$A67))</f>
        <v/>
      </c>
    </row>
    <row r="68" ht="24" customHeight="1">
      <c r="A68" s="12" t="n"/>
      <c r="B68" s="12" t="n"/>
      <c r="C68" s="12" t="n"/>
      <c r="D68" s="12" t="n"/>
      <c r="E68" s="12" t="n"/>
      <c r="F68" s="19">
        <f>IF($A68="","",COUNTIF('Vaccination Records'!$B$6:$B$155,$A68))</f>
        <v/>
      </c>
    </row>
    <row r="69" ht="24" customHeight="1">
      <c r="A69" s="12" t="n"/>
      <c r="B69" s="12" t="n"/>
      <c r="C69" s="12" t="n"/>
      <c r="D69" s="12" t="n"/>
      <c r="E69" s="12" t="n"/>
      <c r="F69" s="20">
        <f>IF($A69="","",COUNTIF('Vaccination Records'!$B$6:$B$155,$A69))</f>
        <v/>
      </c>
    </row>
    <row r="70" ht="24" customHeight="1">
      <c r="A70" s="12" t="n"/>
      <c r="B70" s="12" t="n"/>
      <c r="C70" s="12" t="n"/>
      <c r="D70" s="12" t="n"/>
      <c r="E70" s="12" t="n"/>
      <c r="F70" s="19">
        <f>IF($A70="","",COUNTIF('Vaccination Records'!$B$6:$B$155,$A70))</f>
        <v/>
      </c>
    </row>
    <row r="71" ht="24" customHeight="1">
      <c r="A71" s="12" t="n"/>
      <c r="B71" s="12" t="n"/>
      <c r="C71" s="12" t="n"/>
      <c r="D71" s="12" t="n"/>
      <c r="E71" s="12" t="n"/>
      <c r="F71" s="20">
        <f>IF($A71="","",COUNTIF('Vaccination Records'!$B$6:$B$155,$A71))</f>
        <v/>
      </c>
    </row>
    <row r="72" ht="24" customHeight="1">
      <c r="A72" s="12" t="n"/>
      <c r="B72" s="12" t="n"/>
      <c r="C72" s="12" t="n"/>
      <c r="D72" s="12" t="n"/>
      <c r="E72" s="12" t="n"/>
      <c r="F72" s="19">
        <f>IF($A72="","",COUNTIF('Vaccination Records'!$B$6:$B$155,$A72))</f>
        <v/>
      </c>
    </row>
    <row r="73" ht="24" customHeight="1">
      <c r="A73" s="12" t="n"/>
      <c r="B73" s="12" t="n"/>
      <c r="C73" s="12" t="n"/>
      <c r="D73" s="12" t="n"/>
      <c r="E73" s="12" t="n"/>
      <c r="F73" s="20">
        <f>IF($A73="","",COUNTIF('Vaccination Records'!$B$6:$B$155,$A73))</f>
        <v/>
      </c>
    </row>
    <row r="74" ht="24" customHeight="1">
      <c r="A74" s="12" t="n"/>
      <c r="B74" s="12" t="n"/>
      <c r="C74" s="12" t="n"/>
      <c r="D74" s="12" t="n"/>
      <c r="E74" s="12" t="n"/>
      <c r="F74" s="19">
        <f>IF($A74="","",COUNTIF('Vaccination Records'!$B$6:$B$155,$A74))</f>
        <v/>
      </c>
    </row>
    <row r="75" ht="24" customHeight="1">
      <c r="A75" s="12" t="n"/>
      <c r="B75" s="12" t="n"/>
      <c r="C75" s="12" t="n"/>
      <c r="D75" s="12" t="n"/>
      <c r="E75" s="12" t="n"/>
      <c r="F75" s="20">
        <f>IF($A75="","",COUNTIF('Vaccination Records'!$B$6:$B$155,$A75))</f>
        <v/>
      </c>
    </row>
    <row r="76" ht="24" customHeight="1">
      <c r="A76" s="12" t="n"/>
      <c r="B76" s="12" t="n"/>
      <c r="C76" s="12" t="n"/>
      <c r="D76" s="12" t="n"/>
      <c r="E76" s="12" t="n"/>
      <c r="F76" s="19">
        <f>IF($A76="","",COUNTIF('Vaccination Records'!$B$6:$B$155,$A76))</f>
        <v/>
      </c>
    </row>
    <row r="77" ht="24" customHeight="1">
      <c r="A77" s="12" t="n"/>
      <c r="B77" s="12" t="n"/>
      <c r="C77" s="12" t="n"/>
      <c r="D77" s="12" t="n"/>
      <c r="E77" s="12" t="n"/>
      <c r="F77" s="20">
        <f>IF($A77="","",COUNTIF('Vaccination Records'!$B$6:$B$155,$A77))</f>
        <v/>
      </c>
    </row>
    <row r="78" ht="24" customHeight="1">
      <c r="A78" s="12" t="n"/>
      <c r="B78" s="12" t="n"/>
      <c r="C78" s="12" t="n"/>
      <c r="D78" s="12" t="n"/>
      <c r="E78" s="12" t="n"/>
      <c r="F78" s="19">
        <f>IF($A78="","",COUNTIF('Vaccination Records'!$B$6:$B$155,$A78))</f>
        <v/>
      </c>
    </row>
    <row r="79" ht="24" customHeight="1">
      <c r="A79" s="12" t="n"/>
      <c r="B79" s="12" t="n"/>
      <c r="C79" s="12" t="n"/>
      <c r="D79" s="12" t="n"/>
      <c r="E79" s="12" t="n"/>
      <c r="F79" s="20">
        <f>IF($A79="","",COUNTIF('Vaccination Records'!$B$6:$B$155,$A79))</f>
        <v/>
      </c>
    </row>
    <row r="80" ht="24" customHeight="1">
      <c r="A80" s="12" t="n"/>
      <c r="B80" s="12" t="n"/>
      <c r="C80" s="12" t="n"/>
      <c r="D80" s="12" t="n"/>
      <c r="E80" s="12" t="n"/>
      <c r="F80" s="19">
        <f>IF($A80="","",COUNTIF('Vaccination Records'!$B$6:$B$155,$A80))</f>
        <v/>
      </c>
    </row>
    <row r="81" ht="24" customHeight="1">
      <c r="A81" s="12" t="n"/>
      <c r="B81" s="12" t="n"/>
      <c r="C81" s="12" t="n"/>
      <c r="D81" s="12" t="n"/>
      <c r="E81" s="12" t="n"/>
      <c r="F81" s="20">
        <f>IF($A81="","",COUNTIF('Vaccination Records'!$B$6:$B$155,$A81))</f>
        <v/>
      </c>
    </row>
    <row r="82" ht="24" customHeight="1">
      <c r="A82" s="12" t="n"/>
      <c r="B82" s="12" t="n"/>
      <c r="C82" s="12" t="n"/>
      <c r="D82" s="12" t="n"/>
      <c r="E82" s="12" t="n"/>
      <c r="F82" s="19">
        <f>IF($A82="","",COUNTIF('Vaccination Records'!$B$6:$B$155,$A82))</f>
        <v/>
      </c>
    </row>
    <row r="83" ht="24" customHeight="1">
      <c r="A83" s="12" t="n"/>
      <c r="B83" s="12" t="n"/>
      <c r="C83" s="12" t="n"/>
      <c r="D83" s="12" t="n"/>
      <c r="E83" s="12" t="n"/>
      <c r="F83" s="20">
        <f>IF($A83="","",COUNTIF('Vaccination Records'!$B$6:$B$155,$A83))</f>
        <v/>
      </c>
    </row>
    <row r="84" ht="24" customHeight="1">
      <c r="A84" s="12" t="n"/>
      <c r="B84" s="12" t="n"/>
      <c r="C84" s="12" t="n"/>
      <c r="D84" s="12" t="n"/>
      <c r="E84" s="12" t="n"/>
      <c r="F84" s="19">
        <f>IF($A84="","",COUNTIF('Vaccination Records'!$B$6:$B$155,$A84))</f>
        <v/>
      </c>
    </row>
    <row r="85" ht="24" customHeight="1">
      <c r="A85" s="12" t="n"/>
      <c r="B85" s="12" t="n"/>
      <c r="C85" s="12" t="n"/>
      <c r="D85" s="12" t="n"/>
      <c r="E85" s="12" t="n"/>
      <c r="F85" s="20">
        <f>IF($A85="","",COUNTIF('Vaccination Records'!$B$6:$B$155,$A85))</f>
        <v/>
      </c>
    </row>
    <row r="86" ht="24" customHeight="1">
      <c r="A86" s="12" t="n"/>
      <c r="B86" s="12" t="n"/>
      <c r="C86" s="12" t="n"/>
      <c r="D86" s="12" t="n"/>
      <c r="E86" s="12" t="n"/>
      <c r="F86" s="19">
        <f>IF($A86="","",COUNTIF('Vaccination Records'!$B$6:$B$155,$A86))</f>
        <v/>
      </c>
    </row>
    <row r="87" ht="24" customHeight="1">
      <c r="A87" s="12" t="n"/>
      <c r="B87" s="12" t="n"/>
      <c r="C87" s="12" t="n"/>
      <c r="D87" s="12" t="n"/>
      <c r="E87" s="12" t="n"/>
      <c r="F87" s="20">
        <f>IF($A87="","",COUNTIF('Vaccination Records'!$B$6:$B$155,$A87))</f>
        <v/>
      </c>
    </row>
    <row r="88" ht="24" customHeight="1">
      <c r="A88" s="12" t="n"/>
      <c r="B88" s="12" t="n"/>
      <c r="C88" s="12" t="n"/>
      <c r="D88" s="12" t="n"/>
      <c r="E88" s="12" t="n"/>
      <c r="F88" s="19">
        <f>IF($A88="","",COUNTIF('Vaccination Records'!$B$6:$B$155,$A88))</f>
        <v/>
      </c>
    </row>
    <row r="89" ht="24" customHeight="1">
      <c r="A89" s="12" t="n"/>
      <c r="B89" s="12" t="n"/>
      <c r="C89" s="12" t="n"/>
      <c r="D89" s="12" t="n"/>
      <c r="E89" s="12" t="n"/>
      <c r="F89" s="20">
        <f>IF($A89="","",COUNTIF('Vaccination Records'!$B$6:$B$155,$A89))</f>
        <v/>
      </c>
    </row>
    <row r="90" ht="24" customHeight="1">
      <c r="A90" s="12" t="n"/>
      <c r="B90" s="12" t="n"/>
      <c r="C90" s="12" t="n"/>
      <c r="D90" s="12" t="n"/>
      <c r="E90" s="12" t="n"/>
      <c r="F90" s="19">
        <f>IF($A90="","",COUNTIF('Vaccination Records'!$B$6:$B$155,$A90))</f>
        <v/>
      </c>
    </row>
    <row r="91" ht="24" customHeight="1">
      <c r="A91" s="12" t="n"/>
      <c r="B91" s="12" t="n"/>
      <c r="C91" s="12" t="n"/>
      <c r="D91" s="12" t="n"/>
      <c r="E91" s="12" t="n"/>
      <c r="F91" s="20">
        <f>IF($A91="","",COUNTIF('Vaccination Records'!$B$6:$B$155,$A91))</f>
        <v/>
      </c>
    </row>
    <row r="92" ht="24" customHeight="1">
      <c r="A92" s="12" t="n"/>
      <c r="B92" s="12" t="n"/>
      <c r="C92" s="12" t="n"/>
      <c r="D92" s="12" t="n"/>
      <c r="E92" s="12" t="n"/>
      <c r="F92" s="19">
        <f>IF($A92="","",COUNTIF('Vaccination Records'!$B$6:$B$155,$A92))</f>
        <v/>
      </c>
    </row>
    <row r="93" ht="24" customHeight="1">
      <c r="A93" s="12" t="n"/>
      <c r="B93" s="12" t="n"/>
      <c r="C93" s="12" t="n"/>
      <c r="D93" s="12" t="n"/>
      <c r="E93" s="12" t="n"/>
      <c r="F93" s="20">
        <f>IF($A93="","",COUNTIF('Vaccination Records'!$B$6:$B$155,$A93))</f>
        <v/>
      </c>
    </row>
    <row r="94" ht="24" customHeight="1">
      <c r="A94" s="12" t="n"/>
      <c r="B94" s="12" t="n"/>
      <c r="C94" s="12" t="n"/>
      <c r="D94" s="12" t="n"/>
      <c r="E94" s="12" t="n"/>
      <c r="F94" s="19">
        <f>IF($A94="","",COUNTIF('Vaccination Records'!$B$6:$B$155,$A94))</f>
        <v/>
      </c>
    </row>
    <row r="95" ht="24" customHeight="1">
      <c r="A95" s="12" t="n"/>
      <c r="B95" s="12" t="n"/>
      <c r="C95" s="12" t="n"/>
      <c r="D95" s="12" t="n"/>
      <c r="E95" s="12" t="n"/>
      <c r="F95" s="20">
        <f>IF($A95="","",COUNTIF('Vaccination Records'!$B$6:$B$155,$A95))</f>
        <v/>
      </c>
    </row>
    <row r="96" ht="24" customHeight="1">
      <c r="A96" s="12" t="n"/>
      <c r="B96" s="12" t="n"/>
      <c r="C96" s="12" t="n"/>
      <c r="D96" s="12" t="n"/>
      <c r="E96" s="12" t="n"/>
      <c r="F96" s="19">
        <f>IF($A96="","",COUNTIF('Vaccination Records'!$B$6:$B$155,$A96))</f>
        <v/>
      </c>
    </row>
    <row r="97" ht="24" customHeight="1">
      <c r="A97" s="12" t="n"/>
      <c r="B97" s="12" t="n"/>
      <c r="C97" s="12" t="n"/>
      <c r="D97" s="12" t="n"/>
      <c r="E97" s="12" t="n"/>
      <c r="F97" s="20">
        <f>IF($A97="","",COUNTIF('Vaccination Records'!$B$6:$B$155,$A97))</f>
        <v/>
      </c>
    </row>
    <row r="98" ht="24" customHeight="1">
      <c r="A98" s="12" t="n"/>
      <c r="B98" s="12" t="n"/>
      <c r="C98" s="12" t="n"/>
      <c r="D98" s="12" t="n"/>
      <c r="E98" s="12" t="n"/>
      <c r="F98" s="19">
        <f>IF($A98="","",COUNTIF('Vaccination Records'!$B$6:$B$155,$A98))</f>
        <v/>
      </c>
    </row>
    <row r="99" ht="24" customHeight="1">
      <c r="A99" s="12" t="n"/>
      <c r="B99" s="12" t="n"/>
      <c r="C99" s="12" t="n"/>
      <c r="D99" s="12" t="n"/>
      <c r="E99" s="12" t="n"/>
      <c r="F99" s="20">
        <f>IF($A99="","",COUNTIF('Vaccination Records'!$B$6:$B$155,$A99))</f>
        <v/>
      </c>
    </row>
    <row r="100" ht="24" customHeight="1">
      <c r="A100" s="12" t="n"/>
      <c r="B100" s="12" t="n"/>
      <c r="C100" s="12" t="n"/>
      <c r="D100" s="12" t="n"/>
      <c r="E100" s="12" t="n"/>
      <c r="F100" s="19">
        <f>IF($A100="","",COUNTIF('Vaccination Records'!$B$6:$B$155,$A100))</f>
        <v/>
      </c>
    </row>
    <row r="101" ht="24" customHeight="1">
      <c r="A101" s="12" t="n"/>
      <c r="B101" s="12" t="n"/>
      <c r="C101" s="12" t="n"/>
      <c r="D101" s="12" t="n"/>
      <c r="E101" s="12" t="n"/>
      <c r="F101" s="20">
        <f>IF($A101="","",COUNTIF('Vaccination Records'!$B$6:$B$155,$A101))</f>
        <v/>
      </c>
    </row>
    <row r="102" ht="24" customHeight="1">
      <c r="A102" s="12" t="n"/>
      <c r="B102" s="12" t="n"/>
      <c r="C102" s="12" t="n"/>
      <c r="D102" s="12" t="n"/>
      <c r="E102" s="12" t="n"/>
      <c r="F102" s="19">
        <f>IF($A102="","",COUNTIF('Vaccination Records'!$B$6:$B$155,$A102))</f>
        <v/>
      </c>
    </row>
    <row r="103" ht="24" customHeight="1">
      <c r="A103" s="12" t="n"/>
      <c r="B103" s="12" t="n"/>
      <c r="C103" s="12" t="n"/>
      <c r="D103" s="12" t="n"/>
      <c r="E103" s="12" t="n"/>
      <c r="F103" s="20">
        <f>IF($A103="","",COUNTIF('Vaccination Records'!$B$6:$B$155,$A103))</f>
        <v/>
      </c>
    </row>
    <row r="104" ht="24" customHeight="1">
      <c r="A104" s="12" t="n"/>
      <c r="B104" s="12" t="n"/>
      <c r="C104" s="12" t="n"/>
      <c r="D104" s="12" t="n"/>
      <c r="E104" s="12" t="n"/>
      <c r="F104" s="19">
        <f>IF($A104="","",COUNTIF('Vaccination Records'!$B$6:$B$155,$A104))</f>
        <v/>
      </c>
    </row>
    <row r="105" ht="24" customHeight="1">
      <c r="A105" s="12" t="n"/>
      <c r="B105" s="12" t="n"/>
      <c r="C105" s="12" t="n"/>
      <c r="D105" s="12" t="n"/>
      <c r="E105" s="12" t="n"/>
      <c r="F105" s="20">
        <f>IF($A105="","",COUNTIF('Vaccination Records'!$B$6:$B$155,$A105))</f>
        <v/>
      </c>
    </row>
  </sheetData>
  <autoFilter ref="A5:F105"/>
  <mergeCells count="1">
    <mergeCell ref="A1:F1"/>
  </mergeCells>
  <conditionalFormatting sqref="A6:A105">
    <cfRule type="expression" priority="1" dxfId="0">
      <formula>AND($A6&lt;&gt;"",COUNTIF($A$6:$A$105,$A6)&gt;1)</formula>
    </cfRule>
  </conditionalFormatting>
  <dataValidations count="2">
    <dataValidation sqref="D6:D105" showDropDown="0" showInputMessage="1" showErrorMessage="1" allowBlank="0" errorTitle="Choose a species" error="Choose a species from the editable list on Assumptions." promptTitle="Species" prompt="Select Dog or Cat, or edit the source list on Assumptions." type="list">
      <formula1>INDIRECT("Assumptions!$H$5:$H$6")</formula1>
    </dataValidation>
    <dataValidation sqref="E6:E105" showDropDown="0" showInputMessage="1" showErrorMessage="1" allowBlank="0" errorTitle="Choose an active status" error="Choose Yes or No from the editable list on Assumptions." promptTitle="Active status" prompt="Use Yes for pets included in current administrative tracking." type="list">
      <formula1>INDIRECT("Assumptions!$J$5:$J$6")</formula1>
    </dataValidation>
  </dataValidations>
  <pageMargins left="0.25" right="0.25" top="0.5" bottom="0.5" header="0.5" footer="0.5"/>
  <pageSetup orientation="portrait" paperSize="1" fitToHeight="0" fitToWidth="1"/>
</worksheet>
</file>

<file path=xl/worksheets/sheet4.xml><?xml version="1.0" encoding="utf-8"?>
<worksheet xmlns="http://schemas.openxmlformats.org/spreadsheetml/2006/main">
  <sheetPr>
    <tabColor rgb="00FFF0C7"/>
    <outlinePr summaryBelow="1" summaryRight="1"/>
    <pageSetUpPr fitToPage="1"/>
  </sheetPr>
  <dimension ref="A1:J12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3" customWidth="1" min="3" max="3"/>
    <col width="30" customWidth="1" min="4" max="4"/>
    <col width="3" customWidth="1" min="5" max="5"/>
    <col width="25" customWidth="1" min="6" max="6"/>
    <col width="3" customWidth="1" min="7" max="7"/>
    <col width="15" customWidth="1" min="8" max="8"/>
    <col width="3" customWidth="1" min="9" max="9"/>
    <col width="17" customWidth="1" min="10" max="10"/>
  </cols>
  <sheetData>
    <row r="1" ht="30" customHeight="1">
      <c r="A1" s="1" t="inlineStr">
        <is>
          <t>Assumptions</t>
        </is>
      </c>
    </row>
    <row r="2" ht="32" customHeight="1">
      <c r="A2" s="3" t="inlineStr">
        <is>
          <t>Yellow cells are editable. Categories support administrative tracking only and do not establish care requirements.</t>
        </is>
      </c>
    </row>
    <row r="3"/>
    <row r="4" ht="30" customHeight="1">
      <c r="A4" s="4" t="inlineStr">
        <is>
          <t>Date Alert Setting</t>
        </is>
      </c>
      <c r="B4" s="4" t="inlineStr">
        <is>
          <t>Editable Value</t>
        </is>
      </c>
      <c r="D4" s="4" t="inlineStr">
        <is>
          <t>Proof Categories</t>
        </is>
      </c>
      <c r="F4" s="4" t="inlineStr">
        <is>
          <t>Follow-Up Statuses</t>
        </is>
      </c>
      <c r="H4" s="4" t="inlineStr">
        <is>
          <t>Species</t>
        </is>
      </c>
      <c r="J4" s="4" t="inlineStr">
        <is>
          <t>Active Choices</t>
        </is>
      </c>
    </row>
    <row r="5" ht="24" customHeight="1">
      <c r="A5" s="7" t="inlineStr">
        <is>
          <t>Notice window in days</t>
        </is>
      </c>
      <c r="B5" s="21" t="n">
        <v>45</v>
      </c>
      <c r="D5" s="12" t="inlineStr">
        <is>
          <t>Rabies</t>
        </is>
      </c>
      <c r="F5" s="12" t="inlineStr">
        <is>
          <t>Not started</t>
        </is>
      </c>
      <c r="H5" s="12" t="inlineStr">
        <is>
          <t>Dog</t>
        </is>
      </c>
      <c r="J5" s="12" t="inlineStr">
        <is>
          <t>Yes</t>
        </is>
      </c>
    </row>
    <row r="6" ht="24" customHeight="1">
      <c r="A6" s="5" t="inlineStr">
        <is>
          <t>Due-soon window in days</t>
        </is>
      </c>
      <c r="B6" s="21" t="n">
        <v>14</v>
      </c>
      <c r="D6" s="12" t="inlineStr">
        <is>
          <t>Bordetella</t>
        </is>
      </c>
      <c r="F6" s="12" t="inlineStr">
        <is>
          <t>Contact planned</t>
        </is>
      </c>
      <c r="H6" s="12" t="inlineStr">
        <is>
          <t>Cat</t>
        </is>
      </c>
      <c r="J6" s="12" t="inlineStr">
        <is>
          <t>No</t>
        </is>
      </c>
    </row>
    <row r="7" ht="24" customHeight="1">
      <c r="A7" s="7" t="inlineStr">
        <is>
          <t>Earliest date entry</t>
        </is>
      </c>
      <c r="B7" s="22" t="n">
        <v>42624</v>
      </c>
      <c r="D7" s="12" t="inlineStr">
        <is>
          <t>DHPP</t>
        </is>
      </c>
      <c r="F7" s="12" t="inlineStr">
        <is>
          <t>Owner contacted</t>
        </is>
      </c>
    </row>
    <row r="8" ht="24" customHeight="1">
      <c r="A8" s="5" t="inlineStr">
        <is>
          <t>Latest date entry</t>
        </is>
      </c>
      <c r="B8" s="22" t="n">
        <v>49924</v>
      </c>
      <c r="D8" s="12" t="inlineStr">
        <is>
          <t>Canine Influenza</t>
        </is>
      </c>
      <c r="F8" s="12" t="inlineStr">
        <is>
          <t>Proof requested</t>
        </is>
      </c>
    </row>
    <row r="9" ht="24" customHeight="1">
      <c r="A9" s="7" t="inlineStr">
        <is>
          <t>Settings check</t>
        </is>
      </c>
      <c r="B9" s="23">
        <f>IF(OR(B6&gt;B5,B7&gt;B8),"Review settings","OK")</f>
        <v/>
      </c>
      <c r="D9" s="12" t="inlineStr">
        <is>
          <t>FVRCP</t>
        </is>
      </c>
      <c r="F9" s="12" t="inlineStr">
        <is>
          <t>Updated</t>
        </is>
      </c>
    </row>
    <row r="10" ht="24" customHeight="1">
      <c r="D10" s="12" t="inlineStr">
        <is>
          <t>FeLV</t>
        </is>
      </c>
      <c r="F10" s="12" t="inlineStr">
        <is>
          <t>No follow-up needed</t>
        </is>
      </c>
    </row>
    <row r="11" ht="24" customHeight="1">
      <c r="D11" s="12" t="inlineStr">
        <is>
          <t>Other owner-supplied proof</t>
        </is>
      </c>
    </row>
    <row r="12" ht="24" customHeight="1">
      <c r="D12" s="12" t="inlineStr">
        <is>
          <t>Not specified</t>
        </is>
      </c>
    </row>
  </sheetData>
  <mergeCells count="1">
    <mergeCell ref="A1:J1"/>
  </mergeCells>
  <conditionalFormatting sqref="B9">
    <cfRule type="expression" priority="1" dxfId="0">
      <formula>$B$9="Review settings"</formula>
    </cfRule>
    <cfRule type="expression" priority="2" dxfId="3">
      <formula>$B$9="OK"</formula>
    </cfRule>
  </conditionalFormatting>
  <dataValidations count="2">
    <dataValidation sqref="B5:B6" showDropDown="0" showInputMessage="1" showErrorMessage="1" allowBlank="0" errorTitle="Enter a whole number" error="Enter a whole number from 0 through 3650." promptTitle="Alert window" prompt="Enter the number of calendar days used for date-status calculations." type="whole" operator="between">
      <formula1>0</formula1>
      <formula2>3650</formula2>
    </dataValidation>
    <dataValidation sqref="B7:B8" showDropDown="0" showInputMessage="1" showErrorMessage="1" allowBlank="0" errorTitle="Enter a valid date" error="Enter a valid date within the displayed planning horizon." promptTitle="Entry boundary" prompt="This editable boundary controls date entry validation." type="date" operator="between">
      <formula1>DATE(2006,1,1)</formula1>
      <formula2>DATE(2046,12,31)</formula2>
    </dataValidation>
  </dataValidations>
  <pageMargins left="0.25" right="0.25" top="0.5" bottom="0.5" header="0.5" footer="0.5"/>
  <pageSetup orientation="landscape" paperSize="1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Independent Pet Care Business</dc:creator>
  <dc:title xmlns:dc="http://purl.org/dc/elements/1.1/">Pet Vaccination Expiry Tracker</dc:title>
  <dc:subject xmlns:dc="http://purl.org/dc/elements/1.1/">Administrative tracking of owner-supplied vaccination proof and expiry dates</dc:subject>
  <dcterms:created xmlns:dcterms="http://purl.org/dc/terms/" xmlns:xsi="http://www.w3.org/2001/XMLSchema-instance" xsi:type="dcterms:W3CDTF">2026-09-09T03:41:31Z</dcterms:created>
  <dcterms:modified xmlns:dcterms="http://purl.org/dc/terms/" xmlns:xsi="http://www.w3.org/2001/XMLSchema-instance" xsi:type="dcterms:W3CDTF">2026-09-09T03:41:31+00:00Z</dcterms:modified>
</cp:coreProperties>
</file>