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curring Plans" sheetId="2" state="visible" r:id="rId2"/>
    <sheet xmlns:r="http://schemas.openxmlformats.org/officeDocument/2006/relationships" name="Calendar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'Recurring Plans'!$A$4:$M$104</definedName>
    <definedName name="_xlnm._FilterDatabase" localSheetId="2" hidden="1">'Calendar'!$A$4:$N$1204</definedName>
    <definedName name="_xlnm._FilterDatabase" localSheetId="3" hidden="1">'Assumptions'!$A$3:$C$8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965"/>
      <sz val="10"/>
    </font>
    <font>
      <name val="Calibri"/>
      <b val="1"/>
      <color rgb="00FFFFFF"/>
      <sz val="11"/>
    </font>
    <font>
      <name val="Calibri"/>
      <color rgb="00243332"/>
      <sz val="10"/>
    </font>
    <font>
      <name val="Calibri"/>
      <b val="1"/>
      <color rgb="00243332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FFF"/>
      </patternFill>
    </fill>
    <fill>
      <patternFill patternType="solid">
        <fgColor rgb="00FFF0C7"/>
      </patternFill>
    </fill>
    <fill>
      <patternFill patternType="solid">
        <fgColor rgb="00F7F3E8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8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/>
    </xf>
    <xf numFmtId="18" fontId="4" fillId="6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8" fontId="4" fillId="4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  <col width="18" customWidth="1" min="4" max="4"/>
    <col width="15" customWidth="1" min="5" max="5"/>
    <col width="13" customWidth="1" min="6" max="6"/>
  </cols>
  <sheetData>
    <row r="1" ht="26" customHeight="1">
      <c r="A1" s="1" t="inlineStr">
        <is>
          <t>Recurring Pet Appointment Calendar Summary</t>
        </is>
      </c>
      <c r="B1" s="26" t="n"/>
      <c r="C1" s="26" t="n"/>
      <c r="D1" s="26" t="n"/>
      <c r="E1" s="26" t="n"/>
      <c r="F1" s="27" t="n"/>
    </row>
    <row r="2" ht="22" customHeight="1">
      <c r="A2" s="2" t="inlineStr">
        <is>
          <t>Indicators recalculate from the recurring plans, generated dates, and entered exceptions.</t>
        </is>
      </c>
    </row>
    <row r="3">
      <c r="A3" s="3" t="inlineStr">
        <is>
          <t>Calendar as of</t>
        </is>
      </c>
      <c r="B3" s="28">
        <f>'Assumptions'!$B$4</f>
        <v/>
      </c>
    </row>
    <row r="4">
      <c r="A4" s="5" t="inlineStr">
        <is>
          <t>Indicator</t>
        </is>
      </c>
      <c r="B4" s="5" t="inlineStr">
        <is>
          <t>Value</t>
        </is>
      </c>
      <c r="D4" s="5" t="inlineStr">
        <is>
          <t>Week Starting</t>
        </is>
      </c>
      <c r="E4" s="5" t="inlineStr">
        <is>
          <t>Scheduled</t>
        </is>
      </c>
      <c r="F4" s="5" t="inlineStr">
        <is>
          <t>Checks</t>
        </is>
      </c>
    </row>
    <row r="5">
      <c r="A5" s="6" t="inlineStr">
        <is>
          <t>Active recurring plans</t>
        </is>
      </c>
      <c r="B5" s="7">
        <f>COUNTIF('Recurring Plans'!$K$5:$K$104,'Assumptions'!$E$9)</f>
        <v/>
      </c>
      <c r="D5" s="29">
        <f>$B$3-WEEKDAY($B$3,2)+1</f>
        <v/>
      </c>
      <c r="E5" s="7">
        <f>IF(ROW()-4&gt;'Assumptions'!$B$5,"",COUNTIFS('Calendar'!$G$5:$G$1204,"&gt;="&amp;$D5,'Calendar'!$G$5:$G$1204,"&lt;"&amp;$D5+7,'Calendar'!$L$5:$L$1204,'Assumptions'!$E$14))</f>
        <v/>
      </c>
      <c r="F5" s="7">
        <f>IF(ROW()-4&gt;'Assumptions'!$B$5,"",COUNTIFS('Calendar'!$G$5:$G$1204,"&gt;="&amp;$D5,'Calendar'!$G$5:$G$1204,"&lt;"&amp;$D5+7,'Calendar'!$N$5:$N$1204,"*check*"))</f>
        <v/>
      </c>
    </row>
    <row r="6">
      <c r="A6" s="9" t="inlineStr">
        <is>
          <t>Paused recurring plans</t>
        </is>
      </c>
      <c r="B6" s="10">
        <f>COUNTIF('Recurring Plans'!$K$5:$K$104,'Assumptions'!$E$10)</f>
        <v/>
      </c>
      <c r="D6" s="30">
        <f>D5+7</f>
        <v/>
      </c>
      <c r="E6" s="10">
        <f>IF(ROW()-4&gt;'Assumptions'!$B$5,"",COUNTIFS('Calendar'!$G$5:$G$1204,"&gt;="&amp;$D6,'Calendar'!$G$5:$G$1204,"&lt;"&amp;$D6+7,'Calendar'!$L$5:$L$1204,'Assumptions'!$E$14))</f>
        <v/>
      </c>
      <c r="F6" s="10">
        <f>IF(ROW()-4&gt;'Assumptions'!$B$5,"",COUNTIFS('Calendar'!$G$5:$G$1204,"&gt;="&amp;$D6,'Calendar'!$G$5:$G$1204,"&lt;"&amp;$D6+7,'Calendar'!$N$5:$N$1204,"*check*"))</f>
        <v/>
      </c>
    </row>
    <row r="7">
      <c r="A7" s="6" t="inlineStr">
        <is>
          <t>Plan checks</t>
        </is>
      </c>
      <c r="B7" s="7">
        <f>COUNTIF('Recurring Plans'!$M$5:$M$104,"*check*")</f>
        <v/>
      </c>
      <c r="D7" s="29">
        <f>D6+7</f>
        <v/>
      </c>
      <c r="E7" s="7">
        <f>IF(ROW()-4&gt;'Assumptions'!$B$5,"",COUNTIFS('Calendar'!$G$5:$G$1204,"&gt;="&amp;$D7,'Calendar'!$G$5:$G$1204,"&lt;"&amp;$D7+7,'Calendar'!$L$5:$L$1204,'Assumptions'!$E$14))</f>
        <v/>
      </c>
      <c r="F7" s="7">
        <f>IF(ROW()-4&gt;'Assumptions'!$B$5,"",COUNTIFS('Calendar'!$G$5:$G$1204,"&gt;="&amp;$D7,'Calendar'!$G$5:$G$1204,"&lt;"&amp;$D7+7,'Calendar'!$N$5:$N$1204,"*check*"))</f>
        <v/>
      </c>
    </row>
    <row r="8">
      <c r="A8" s="9" t="inlineStr">
        <is>
          <t>Generated appointment dates</t>
        </is>
      </c>
      <c r="B8" s="10">
        <f>COUNT('Calendar'!$G$5:$G$1204)</f>
        <v/>
      </c>
      <c r="D8" s="30">
        <f>D7+7</f>
        <v/>
      </c>
      <c r="E8" s="10">
        <f>IF(ROW()-4&gt;'Assumptions'!$B$5,"",COUNTIFS('Calendar'!$G$5:$G$1204,"&gt;="&amp;$D8,'Calendar'!$G$5:$G$1204,"&lt;"&amp;$D8+7,'Calendar'!$L$5:$L$1204,'Assumptions'!$E$14))</f>
        <v/>
      </c>
      <c r="F8" s="10">
        <f>IF(ROW()-4&gt;'Assumptions'!$B$5,"",COUNTIFS('Calendar'!$G$5:$G$1204,"&gt;="&amp;$D8,'Calendar'!$G$5:$G$1204,"&lt;"&amp;$D8+7,'Calendar'!$N$5:$N$1204,"*check*"))</f>
        <v/>
      </c>
    </row>
    <row r="9">
      <c r="A9" s="6" t="inlineStr">
        <is>
          <t>Scheduled in next 30 days</t>
        </is>
      </c>
      <c r="B9" s="7">
        <f>COUNTIFS('Calendar'!$G$5:$G$1204,"&gt;="&amp;$B$3,'Calendar'!$G$5:$G$1204,"&lt;="&amp;$B$3+30,'Calendar'!$L$5:$L$1204,'Assumptions'!$E$14)</f>
        <v/>
      </c>
      <c r="D9" s="29">
        <f>D8+7</f>
        <v/>
      </c>
      <c r="E9" s="7">
        <f>IF(ROW()-4&gt;'Assumptions'!$B$5,"",COUNTIFS('Calendar'!$G$5:$G$1204,"&gt;="&amp;$D9,'Calendar'!$G$5:$G$1204,"&lt;"&amp;$D9+7,'Calendar'!$L$5:$L$1204,'Assumptions'!$E$14))</f>
        <v/>
      </c>
      <c r="F9" s="7">
        <f>IF(ROW()-4&gt;'Assumptions'!$B$5,"",COUNTIFS('Calendar'!$G$5:$G$1204,"&gt;="&amp;$D9,'Calendar'!$G$5:$G$1204,"&lt;"&amp;$D9+7,'Calendar'!$N$5:$N$1204,"*check*"))</f>
        <v/>
      </c>
    </row>
    <row r="10">
      <c r="A10" s="9" t="inlineStr">
        <is>
          <t>Appointment checks</t>
        </is>
      </c>
      <c r="B10" s="10">
        <f>COUNTIF('Calendar'!$N$5:$N$1204,"*check*")</f>
        <v/>
      </c>
      <c r="D10" s="30">
        <f>D9+7</f>
        <v/>
      </c>
      <c r="E10" s="10">
        <f>IF(ROW()-4&gt;'Assumptions'!$B$5,"",COUNTIFS('Calendar'!$G$5:$G$1204,"&gt;="&amp;$D10,'Calendar'!$G$5:$G$1204,"&lt;"&amp;$D10+7,'Calendar'!$L$5:$L$1204,'Assumptions'!$E$14))</f>
        <v/>
      </c>
      <c r="F10" s="10">
        <f>IF(ROW()-4&gt;'Assumptions'!$B$5,"",COUNTIFS('Calendar'!$G$5:$G$1204,"&gt;="&amp;$D10,'Calendar'!$G$5:$G$1204,"&lt;"&amp;$D10+7,'Calendar'!$N$5:$N$1204,"*check*"))</f>
        <v/>
      </c>
    </row>
    <row r="11">
      <c r="A11" s="6" t="inlineStr">
        <is>
          <t>Date overrides</t>
        </is>
      </c>
      <c r="B11" s="7">
        <f>COUNT('Calendar'!$F$5:$F$1204)</f>
        <v/>
      </c>
      <c r="D11" s="29">
        <f>D10+7</f>
        <v/>
      </c>
      <c r="E11" s="7">
        <f>IF(ROW()-4&gt;'Assumptions'!$B$5,"",COUNTIFS('Calendar'!$G$5:$G$1204,"&gt;="&amp;$D11,'Calendar'!$G$5:$G$1204,"&lt;"&amp;$D11+7,'Calendar'!$L$5:$L$1204,'Assumptions'!$E$14))</f>
        <v/>
      </c>
      <c r="F11" s="7">
        <f>IF(ROW()-4&gt;'Assumptions'!$B$5,"",COUNTIFS('Calendar'!$G$5:$G$1204,"&gt;="&amp;$D11,'Calendar'!$G$5:$G$1204,"&lt;"&amp;$D11+7,'Calendar'!$N$5:$N$1204,"*check*"))</f>
        <v/>
      </c>
    </row>
    <row r="12">
      <c r="A12" s="9" t="inlineStr">
        <is>
          <t>Completed appointments</t>
        </is>
      </c>
      <c r="B12" s="10">
        <f>COUNTIF('Calendar'!$L$5:$L$1204,'Assumptions'!$E$15)</f>
        <v/>
      </c>
      <c r="D12" s="30">
        <f>D11+7</f>
        <v/>
      </c>
      <c r="E12" s="10">
        <f>IF(ROW()-4&gt;'Assumptions'!$B$5,"",COUNTIFS('Calendar'!$G$5:$G$1204,"&gt;="&amp;$D12,'Calendar'!$G$5:$G$1204,"&lt;"&amp;$D12+7,'Calendar'!$L$5:$L$1204,'Assumptions'!$E$14))</f>
        <v/>
      </c>
      <c r="F12" s="10">
        <f>IF(ROW()-4&gt;'Assumptions'!$B$5,"",COUNTIFS('Calendar'!$G$5:$G$1204,"&gt;="&amp;$D12,'Calendar'!$G$5:$G$1204,"&lt;"&amp;$D12+7,'Calendar'!$N$5:$N$1204,"*check*"))</f>
        <v/>
      </c>
    </row>
    <row r="13">
      <c r="A13" s="6" t="inlineStr">
        <is>
          <t>Canceled appointments</t>
        </is>
      </c>
      <c r="B13" s="7">
        <f>COUNTIF('Calendar'!$L$5:$L$1204,'Assumptions'!$E$16)</f>
        <v/>
      </c>
    </row>
  </sheetData>
  <mergeCells count="1">
    <mergeCell ref="A1:F1"/>
  </mergeCells>
  <conditionalFormatting sqref="B5:B13">
    <cfRule type="expression" priority="1" dxfId="0">
      <formula>AND($B5&gt;0,OR($A5="Plan checks",$A5="Appointment checks"))</formula>
    </cfRule>
    <cfRule type="expression" priority="2" dxfId="1">
      <formula>AND($B5&gt;0,OR($A5="Active recurring plans",$A5="Completed appointments"))</formula>
    </cfRule>
  </conditionalFormatting>
  <conditionalFormatting sqref="F5:F12">
    <cfRule type="expression" priority="3" dxfId="0">
      <formula>$F5&gt;0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23" customWidth="1" min="4" max="4"/>
    <col width="14" customWidth="1" min="5" max="5"/>
    <col width="10" customWidth="1" min="6" max="6"/>
    <col width="12" customWidth="1" min="7" max="7"/>
    <col width="13" customWidth="1" min="8" max="8"/>
    <col width="16" customWidth="1" min="9" max="9"/>
    <col width="16" customWidth="1" min="10" max="10"/>
    <col width="14" customWidth="1" min="11" max="11"/>
    <col width="16" customWidth="1" min="12" max="12"/>
    <col width="25" customWidth="1" min="13" max="13"/>
  </cols>
  <sheetData>
    <row r="1" ht="26" customHeight="1">
      <c r="A1" s="1" t="inlineStr">
        <is>
          <t>Recurring Pet Appointment Plans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7" t="n"/>
    </row>
    <row r="2" ht="22" customHeight="1">
      <c r="A2" s="2" t="inlineStr">
        <is>
          <t>Enter one plan per row. All sample clients, pets, staff labels, and appointments are fictional.</t>
        </is>
      </c>
    </row>
    <row r="3"/>
    <row r="4">
      <c r="A4" s="5" t="inlineStr">
        <is>
          <t>Plan ID</t>
        </is>
      </c>
      <c r="B4" s="5" t="inlineStr">
        <is>
          <t>Pet Name</t>
        </is>
      </c>
      <c r="C4" s="5" t="inlineStr">
        <is>
          <t>Client Label</t>
        </is>
      </c>
      <c r="D4" s="5" t="inlineStr">
        <is>
          <t>Service</t>
        </is>
      </c>
      <c r="E4" s="5" t="inlineStr">
        <is>
          <t>Start Date</t>
        </is>
      </c>
      <c r="F4" s="5" t="inlineStr">
        <is>
          <t>Every</t>
        </is>
      </c>
      <c r="G4" s="5" t="inlineStr">
        <is>
          <t>Unit</t>
        </is>
      </c>
      <c r="H4" s="5" t="inlineStr">
        <is>
          <t>Occurrences</t>
        </is>
      </c>
      <c r="I4" s="5" t="inlineStr">
        <is>
          <t>Preferred Time</t>
        </is>
      </c>
      <c r="J4" s="5" t="inlineStr">
        <is>
          <t>Default Staff</t>
        </is>
      </c>
      <c r="K4" s="5" t="inlineStr">
        <is>
          <t>Plan Status</t>
        </is>
      </c>
      <c r="L4" s="5" t="inlineStr">
        <is>
          <t>Series End Date</t>
        </is>
      </c>
      <c r="M4" s="5" t="inlineStr">
        <is>
          <t>Plan Review</t>
        </is>
      </c>
    </row>
    <row r="5">
      <c r="A5" s="12" t="inlineStr">
        <is>
          <t>RPA-001</t>
        </is>
      </c>
      <c r="B5" s="13" t="inlineStr">
        <is>
          <t>Biscuit</t>
        </is>
      </c>
      <c r="C5" s="13" t="inlineStr">
        <is>
          <t>Sample Client 01</t>
        </is>
      </c>
      <c r="D5" s="13" t="inlineStr">
        <is>
          <t>Bath and brush</t>
        </is>
      </c>
      <c r="E5" s="31" t="n">
        <v>46260</v>
      </c>
      <c r="F5" s="15" t="n">
        <v>1</v>
      </c>
      <c r="G5" s="12" t="inlineStr">
        <is>
          <t>Weeks</t>
        </is>
      </c>
      <c r="H5" s="15" t="n">
        <v>8</v>
      </c>
      <c r="I5" s="16" t="n">
        <v>0.375</v>
      </c>
      <c r="J5" s="12" t="inlineStr">
        <is>
          <t>Staff A</t>
        </is>
      </c>
      <c r="K5" s="12" t="inlineStr">
        <is>
          <t>Active</t>
        </is>
      </c>
      <c r="L5" s="32">
        <f>IF(OR($A5="",$E5="",$F5="",$G5="",$H5=""),"",IFERROR(IF($G5='Assumptions'!$E$4,$E5+($H5-1)*$F5,IF($G5='Assumptions'!$E$5,$E5+($H5-1)*$F5*7,IF($G5='Assumptions'!$E$6,EDATE($E5,($H5-1)*$F5),""))),""))</f>
        <v/>
      </c>
      <c r="M5" s="18">
        <f>IF($A5="","",IF(OR($B5="",$C5="",$D5="",$E5="",$F5="",$G5="",$H5="",$K5=""),"Complete inputs - check",IF(COUNTIF($A$5:$A$104,$A5)&gt;1,"Duplicate ID - check",IF($H5&gt;'Assumptions'!$B$6,"Occurrence limit - check",IF(AND($K5='Assumptions'!$E$9,$L5&lt;'Assumptions'!$B$4),"Past series - check","")))))</f>
        <v/>
      </c>
    </row>
    <row r="6">
      <c r="A6" s="12" t="inlineStr">
        <is>
          <t>RPA-002</t>
        </is>
      </c>
      <c r="B6" s="13" t="inlineStr">
        <is>
          <t>Clover</t>
        </is>
      </c>
      <c r="C6" s="13" t="inlineStr">
        <is>
          <t>Sample Client 02</t>
        </is>
      </c>
      <c r="D6" s="13" t="inlineStr">
        <is>
          <t>Nail trim</t>
        </is>
      </c>
      <c r="E6" s="31" t="n">
        <v>46276</v>
      </c>
      <c r="F6" s="15" t="n">
        <v>2</v>
      </c>
      <c r="G6" s="12" t="inlineStr">
        <is>
          <t>Weeks</t>
        </is>
      </c>
      <c r="H6" s="15" t="n">
        <v>6</v>
      </c>
      <c r="I6" s="16" t="n">
        <v>0.4375</v>
      </c>
      <c r="J6" s="12" t="inlineStr">
        <is>
          <t>Staff B</t>
        </is>
      </c>
      <c r="K6" s="12" t="inlineStr">
        <is>
          <t>Active</t>
        </is>
      </c>
      <c r="L6" s="33">
        <f>IF(OR($A6="",$E6="",$F6="",$G6="",$H6=""),"",IFERROR(IF($G6='Assumptions'!$E$4,$E6+($H6-1)*$F6,IF($G6='Assumptions'!$E$5,$E6+($H6-1)*$F6*7,IF($G6='Assumptions'!$E$6,EDATE($E6,($H6-1)*$F6),""))),""))</f>
        <v/>
      </c>
      <c r="M6" s="20">
        <f>IF($A6="","",IF(OR($B6="",$C6="",$D6="",$E6="",$F6="",$G6="",$H6="",$K6=""),"Complete inputs - check",IF(COUNTIF($A$5:$A$104,$A6)&gt;1,"Duplicate ID - check",IF($H6&gt;'Assumptions'!$B$6,"Occurrence limit - check",IF(AND($K6='Assumptions'!$E$9,$L6&lt;'Assumptions'!$B$4),"Past series - check","")))))</f>
        <v/>
      </c>
    </row>
    <row r="7">
      <c r="A7" s="12" t="inlineStr">
        <is>
          <t>RPA-003</t>
        </is>
      </c>
      <c r="B7" s="13" t="inlineStr">
        <is>
          <t>Juniper</t>
        </is>
      </c>
      <c r="C7" s="13" t="inlineStr">
        <is>
          <t>Sample Client 03</t>
        </is>
      </c>
      <c r="D7" s="13" t="inlineStr">
        <is>
          <t>Deshedding service</t>
        </is>
      </c>
      <c r="E7" s="31" t="n">
        <v>46239</v>
      </c>
      <c r="F7" s="15" t="n">
        <v>1</v>
      </c>
      <c r="G7" s="12" t="inlineStr">
        <is>
          <t>Months</t>
        </is>
      </c>
      <c r="H7" s="15" t="n">
        <v>5</v>
      </c>
      <c r="I7" s="16" t="n">
        <v>0.5416666666666666</v>
      </c>
      <c r="J7" s="12" t="inlineStr">
        <is>
          <t>Staff A</t>
        </is>
      </c>
      <c r="K7" s="12" t="inlineStr">
        <is>
          <t>Active</t>
        </is>
      </c>
      <c r="L7" s="32">
        <f>IF(OR($A7="",$E7="",$F7="",$G7="",$H7=""),"",IFERROR(IF($G7='Assumptions'!$E$4,$E7+($H7-1)*$F7,IF($G7='Assumptions'!$E$5,$E7+($H7-1)*$F7*7,IF($G7='Assumptions'!$E$6,EDATE($E7,($H7-1)*$F7),""))),""))</f>
        <v/>
      </c>
      <c r="M7" s="18">
        <f>IF($A7="","",IF(OR($B7="",$C7="",$D7="",$E7="",$F7="",$G7="",$H7="",$K7=""),"Complete inputs - check",IF(COUNTIF($A$5:$A$104,$A7)&gt;1,"Duplicate ID - check",IF($H7&gt;'Assumptions'!$B$6,"Occurrence limit - check",IF(AND($K7='Assumptions'!$E$9,$L7&lt;'Assumptions'!$B$4),"Past series - check","")))))</f>
        <v/>
      </c>
    </row>
    <row r="8">
      <c r="A8" s="12" t="inlineStr">
        <is>
          <t>RPA-004</t>
        </is>
      </c>
      <c r="B8" s="13" t="inlineStr">
        <is>
          <t>Orbit</t>
        </is>
      </c>
      <c r="C8" s="13" t="inlineStr">
        <is>
          <t>Sample Client 04</t>
        </is>
      </c>
      <c r="D8" s="13" t="inlineStr">
        <is>
          <t>Daycare visit</t>
        </is>
      </c>
      <c r="E8" s="31" t="n">
        <v>46275</v>
      </c>
      <c r="F8" s="15" t="n">
        <v>10</v>
      </c>
      <c r="G8" s="12" t="inlineStr">
        <is>
          <t>Days</t>
        </is>
      </c>
      <c r="H8" s="15" t="n">
        <v>12</v>
      </c>
      <c r="I8" s="16" t="n">
        <v>0.3333333333333333</v>
      </c>
      <c r="J8" s="12" t="inlineStr">
        <is>
          <t>Staff C</t>
        </is>
      </c>
      <c r="K8" s="12" t="inlineStr">
        <is>
          <t>Active</t>
        </is>
      </c>
      <c r="L8" s="33">
        <f>IF(OR($A8="",$E8="",$F8="",$G8="",$H8=""),"",IFERROR(IF($G8='Assumptions'!$E$4,$E8+($H8-1)*$F8,IF($G8='Assumptions'!$E$5,$E8+($H8-1)*$F8*7,IF($G8='Assumptions'!$E$6,EDATE($E8,($H8-1)*$F8),""))),""))</f>
        <v/>
      </c>
      <c r="M8" s="20">
        <f>IF($A8="","",IF(OR($B8="",$C8="",$D8="",$E8="",$F8="",$G8="",$H8="",$K8=""),"Complete inputs - check",IF(COUNTIF($A$5:$A$104,$A8)&gt;1,"Duplicate ID - check",IF($H8&gt;'Assumptions'!$B$6,"Occurrence limit - check",IF(AND($K8='Assumptions'!$E$9,$L8&lt;'Assumptions'!$B$4),"Past series - check","")))))</f>
        <v/>
      </c>
    </row>
    <row r="9">
      <c r="A9" s="12" t="inlineStr">
        <is>
          <t>RPA-005</t>
        </is>
      </c>
      <c r="B9" s="13" t="inlineStr">
        <is>
          <t>Maple</t>
        </is>
      </c>
      <c r="C9" s="13" t="inlineStr">
        <is>
          <t>Sample Client 05</t>
        </is>
      </c>
      <c r="D9" s="13" t="inlineStr">
        <is>
          <t>Full groom</t>
        </is>
      </c>
      <c r="E9" s="31" t="n">
        <v>46279</v>
      </c>
      <c r="F9" s="15" t="n">
        <v>1</v>
      </c>
      <c r="G9" s="12" t="inlineStr">
        <is>
          <t>Months</t>
        </is>
      </c>
      <c r="H9" s="15" t="n">
        <v>4</v>
      </c>
      <c r="I9" s="16" t="n">
        <v>0.4583333333333333</v>
      </c>
      <c r="J9" s="12" t="inlineStr">
        <is>
          <t>Staff B</t>
        </is>
      </c>
      <c r="K9" s="12" t="inlineStr">
        <is>
          <t>Paused</t>
        </is>
      </c>
      <c r="L9" s="32">
        <f>IF(OR($A9="",$E9="",$F9="",$G9="",$H9=""),"",IFERROR(IF($G9='Assumptions'!$E$4,$E9+($H9-1)*$F9,IF($G9='Assumptions'!$E$5,$E9+($H9-1)*$F9*7,IF($G9='Assumptions'!$E$6,EDATE($E9,($H9-1)*$F9),""))),""))</f>
        <v/>
      </c>
      <c r="M9" s="18">
        <f>IF($A9="","",IF(OR($B9="",$C9="",$D9="",$E9="",$F9="",$G9="",$H9="",$K9=""),"Complete inputs - check",IF(COUNTIF($A$5:$A$104,$A9)&gt;1,"Duplicate ID - check",IF($H9&gt;'Assumptions'!$B$6,"Occurrence limit - check",IF(AND($K9='Assumptions'!$E$9,$L9&lt;'Assumptions'!$B$4),"Past series - check","")))))</f>
        <v/>
      </c>
    </row>
    <row r="10">
      <c r="A10" s="12" t="inlineStr">
        <is>
          <t>RPA-006</t>
        </is>
      </c>
      <c r="B10" s="13" t="inlineStr">
        <is>
          <t>Pippin</t>
        </is>
      </c>
      <c r="C10" s="13" t="inlineStr">
        <is>
          <t>Sample Client 06</t>
        </is>
      </c>
      <c r="D10" s="13" t="inlineStr">
        <is>
          <t>Dog walk</t>
        </is>
      </c>
      <c r="E10" s="31" t="n">
        <v>46267</v>
      </c>
      <c r="F10" s="15" t="n">
        <v>3</v>
      </c>
      <c r="G10" s="12" t="inlineStr">
        <is>
          <t>Weeks</t>
        </is>
      </c>
      <c r="H10" s="15" t="n">
        <v>6</v>
      </c>
      <c r="I10" s="16" t="n">
        <v>0.6458333333333334</v>
      </c>
      <c r="J10" s="12" t="inlineStr">
        <is>
          <t>Staff C</t>
        </is>
      </c>
      <c r="K10" s="12" t="inlineStr">
        <is>
          <t>Active</t>
        </is>
      </c>
      <c r="L10" s="33">
        <f>IF(OR($A10="",$E10="",$F10="",$G10="",$H10=""),"",IFERROR(IF($G10='Assumptions'!$E$4,$E10+($H10-1)*$F10,IF($G10='Assumptions'!$E$5,$E10+($H10-1)*$F10*7,IF($G10='Assumptions'!$E$6,EDATE($E10,($H10-1)*$F10),""))),""))</f>
        <v/>
      </c>
      <c r="M10" s="20">
        <f>IF($A10="","",IF(OR($B10="",$C10="",$D10="",$E10="",$F10="",$G10="",$H10="",$K10=""),"Complete inputs - check",IF(COUNTIF($A$5:$A$104,$A10)&gt;1,"Duplicate ID - check",IF($H10&gt;'Assumptions'!$B$6,"Occurrence limit - check",IF(AND($K10='Assumptions'!$E$9,$L10&lt;'Assumptions'!$B$4),"Past series - check","")))))</f>
        <v/>
      </c>
    </row>
    <row r="11">
      <c r="A11" s="12" t="inlineStr">
        <is>
          <t>RPA-007</t>
        </is>
      </c>
      <c r="B11" s="13" t="inlineStr">
        <is>
          <t>Sable</t>
        </is>
      </c>
      <c r="C11" s="13" t="inlineStr">
        <is>
          <t>Sample Client 07</t>
        </is>
      </c>
      <c r="D11" s="13" t="inlineStr">
        <is>
          <t>Bath service</t>
        </is>
      </c>
      <c r="E11" s="31" t="n">
        <v>46184</v>
      </c>
      <c r="F11" s="15" t="n">
        <v>1</v>
      </c>
      <c r="G11" s="12" t="inlineStr">
        <is>
          <t>Months</t>
        </is>
      </c>
      <c r="H11" s="15" t="n">
        <v>3</v>
      </c>
      <c r="I11" s="16" t="n">
        <v>0.5833333333333334</v>
      </c>
      <c r="J11" s="12" t="inlineStr">
        <is>
          <t>Staff A</t>
        </is>
      </c>
      <c r="K11" s="12" t="inlineStr">
        <is>
          <t>Ended</t>
        </is>
      </c>
      <c r="L11" s="32">
        <f>IF(OR($A11="",$E11="",$F11="",$G11="",$H11=""),"",IFERROR(IF($G11='Assumptions'!$E$4,$E11+($H11-1)*$F11,IF($G11='Assumptions'!$E$5,$E11+($H11-1)*$F11*7,IF($G11='Assumptions'!$E$6,EDATE($E11,($H11-1)*$F11),""))),""))</f>
        <v/>
      </c>
      <c r="M11" s="18">
        <f>IF($A11="","",IF(OR($B11="",$C11="",$D11="",$E11="",$F11="",$G11="",$H11="",$K11=""),"Complete inputs - check",IF(COUNTIF($A$5:$A$104,$A11)&gt;1,"Duplicate ID - check",IF($H11&gt;'Assumptions'!$B$6,"Occurrence limit - check",IF(AND($K11='Assumptions'!$E$9,$L11&lt;'Assumptions'!$B$4),"Past series - check","")))))</f>
        <v/>
      </c>
    </row>
    <row r="12">
      <c r="A12" s="12" t="inlineStr">
        <is>
          <t>RPA-008</t>
        </is>
      </c>
      <c r="B12" s="13" t="inlineStr">
        <is>
          <t>Waffles</t>
        </is>
      </c>
      <c r="C12" s="13" t="inlineStr">
        <is>
          <t>Sample Client 08</t>
        </is>
      </c>
      <c r="D12" s="13" t="inlineStr">
        <is>
          <t>Brush-out</t>
        </is>
      </c>
      <c r="E12" s="31" t="n">
        <v>46281</v>
      </c>
      <c r="F12" s="15" t="n">
        <v>2</v>
      </c>
      <c r="G12" s="12" t="inlineStr">
        <is>
          <t>Months</t>
        </is>
      </c>
      <c r="H12" s="15" t="n">
        <v>4</v>
      </c>
      <c r="I12" s="16" t="n">
        <v>0.5208333333333334</v>
      </c>
      <c r="J12" s="12" t="inlineStr">
        <is>
          <t>Staff B</t>
        </is>
      </c>
      <c r="K12" s="12" t="inlineStr">
        <is>
          <t>Active</t>
        </is>
      </c>
      <c r="L12" s="33">
        <f>IF(OR($A12="",$E12="",$F12="",$G12="",$H12=""),"",IFERROR(IF($G12='Assumptions'!$E$4,$E12+($H12-1)*$F12,IF($G12='Assumptions'!$E$5,$E12+($H12-1)*$F12*7,IF($G12='Assumptions'!$E$6,EDATE($E12,($H12-1)*$F12),""))),""))</f>
        <v/>
      </c>
      <c r="M12" s="20">
        <f>IF($A12="","",IF(OR($B12="",$C12="",$D12="",$E12="",$F12="",$G12="",$H12="",$K12=""),"Complete inputs - check",IF(COUNTIF($A$5:$A$104,$A12)&gt;1,"Duplicate ID - check",IF($H12&gt;'Assumptions'!$B$6,"Occurrence limit - check",IF(AND($K12='Assumptions'!$E$9,$L12&lt;'Assumptions'!$B$4),"Past series - check","")))))</f>
        <v/>
      </c>
    </row>
    <row r="13">
      <c r="A13" s="12" t="inlineStr">
        <is>
          <t>RPA-009</t>
        </is>
      </c>
      <c r="B13" s="13" t="inlineStr">
        <is>
          <t>Tinker</t>
        </is>
      </c>
      <c r="C13" s="13" t="inlineStr">
        <is>
          <t>Sample Client 09</t>
        </is>
      </c>
      <c r="D13" s="13" t="inlineStr">
        <is>
          <t>Nail trim</t>
        </is>
      </c>
      <c r="E13" s="31" t="n">
        <v>46269</v>
      </c>
      <c r="F13" s="15" t="n">
        <v>5</v>
      </c>
      <c r="G13" s="12" t="inlineStr">
        <is>
          <t>Days</t>
        </is>
      </c>
      <c r="H13" s="15" t="n">
        <v>12</v>
      </c>
      <c r="I13" s="16" t="n">
        <v>0.6666666666666666</v>
      </c>
      <c r="J13" s="12" t="inlineStr">
        <is>
          <t>Staff C</t>
        </is>
      </c>
      <c r="K13" s="12" t="inlineStr">
        <is>
          <t>Active</t>
        </is>
      </c>
      <c r="L13" s="32">
        <f>IF(OR($A13="",$E13="",$F13="",$G13="",$H13=""),"",IFERROR(IF($G13='Assumptions'!$E$4,$E13+($H13-1)*$F13,IF($G13='Assumptions'!$E$5,$E13+($H13-1)*$F13*7,IF($G13='Assumptions'!$E$6,EDATE($E13,($H13-1)*$F13),""))),""))</f>
        <v/>
      </c>
      <c r="M13" s="18">
        <f>IF($A13="","",IF(OR($B13="",$C13="",$D13="",$E13="",$F13="",$G13="",$H13="",$K13=""),"Complete inputs - check",IF(COUNTIF($A$5:$A$104,$A13)&gt;1,"Duplicate ID - check",IF($H13&gt;'Assumptions'!$B$6,"Occurrence limit - check",IF(AND($K13='Assumptions'!$E$9,$L13&lt;'Assumptions'!$B$4),"Past series - check","")))))</f>
        <v/>
      </c>
    </row>
    <row r="14">
      <c r="A14" s="12" t="inlineStr">
        <is>
          <t>RPA-010</t>
        </is>
      </c>
      <c r="B14" s="13" t="inlineStr">
        <is>
          <t>Zephyr</t>
        </is>
      </c>
      <c r="C14" s="13" t="inlineStr">
        <is>
          <t>Sample Client 10</t>
        </is>
      </c>
      <c r="D14" s="13" t="inlineStr">
        <is>
          <t>Pet sitting check-in</t>
        </is>
      </c>
      <c r="E14" s="31" t="n">
        <v>46304</v>
      </c>
      <c r="F14" s="15" t="n">
        <v>1</v>
      </c>
      <c r="G14" s="12" t="inlineStr">
        <is>
          <t>Weeks</t>
        </is>
      </c>
      <c r="H14" s="15" t="n">
        <v>1</v>
      </c>
      <c r="I14" s="16" t="n">
        <v>0.75</v>
      </c>
      <c r="J14" s="12" t="inlineStr">
        <is>
          <t>Staff A</t>
        </is>
      </c>
      <c r="K14" s="12" t="inlineStr">
        <is>
          <t>Active</t>
        </is>
      </c>
      <c r="L14" s="33">
        <f>IF(OR($A14="",$E14="",$F14="",$G14="",$H14=""),"",IFERROR(IF($G14='Assumptions'!$E$4,$E14+($H14-1)*$F14,IF($G14='Assumptions'!$E$5,$E14+($H14-1)*$F14*7,IF($G14='Assumptions'!$E$6,EDATE($E14,($H14-1)*$F14),""))),""))</f>
        <v/>
      </c>
      <c r="M14" s="20">
        <f>IF($A14="","",IF(OR($B14="",$C14="",$D14="",$E14="",$F14="",$G14="",$H14="",$K14=""),"Complete inputs - check",IF(COUNTIF($A$5:$A$104,$A14)&gt;1,"Duplicate ID - check",IF($H14&gt;'Assumptions'!$B$6,"Occurrence limit - check",IF(AND($K14='Assumptions'!$E$9,$L14&lt;'Assumptions'!$B$4),"Past series - check","")))))</f>
        <v/>
      </c>
    </row>
    <row r="15">
      <c r="A15" s="12" t="n"/>
      <c r="B15" s="13" t="n"/>
      <c r="C15" s="13" t="n"/>
      <c r="D15" s="13" t="n"/>
      <c r="E15" s="31" t="n"/>
      <c r="F15" s="15" t="n"/>
      <c r="G15" s="12" t="n"/>
      <c r="H15" s="15" t="n"/>
      <c r="I15" s="16" t="n"/>
      <c r="J15" s="12" t="n"/>
      <c r="K15" s="12" t="n"/>
      <c r="L15" s="32">
        <f>IF(OR($A15="",$E15="",$F15="",$G15="",$H15=""),"",IFERROR(IF($G15='Assumptions'!$E$4,$E15+($H15-1)*$F15,IF($G15='Assumptions'!$E$5,$E15+($H15-1)*$F15*7,IF($G15='Assumptions'!$E$6,EDATE($E15,($H15-1)*$F15),""))),""))</f>
        <v/>
      </c>
      <c r="M15" s="18">
        <f>IF($A15="","",IF(OR($B15="",$C15="",$D15="",$E15="",$F15="",$G15="",$H15="",$K15=""),"Complete inputs - check",IF(COUNTIF($A$5:$A$104,$A15)&gt;1,"Duplicate ID - check",IF($H15&gt;'Assumptions'!$B$6,"Occurrence limit - check",IF(AND($K15='Assumptions'!$E$9,$L15&lt;'Assumptions'!$B$4),"Past series - check","")))))</f>
        <v/>
      </c>
    </row>
    <row r="16">
      <c r="A16" s="12" t="n"/>
      <c r="B16" s="13" t="n"/>
      <c r="C16" s="13" t="n"/>
      <c r="D16" s="13" t="n"/>
      <c r="E16" s="31" t="n"/>
      <c r="F16" s="15" t="n"/>
      <c r="G16" s="12" t="n"/>
      <c r="H16" s="15" t="n"/>
      <c r="I16" s="16" t="n"/>
      <c r="J16" s="12" t="n"/>
      <c r="K16" s="12" t="n"/>
      <c r="L16" s="33">
        <f>IF(OR($A16="",$E16="",$F16="",$G16="",$H16=""),"",IFERROR(IF($G16='Assumptions'!$E$4,$E16+($H16-1)*$F16,IF($G16='Assumptions'!$E$5,$E16+($H16-1)*$F16*7,IF($G16='Assumptions'!$E$6,EDATE($E16,($H16-1)*$F16),""))),""))</f>
        <v/>
      </c>
      <c r="M16" s="20">
        <f>IF($A16="","",IF(OR($B16="",$C16="",$D16="",$E16="",$F16="",$G16="",$H16="",$K16=""),"Complete inputs - check",IF(COUNTIF($A$5:$A$104,$A16)&gt;1,"Duplicate ID - check",IF($H16&gt;'Assumptions'!$B$6,"Occurrence limit - check",IF(AND($K16='Assumptions'!$E$9,$L16&lt;'Assumptions'!$B$4),"Past series - check","")))))</f>
        <v/>
      </c>
    </row>
    <row r="17">
      <c r="A17" s="12" t="n"/>
      <c r="B17" s="13" t="n"/>
      <c r="C17" s="13" t="n"/>
      <c r="D17" s="13" t="n"/>
      <c r="E17" s="31" t="n"/>
      <c r="F17" s="15" t="n"/>
      <c r="G17" s="12" t="n"/>
      <c r="H17" s="15" t="n"/>
      <c r="I17" s="16" t="n"/>
      <c r="J17" s="12" t="n"/>
      <c r="K17" s="12" t="n"/>
      <c r="L17" s="32">
        <f>IF(OR($A17="",$E17="",$F17="",$G17="",$H17=""),"",IFERROR(IF($G17='Assumptions'!$E$4,$E17+($H17-1)*$F17,IF($G17='Assumptions'!$E$5,$E17+($H17-1)*$F17*7,IF($G17='Assumptions'!$E$6,EDATE($E17,($H17-1)*$F17),""))),""))</f>
        <v/>
      </c>
      <c r="M17" s="18">
        <f>IF($A17="","",IF(OR($B17="",$C17="",$D17="",$E17="",$F17="",$G17="",$H17="",$K17=""),"Complete inputs - check",IF(COUNTIF($A$5:$A$104,$A17)&gt;1,"Duplicate ID - check",IF($H17&gt;'Assumptions'!$B$6,"Occurrence limit - check",IF(AND($K17='Assumptions'!$E$9,$L17&lt;'Assumptions'!$B$4),"Past series - check","")))))</f>
        <v/>
      </c>
    </row>
    <row r="18">
      <c r="A18" s="12" t="n"/>
      <c r="B18" s="13" t="n"/>
      <c r="C18" s="13" t="n"/>
      <c r="D18" s="13" t="n"/>
      <c r="E18" s="31" t="n"/>
      <c r="F18" s="15" t="n"/>
      <c r="G18" s="12" t="n"/>
      <c r="H18" s="15" t="n"/>
      <c r="I18" s="16" t="n"/>
      <c r="J18" s="12" t="n"/>
      <c r="K18" s="12" t="n"/>
      <c r="L18" s="33">
        <f>IF(OR($A18="",$E18="",$F18="",$G18="",$H18=""),"",IFERROR(IF($G18='Assumptions'!$E$4,$E18+($H18-1)*$F18,IF($G18='Assumptions'!$E$5,$E18+($H18-1)*$F18*7,IF($G18='Assumptions'!$E$6,EDATE($E18,($H18-1)*$F18),""))),""))</f>
        <v/>
      </c>
      <c r="M18" s="20">
        <f>IF($A18="","",IF(OR($B18="",$C18="",$D18="",$E18="",$F18="",$G18="",$H18="",$K18=""),"Complete inputs - check",IF(COUNTIF($A$5:$A$104,$A18)&gt;1,"Duplicate ID - check",IF($H18&gt;'Assumptions'!$B$6,"Occurrence limit - check",IF(AND($K18='Assumptions'!$E$9,$L18&lt;'Assumptions'!$B$4),"Past series - check","")))))</f>
        <v/>
      </c>
    </row>
    <row r="19">
      <c r="A19" s="12" t="n"/>
      <c r="B19" s="13" t="n"/>
      <c r="C19" s="13" t="n"/>
      <c r="D19" s="13" t="n"/>
      <c r="E19" s="31" t="n"/>
      <c r="F19" s="15" t="n"/>
      <c r="G19" s="12" t="n"/>
      <c r="H19" s="15" t="n"/>
      <c r="I19" s="16" t="n"/>
      <c r="J19" s="12" t="n"/>
      <c r="K19" s="12" t="n"/>
      <c r="L19" s="32">
        <f>IF(OR($A19="",$E19="",$F19="",$G19="",$H19=""),"",IFERROR(IF($G19='Assumptions'!$E$4,$E19+($H19-1)*$F19,IF($G19='Assumptions'!$E$5,$E19+($H19-1)*$F19*7,IF($G19='Assumptions'!$E$6,EDATE($E19,($H19-1)*$F19),""))),""))</f>
        <v/>
      </c>
      <c r="M19" s="18">
        <f>IF($A19="","",IF(OR($B19="",$C19="",$D19="",$E19="",$F19="",$G19="",$H19="",$K19=""),"Complete inputs - check",IF(COUNTIF($A$5:$A$104,$A19)&gt;1,"Duplicate ID - check",IF($H19&gt;'Assumptions'!$B$6,"Occurrence limit - check",IF(AND($K19='Assumptions'!$E$9,$L19&lt;'Assumptions'!$B$4),"Past series - check","")))))</f>
        <v/>
      </c>
    </row>
    <row r="20">
      <c r="A20" s="12" t="n"/>
      <c r="B20" s="13" t="n"/>
      <c r="C20" s="13" t="n"/>
      <c r="D20" s="13" t="n"/>
      <c r="E20" s="31" t="n"/>
      <c r="F20" s="15" t="n"/>
      <c r="G20" s="12" t="n"/>
      <c r="H20" s="15" t="n"/>
      <c r="I20" s="16" t="n"/>
      <c r="J20" s="12" t="n"/>
      <c r="K20" s="12" t="n"/>
      <c r="L20" s="33">
        <f>IF(OR($A20="",$E20="",$F20="",$G20="",$H20=""),"",IFERROR(IF($G20='Assumptions'!$E$4,$E20+($H20-1)*$F20,IF($G20='Assumptions'!$E$5,$E20+($H20-1)*$F20*7,IF($G20='Assumptions'!$E$6,EDATE($E20,($H20-1)*$F20),""))),""))</f>
        <v/>
      </c>
      <c r="M20" s="20">
        <f>IF($A20="","",IF(OR($B20="",$C20="",$D20="",$E20="",$F20="",$G20="",$H20="",$K20=""),"Complete inputs - check",IF(COUNTIF($A$5:$A$104,$A20)&gt;1,"Duplicate ID - check",IF($H20&gt;'Assumptions'!$B$6,"Occurrence limit - check",IF(AND($K20='Assumptions'!$E$9,$L20&lt;'Assumptions'!$B$4),"Past series - check","")))))</f>
        <v/>
      </c>
    </row>
    <row r="21">
      <c r="A21" s="12" t="n"/>
      <c r="B21" s="13" t="n"/>
      <c r="C21" s="13" t="n"/>
      <c r="D21" s="13" t="n"/>
      <c r="E21" s="31" t="n"/>
      <c r="F21" s="15" t="n"/>
      <c r="G21" s="12" t="n"/>
      <c r="H21" s="15" t="n"/>
      <c r="I21" s="16" t="n"/>
      <c r="J21" s="12" t="n"/>
      <c r="K21" s="12" t="n"/>
      <c r="L21" s="32">
        <f>IF(OR($A21="",$E21="",$F21="",$G21="",$H21=""),"",IFERROR(IF($G21='Assumptions'!$E$4,$E21+($H21-1)*$F21,IF($G21='Assumptions'!$E$5,$E21+($H21-1)*$F21*7,IF($G21='Assumptions'!$E$6,EDATE($E21,($H21-1)*$F21),""))),""))</f>
        <v/>
      </c>
      <c r="M21" s="18">
        <f>IF($A21="","",IF(OR($B21="",$C21="",$D21="",$E21="",$F21="",$G21="",$H21="",$K21=""),"Complete inputs - check",IF(COUNTIF($A$5:$A$104,$A21)&gt;1,"Duplicate ID - check",IF($H21&gt;'Assumptions'!$B$6,"Occurrence limit - check",IF(AND($K21='Assumptions'!$E$9,$L21&lt;'Assumptions'!$B$4),"Past series - check","")))))</f>
        <v/>
      </c>
    </row>
    <row r="22">
      <c r="A22" s="12" t="n"/>
      <c r="B22" s="13" t="n"/>
      <c r="C22" s="13" t="n"/>
      <c r="D22" s="13" t="n"/>
      <c r="E22" s="31" t="n"/>
      <c r="F22" s="15" t="n"/>
      <c r="G22" s="12" t="n"/>
      <c r="H22" s="15" t="n"/>
      <c r="I22" s="16" t="n"/>
      <c r="J22" s="12" t="n"/>
      <c r="K22" s="12" t="n"/>
      <c r="L22" s="33">
        <f>IF(OR($A22="",$E22="",$F22="",$G22="",$H22=""),"",IFERROR(IF($G22='Assumptions'!$E$4,$E22+($H22-1)*$F22,IF($G22='Assumptions'!$E$5,$E22+($H22-1)*$F22*7,IF($G22='Assumptions'!$E$6,EDATE($E22,($H22-1)*$F22),""))),""))</f>
        <v/>
      </c>
      <c r="M22" s="20">
        <f>IF($A22="","",IF(OR($B22="",$C22="",$D22="",$E22="",$F22="",$G22="",$H22="",$K22=""),"Complete inputs - check",IF(COUNTIF($A$5:$A$104,$A22)&gt;1,"Duplicate ID - check",IF($H22&gt;'Assumptions'!$B$6,"Occurrence limit - check",IF(AND($K22='Assumptions'!$E$9,$L22&lt;'Assumptions'!$B$4),"Past series - check","")))))</f>
        <v/>
      </c>
    </row>
    <row r="23">
      <c r="A23" s="12" t="n"/>
      <c r="B23" s="13" t="n"/>
      <c r="C23" s="13" t="n"/>
      <c r="D23" s="13" t="n"/>
      <c r="E23" s="31" t="n"/>
      <c r="F23" s="15" t="n"/>
      <c r="G23" s="12" t="n"/>
      <c r="H23" s="15" t="n"/>
      <c r="I23" s="16" t="n"/>
      <c r="J23" s="12" t="n"/>
      <c r="K23" s="12" t="n"/>
      <c r="L23" s="32">
        <f>IF(OR($A23="",$E23="",$F23="",$G23="",$H23=""),"",IFERROR(IF($G23='Assumptions'!$E$4,$E23+($H23-1)*$F23,IF($G23='Assumptions'!$E$5,$E23+($H23-1)*$F23*7,IF($G23='Assumptions'!$E$6,EDATE($E23,($H23-1)*$F23),""))),""))</f>
        <v/>
      </c>
      <c r="M23" s="18">
        <f>IF($A23="","",IF(OR($B23="",$C23="",$D23="",$E23="",$F23="",$G23="",$H23="",$K23=""),"Complete inputs - check",IF(COUNTIF($A$5:$A$104,$A23)&gt;1,"Duplicate ID - check",IF($H23&gt;'Assumptions'!$B$6,"Occurrence limit - check",IF(AND($K23='Assumptions'!$E$9,$L23&lt;'Assumptions'!$B$4),"Past series - check","")))))</f>
        <v/>
      </c>
    </row>
    <row r="24">
      <c r="A24" s="12" t="n"/>
      <c r="B24" s="13" t="n"/>
      <c r="C24" s="13" t="n"/>
      <c r="D24" s="13" t="n"/>
      <c r="E24" s="31" t="n"/>
      <c r="F24" s="15" t="n"/>
      <c r="G24" s="12" t="n"/>
      <c r="H24" s="15" t="n"/>
      <c r="I24" s="16" t="n"/>
      <c r="J24" s="12" t="n"/>
      <c r="K24" s="12" t="n"/>
      <c r="L24" s="33">
        <f>IF(OR($A24="",$E24="",$F24="",$G24="",$H24=""),"",IFERROR(IF($G24='Assumptions'!$E$4,$E24+($H24-1)*$F24,IF($G24='Assumptions'!$E$5,$E24+($H24-1)*$F24*7,IF($G24='Assumptions'!$E$6,EDATE($E24,($H24-1)*$F24),""))),""))</f>
        <v/>
      </c>
      <c r="M24" s="20">
        <f>IF($A24="","",IF(OR($B24="",$C24="",$D24="",$E24="",$F24="",$G24="",$H24="",$K24=""),"Complete inputs - check",IF(COUNTIF($A$5:$A$104,$A24)&gt;1,"Duplicate ID - check",IF($H24&gt;'Assumptions'!$B$6,"Occurrence limit - check",IF(AND($K24='Assumptions'!$E$9,$L24&lt;'Assumptions'!$B$4),"Past series - check","")))))</f>
        <v/>
      </c>
    </row>
    <row r="25">
      <c r="A25" s="12" t="n"/>
      <c r="B25" s="13" t="n"/>
      <c r="C25" s="13" t="n"/>
      <c r="D25" s="13" t="n"/>
      <c r="E25" s="31" t="n"/>
      <c r="F25" s="15" t="n"/>
      <c r="G25" s="12" t="n"/>
      <c r="H25" s="15" t="n"/>
      <c r="I25" s="16" t="n"/>
      <c r="J25" s="12" t="n"/>
      <c r="K25" s="12" t="n"/>
      <c r="L25" s="32">
        <f>IF(OR($A25="",$E25="",$F25="",$G25="",$H25=""),"",IFERROR(IF($G25='Assumptions'!$E$4,$E25+($H25-1)*$F25,IF($G25='Assumptions'!$E$5,$E25+($H25-1)*$F25*7,IF($G25='Assumptions'!$E$6,EDATE($E25,($H25-1)*$F25),""))),""))</f>
        <v/>
      </c>
      <c r="M25" s="18">
        <f>IF($A25="","",IF(OR($B25="",$C25="",$D25="",$E25="",$F25="",$G25="",$H25="",$K25=""),"Complete inputs - check",IF(COUNTIF($A$5:$A$104,$A25)&gt;1,"Duplicate ID - check",IF($H25&gt;'Assumptions'!$B$6,"Occurrence limit - check",IF(AND($K25='Assumptions'!$E$9,$L25&lt;'Assumptions'!$B$4),"Past series - check","")))))</f>
        <v/>
      </c>
    </row>
    <row r="26">
      <c r="A26" s="12" t="n"/>
      <c r="B26" s="13" t="n"/>
      <c r="C26" s="13" t="n"/>
      <c r="D26" s="13" t="n"/>
      <c r="E26" s="31" t="n"/>
      <c r="F26" s="15" t="n"/>
      <c r="G26" s="12" t="n"/>
      <c r="H26" s="15" t="n"/>
      <c r="I26" s="16" t="n"/>
      <c r="J26" s="12" t="n"/>
      <c r="K26" s="12" t="n"/>
      <c r="L26" s="33">
        <f>IF(OR($A26="",$E26="",$F26="",$G26="",$H26=""),"",IFERROR(IF($G26='Assumptions'!$E$4,$E26+($H26-1)*$F26,IF($G26='Assumptions'!$E$5,$E26+($H26-1)*$F26*7,IF($G26='Assumptions'!$E$6,EDATE($E26,($H26-1)*$F26),""))),""))</f>
        <v/>
      </c>
      <c r="M26" s="20">
        <f>IF($A26="","",IF(OR($B26="",$C26="",$D26="",$E26="",$F26="",$G26="",$H26="",$K26=""),"Complete inputs - check",IF(COUNTIF($A$5:$A$104,$A26)&gt;1,"Duplicate ID - check",IF($H26&gt;'Assumptions'!$B$6,"Occurrence limit - check",IF(AND($K26='Assumptions'!$E$9,$L26&lt;'Assumptions'!$B$4),"Past series - check","")))))</f>
        <v/>
      </c>
    </row>
    <row r="27">
      <c r="A27" s="12" t="n"/>
      <c r="B27" s="13" t="n"/>
      <c r="C27" s="13" t="n"/>
      <c r="D27" s="13" t="n"/>
      <c r="E27" s="31" t="n"/>
      <c r="F27" s="15" t="n"/>
      <c r="G27" s="12" t="n"/>
      <c r="H27" s="15" t="n"/>
      <c r="I27" s="16" t="n"/>
      <c r="J27" s="12" t="n"/>
      <c r="K27" s="12" t="n"/>
      <c r="L27" s="32">
        <f>IF(OR($A27="",$E27="",$F27="",$G27="",$H27=""),"",IFERROR(IF($G27='Assumptions'!$E$4,$E27+($H27-1)*$F27,IF($G27='Assumptions'!$E$5,$E27+($H27-1)*$F27*7,IF($G27='Assumptions'!$E$6,EDATE($E27,($H27-1)*$F27),""))),""))</f>
        <v/>
      </c>
      <c r="M27" s="18">
        <f>IF($A27="","",IF(OR($B27="",$C27="",$D27="",$E27="",$F27="",$G27="",$H27="",$K27=""),"Complete inputs - check",IF(COUNTIF($A$5:$A$104,$A27)&gt;1,"Duplicate ID - check",IF($H27&gt;'Assumptions'!$B$6,"Occurrence limit - check",IF(AND($K27='Assumptions'!$E$9,$L27&lt;'Assumptions'!$B$4),"Past series - check","")))))</f>
        <v/>
      </c>
    </row>
    <row r="28">
      <c r="A28" s="12" t="n"/>
      <c r="B28" s="13" t="n"/>
      <c r="C28" s="13" t="n"/>
      <c r="D28" s="13" t="n"/>
      <c r="E28" s="31" t="n"/>
      <c r="F28" s="15" t="n"/>
      <c r="G28" s="12" t="n"/>
      <c r="H28" s="15" t="n"/>
      <c r="I28" s="16" t="n"/>
      <c r="J28" s="12" t="n"/>
      <c r="K28" s="12" t="n"/>
      <c r="L28" s="33">
        <f>IF(OR($A28="",$E28="",$F28="",$G28="",$H28=""),"",IFERROR(IF($G28='Assumptions'!$E$4,$E28+($H28-1)*$F28,IF($G28='Assumptions'!$E$5,$E28+($H28-1)*$F28*7,IF($G28='Assumptions'!$E$6,EDATE($E28,($H28-1)*$F28),""))),""))</f>
        <v/>
      </c>
      <c r="M28" s="20">
        <f>IF($A28="","",IF(OR($B28="",$C28="",$D28="",$E28="",$F28="",$G28="",$H28="",$K28=""),"Complete inputs - check",IF(COUNTIF($A$5:$A$104,$A28)&gt;1,"Duplicate ID - check",IF($H28&gt;'Assumptions'!$B$6,"Occurrence limit - check",IF(AND($K28='Assumptions'!$E$9,$L28&lt;'Assumptions'!$B$4),"Past series - check","")))))</f>
        <v/>
      </c>
    </row>
    <row r="29">
      <c r="A29" s="12" t="n"/>
      <c r="B29" s="13" t="n"/>
      <c r="C29" s="13" t="n"/>
      <c r="D29" s="13" t="n"/>
      <c r="E29" s="31" t="n"/>
      <c r="F29" s="15" t="n"/>
      <c r="G29" s="12" t="n"/>
      <c r="H29" s="15" t="n"/>
      <c r="I29" s="16" t="n"/>
      <c r="J29" s="12" t="n"/>
      <c r="K29" s="12" t="n"/>
      <c r="L29" s="32">
        <f>IF(OR($A29="",$E29="",$F29="",$G29="",$H29=""),"",IFERROR(IF($G29='Assumptions'!$E$4,$E29+($H29-1)*$F29,IF($G29='Assumptions'!$E$5,$E29+($H29-1)*$F29*7,IF($G29='Assumptions'!$E$6,EDATE($E29,($H29-1)*$F29),""))),""))</f>
        <v/>
      </c>
      <c r="M29" s="18">
        <f>IF($A29="","",IF(OR($B29="",$C29="",$D29="",$E29="",$F29="",$G29="",$H29="",$K29=""),"Complete inputs - check",IF(COUNTIF($A$5:$A$104,$A29)&gt;1,"Duplicate ID - check",IF($H29&gt;'Assumptions'!$B$6,"Occurrence limit - check",IF(AND($K29='Assumptions'!$E$9,$L29&lt;'Assumptions'!$B$4),"Past series - check","")))))</f>
        <v/>
      </c>
    </row>
    <row r="30">
      <c r="A30" s="12" t="n"/>
      <c r="B30" s="13" t="n"/>
      <c r="C30" s="13" t="n"/>
      <c r="D30" s="13" t="n"/>
      <c r="E30" s="31" t="n"/>
      <c r="F30" s="15" t="n"/>
      <c r="G30" s="12" t="n"/>
      <c r="H30" s="15" t="n"/>
      <c r="I30" s="16" t="n"/>
      <c r="J30" s="12" t="n"/>
      <c r="K30" s="12" t="n"/>
      <c r="L30" s="33">
        <f>IF(OR($A30="",$E30="",$F30="",$G30="",$H30=""),"",IFERROR(IF($G30='Assumptions'!$E$4,$E30+($H30-1)*$F30,IF($G30='Assumptions'!$E$5,$E30+($H30-1)*$F30*7,IF($G30='Assumptions'!$E$6,EDATE($E30,($H30-1)*$F30),""))),""))</f>
        <v/>
      </c>
      <c r="M30" s="20">
        <f>IF($A30="","",IF(OR($B30="",$C30="",$D30="",$E30="",$F30="",$G30="",$H30="",$K30=""),"Complete inputs - check",IF(COUNTIF($A$5:$A$104,$A30)&gt;1,"Duplicate ID - check",IF($H30&gt;'Assumptions'!$B$6,"Occurrence limit - check",IF(AND($K30='Assumptions'!$E$9,$L30&lt;'Assumptions'!$B$4),"Past series - check","")))))</f>
        <v/>
      </c>
    </row>
    <row r="31">
      <c r="A31" s="12" t="n"/>
      <c r="B31" s="13" t="n"/>
      <c r="C31" s="13" t="n"/>
      <c r="D31" s="13" t="n"/>
      <c r="E31" s="31" t="n"/>
      <c r="F31" s="15" t="n"/>
      <c r="G31" s="12" t="n"/>
      <c r="H31" s="15" t="n"/>
      <c r="I31" s="16" t="n"/>
      <c r="J31" s="12" t="n"/>
      <c r="K31" s="12" t="n"/>
      <c r="L31" s="32">
        <f>IF(OR($A31="",$E31="",$F31="",$G31="",$H31=""),"",IFERROR(IF($G31='Assumptions'!$E$4,$E31+($H31-1)*$F31,IF($G31='Assumptions'!$E$5,$E31+($H31-1)*$F31*7,IF($G31='Assumptions'!$E$6,EDATE($E31,($H31-1)*$F31),""))),""))</f>
        <v/>
      </c>
      <c r="M31" s="18">
        <f>IF($A31="","",IF(OR($B31="",$C31="",$D31="",$E31="",$F31="",$G31="",$H31="",$K31=""),"Complete inputs - check",IF(COUNTIF($A$5:$A$104,$A31)&gt;1,"Duplicate ID - check",IF($H31&gt;'Assumptions'!$B$6,"Occurrence limit - check",IF(AND($K31='Assumptions'!$E$9,$L31&lt;'Assumptions'!$B$4),"Past series - check","")))))</f>
        <v/>
      </c>
    </row>
    <row r="32">
      <c r="A32" s="12" t="n"/>
      <c r="B32" s="13" t="n"/>
      <c r="C32" s="13" t="n"/>
      <c r="D32" s="13" t="n"/>
      <c r="E32" s="31" t="n"/>
      <c r="F32" s="15" t="n"/>
      <c r="G32" s="12" t="n"/>
      <c r="H32" s="15" t="n"/>
      <c r="I32" s="16" t="n"/>
      <c r="J32" s="12" t="n"/>
      <c r="K32" s="12" t="n"/>
      <c r="L32" s="33">
        <f>IF(OR($A32="",$E32="",$F32="",$G32="",$H32=""),"",IFERROR(IF($G32='Assumptions'!$E$4,$E32+($H32-1)*$F32,IF($G32='Assumptions'!$E$5,$E32+($H32-1)*$F32*7,IF($G32='Assumptions'!$E$6,EDATE($E32,($H32-1)*$F32),""))),""))</f>
        <v/>
      </c>
      <c r="M32" s="20">
        <f>IF($A32="","",IF(OR($B32="",$C32="",$D32="",$E32="",$F32="",$G32="",$H32="",$K32=""),"Complete inputs - check",IF(COUNTIF($A$5:$A$104,$A32)&gt;1,"Duplicate ID - check",IF($H32&gt;'Assumptions'!$B$6,"Occurrence limit - check",IF(AND($K32='Assumptions'!$E$9,$L32&lt;'Assumptions'!$B$4),"Past series - check","")))))</f>
        <v/>
      </c>
    </row>
    <row r="33">
      <c r="A33" s="12" t="n"/>
      <c r="B33" s="13" t="n"/>
      <c r="C33" s="13" t="n"/>
      <c r="D33" s="13" t="n"/>
      <c r="E33" s="31" t="n"/>
      <c r="F33" s="15" t="n"/>
      <c r="G33" s="12" t="n"/>
      <c r="H33" s="15" t="n"/>
      <c r="I33" s="16" t="n"/>
      <c r="J33" s="12" t="n"/>
      <c r="K33" s="12" t="n"/>
      <c r="L33" s="32">
        <f>IF(OR($A33="",$E33="",$F33="",$G33="",$H33=""),"",IFERROR(IF($G33='Assumptions'!$E$4,$E33+($H33-1)*$F33,IF($G33='Assumptions'!$E$5,$E33+($H33-1)*$F33*7,IF($G33='Assumptions'!$E$6,EDATE($E33,($H33-1)*$F33),""))),""))</f>
        <v/>
      </c>
      <c r="M33" s="18">
        <f>IF($A33="","",IF(OR($B33="",$C33="",$D33="",$E33="",$F33="",$G33="",$H33="",$K33=""),"Complete inputs - check",IF(COUNTIF($A$5:$A$104,$A33)&gt;1,"Duplicate ID - check",IF($H33&gt;'Assumptions'!$B$6,"Occurrence limit - check",IF(AND($K33='Assumptions'!$E$9,$L33&lt;'Assumptions'!$B$4),"Past series - check","")))))</f>
        <v/>
      </c>
    </row>
    <row r="34">
      <c r="A34" s="12" t="n"/>
      <c r="B34" s="13" t="n"/>
      <c r="C34" s="13" t="n"/>
      <c r="D34" s="13" t="n"/>
      <c r="E34" s="31" t="n"/>
      <c r="F34" s="15" t="n"/>
      <c r="G34" s="12" t="n"/>
      <c r="H34" s="15" t="n"/>
      <c r="I34" s="16" t="n"/>
      <c r="J34" s="12" t="n"/>
      <c r="K34" s="12" t="n"/>
      <c r="L34" s="33">
        <f>IF(OR($A34="",$E34="",$F34="",$G34="",$H34=""),"",IFERROR(IF($G34='Assumptions'!$E$4,$E34+($H34-1)*$F34,IF($G34='Assumptions'!$E$5,$E34+($H34-1)*$F34*7,IF($G34='Assumptions'!$E$6,EDATE($E34,($H34-1)*$F34),""))),""))</f>
        <v/>
      </c>
      <c r="M34" s="20">
        <f>IF($A34="","",IF(OR($B34="",$C34="",$D34="",$E34="",$F34="",$G34="",$H34="",$K34=""),"Complete inputs - check",IF(COUNTIF($A$5:$A$104,$A34)&gt;1,"Duplicate ID - check",IF($H34&gt;'Assumptions'!$B$6,"Occurrence limit - check",IF(AND($K34='Assumptions'!$E$9,$L34&lt;'Assumptions'!$B$4),"Past series - check","")))))</f>
        <v/>
      </c>
    </row>
    <row r="35">
      <c r="A35" s="12" t="n"/>
      <c r="B35" s="13" t="n"/>
      <c r="C35" s="13" t="n"/>
      <c r="D35" s="13" t="n"/>
      <c r="E35" s="31" t="n"/>
      <c r="F35" s="15" t="n"/>
      <c r="G35" s="12" t="n"/>
      <c r="H35" s="15" t="n"/>
      <c r="I35" s="16" t="n"/>
      <c r="J35" s="12" t="n"/>
      <c r="K35" s="12" t="n"/>
      <c r="L35" s="32">
        <f>IF(OR($A35="",$E35="",$F35="",$G35="",$H35=""),"",IFERROR(IF($G35='Assumptions'!$E$4,$E35+($H35-1)*$F35,IF($G35='Assumptions'!$E$5,$E35+($H35-1)*$F35*7,IF($G35='Assumptions'!$E$6,EDATE($E35,($H35-1)*$F35),""))),""))</f>
        <v/>
      </c>
      <c r="M35" s="18">
        <f>IF($A35="","",IF(OR($B35="",$C35="",$D35="",$E35="",$F35="",$G35="",$H35="",$K35=""),"Complete inputs - check",IF(COUNTIF($A$5:$A$104,$A35)&gt;1,"Duplicate ID - check",IF($H35&gt;'Assumptions'!$B$6,"Occurrence limit - check",IF(AND($K35='Assumptions'!$E$9,$L35&lt;'Assumptions'!$B$4),"Past series - check","")))))</f>
        <v/>
      </c>
    </row>
    <row r="36">
      <c r="A36" s="12" t="n"/>
      <c r="B36" s="13" t="n"/>
      <c r="C36" s="13" t="n"/>
      <c r="D36" s="13" t="n"/>
      <c r="E36" s="31" t="n"/>
      <c r="F36" s="15" t="n"/>
      <c r="G36" s="12" t="n"/>
      <c r="H36" s="15" t="n"/>
      <c r="I36" s="16" t="n"/>
      <c r="J36" s="12" t="n"/>
      <c r="K36" s="12" t="n"/>
      <c r="L36" s="33">
        <f>IF(OR($A36="",$E36="",$F36="",$G36="",$H36=""),"",IFERROR(IF($G36='Assumptions'!$E$4,$E36+($H36-1)*$F36,IF($G36='Assumptions'!$E$5,$E36+($H36-1)*$F36*7,IF($G36='Assumptions'!$E$6,EDATE($E36,($H36-1)*$F36),""))),""))</f>
        <v/>
      </c>
      <c r="M36" s="20">
        <f>IF($A36="","",IF(OR($B36="",$C36="",$D36="",$E36="",$F36="",$G36="",$H36="",$K36=""),"Complete inputs - check",IF(COUNTIF($A$5:$A$104,$A36)&gt;1,"Duplicate ID - check",IF($H36&gt;'Assumptions'!$B$6,"Occurrence limit - check",IF(AND($K36='Assumptions'!$E$9,$L36&lt;'Assumptions'!$B$4),"Past series - check","")))))</f>
        <v/>
      </c>
    </row>
    <row r="37">
      <c r="A37" s="12" t="n"/>
      <c r="B37" s="13" t="n"/>
      <c r="C37" s="13" t="n"/>
      <c r="D37" s="13" t="n"/>
      <c r="E37" s="31" t="n"/>
      <c r="F37" s="15" t="n"/>
      <c r="G37" s="12" t="n"/>
      <c r="H37" s="15" t="n"/>
      <c r="I37" s="16" t="n"/>
      <c r="J37" s="12" t="n"/>
      <c r="K37" s="12" t="n"/>
      <c r="L37" s="32">
        <f>IF(OR($A37="",$E37="",$F37="",$G37="",$H37=""),"",IFERROR(IF($G37='Assumptions'!$E$4,$E37+($H37-1)*$F37,IF($G37='Assumptions'!$E$5,$E37+($H37-1)*$F37*7,IF($G37='Assumptions'!$E$6,EDATE($E37,($H37-1)*$F37),""))),""))</f>
        <v/>
      </c>
      <c r="M37" s="18">
        <f>IF($A37="","",IF(OR($B37="",$C37="",$D37="",$E37="",$F37="",$G37="",$H37="",$K37=""),"Complete inputs - check",IF(COUNTIF($A$5:$A$104,$A37)&gt;1,"Duplicate ID - check",IF($H37&gt;'Assumptions'!$B$6,"Occurrence limit - check",IF(AND($K37='Assumptions'!$E$9,$L37&lt;'Assumptions'!$B$4),"Past series - check","")))))</f>
        <v/>
      </c>
    </row>
    <row r="38">
      <c r="A38" s="12" t="n"/>
      <c r="B38" s="13" t="n"/>
      <c r="C38" s="13" t="n"/>
      <c r="D38" s="13" t="n"/>
      <c r="E38" s="31" t="n"/>
      <c r="F38" s="15" t="n"/>
      <c r="G38" s="12" t="n"/>
      <c r="H38" s="15" t="n"/>
      <c r="I38" s="16" t="n"/>
      <c r="J38" s="12" t="n"/>
      <c r="K38" s="12" t="n"/>
      <c r="L38" s="33">
        <f>IF(OR($A38="",$E38="",$F38="",$G38="",$H38=""),"",IFERROR(IF($G38='Assumptions'!$E$4,$E38+($H38-1)*$F38,IF($G38='Assumptions'!$E$5,$E38+($H38-1)*$F38*7,IF($G38='Assumptions'!$E$6,EDATE($E38,($H38-1)*$F38),""))),""))</f>
        <v/>
      </c>
      <c r="M38" s="20">
        <f>IF($A38="","",IF(OR($B38="",$C38="",$D38="",$E38="",$F38="",$G38="",$H38="",$K38=""),"Complete inputs - check",IF(COUNTIF($A$5:$A$104,$A38)&gt;1,"Duplicate ID - check",IF($H38&gt;'Assumptions'!$B$6,"Occurrence limit - check",IF(AND($K38='Assumptions'!$E$9,$L38&lt;'Assumptions'!$B$4),"Past series - check","")))))</f>
        <v/>
      </c>
    </row>
    <row r="39">
      <c r="A39" s="12" t="n"/>
      <c r="B39" s="13" t="n"/>
      <c r="C39" s="13" t="n"/>
      <c r="D39" s="13" t="n"/>
      <c r="E39" s="31" t="n"/>
      <c r="F39" s="15" t="n"/>
      <c r="G39" s="12" t="n"/>
      <c r="H39" s="15" t="n"/>
      <c r="I39" s="16" t="n"/>
      <c r="J39" s="12" t="n"/>
      <c r="K39" s="12" t="n"/>
      <c r="L39" s="32">
        <f>IF(OR($A39="",$E39="",$F39="",$G39="",$H39=""),"",IFERROR(IF($G39='Assumptions'!$E$4,$E39+($H39-1)*$F39,IF($G39='Assumptions'!$E$5,$E39+($H39-1)*$F39*7,IF($G39='Assumptions'!$E$6,EDATE($E39,($H39-1)*$F39),""))),""))</f>
        <v/>
      </c>
      <c r="M39" s="18">
        <f>IF($A39="","",IF(OR($B39="",$C39="",$D39="",$E39="",$F39="",$G39="",$H39="",$K39=""),"Complete inputs - check",IF(COUNTIF($A$5:$A$104,$A39)&gt;1,"Duplicate ID - check",IF($H39&gt;'Assumptions'!$B$6,"Occurrence limit - check",IF(AND($K39='Assumptions'!$E$9,$L39&lt;'Assumptions'!$B$4),"Past series - check","")))))</f>
        <v/>
      </c>
    </row>
    <row r="40">
      <c r="A40" s="12" t="n"/>
      <c r="B40" s="13" t="n"/>
      <c r="C40" s="13" t="n"/>
      <c r="D40" s="13" t="n"/>
      <c r="E40" s="31" t="n"/>
      <c r="F40" s="15" t="n"/>
      <c r="G40" s="12" t="n"/>
      <c r="H40" s="15" t="n"/>
      <c r="I40" s="16" t="n"/>
      <c r="J40" s="12" t="n"/>
      <c r="K40" s="12" t="n"/>
      <c r="L40" s="33">
        <f>IF(OR($A40="",$E40="",$F40="",$G40="",$H40=""),"",IFERROR(IF($G40='Assumptions'!$E$4,$E40+($H40-1)*$F40,IF($G40='Assumptions'!$E$5,$E40+($H40-1)*$F40*7,IF($G40='Assumptions'!$E$6,EDATE($E40,($H40-1)*$F40),""))),""))</f>
        <v/>
      </c>
      <c r="M40" s="20">
        <f>IF($A40="","",IF(OR($B40="",$C40="",$D40="",$E40="",$F40="",$G40="",$H40="",$K40=""),"Complete inputs - check",IF(COUNTIF($A$5:$A$104,$A40)&gt;1,"Duplicate ID - check",IF($H40&gt;'Assumptions'!$B$6,"Occurrence limit - check",IF(AND($K40='Assumptions'!$E$9,$L40&lt;'Assumptions'!$B$4),"Past series - check","")))))</f>
        <v/>
      </c>
    </row>
    <row r="41">
      <c r="A41" s="12" t="n"/>
      <c r="B41" s="13" t="n"/>
      <c r="C41" s="13" t="n"/>
      <c r="D41" s="13" t="n"/>
      <c r="E41" s="31" t="n"/>
      <c r="F41" s="15" t="n"/>
      <c r="G41" s="12" t="n"/>
      <c r="H41" s="15" t="n"/>
      <c r="I41" s="16" t="n"/>
      <c r="J41" s="12" t="n"/>
      <c r="K41" s="12" t="n"/>
      <c r="L41" s="32">
        <f>IF(OR($A41="",$E41="",$F41="",$G41="",$H41=""),"",IFERROR(IF($G41='Assumptions'!$E$4,$E41+($H41-1)*$F41,IF($G41='Assumptions'!$E$5,$E41+($H41-1)*$F41*7,IF($G41='Assumptions'!$E$6,EDATE($E41,($H41-1)*$F41),""))),""))</f>
        <v/>
      </c>
      <c r="M41" s="18">
        <f>IF($A41="","",IF(OR($B41="",$C41="",$D41="",$E41="",$F41="",$G41="",$H41="",$K41=""),"Complete inputs - check",IF(COUNTIF($A$5:$A$104,$A41)&gt;1,"Duplicate ID - check",IF($H41&gt;'Assumptions'!$B$6,"Occurrence limit - check",IF(AND($K41='Assumptions'!$E$9,$L41&lt;'Assumptions'!$B$4),"Past series - check","")))))</f>
        <v/>
      </c>
    </row>
    <row r="42">
      <c r="A42" s="12" t="n"/>
      <c r="B42" s="13" t="n"/>
      <c r="C42" s="13" t="n"/>
      <c r="D42" s="13" t="n"/>
      <c r="E42" s="31" t="n"/>
      <c r="F42" s="15" t="n"/>
      <c r="G42" s="12" t="n"/>
      <c r="H42" s="15" t="n"/>
      <c r="I42" s="16" t="n"/>
      <c r="J42" s="12" t="n"/>
      <c r="K42" s="12" t="n"/>
      <c r="L42" s="33">
        <f>IF(OR($A42="",$E42="",$F42="",$G42="",$H42=""),"",IFERROR(IF($G42='Assumptions'!$E$4,$E42+($H42-1)*$F42,IF($G42='Assumptions'!$E$5,$E42+($H42-1)*$F42*7,IF($G42='Assumptions'!$E$6,EDATE($E42,($H42-1)*$F42),""))),""))</f>
        <v/>
      </c>
      <c r="M42" s="20">
        <f>IF($A42="","",IF(OR($B42="",$C42="",$D42="",$E42="",$F42="",$G42="",$H42="",$K42=""),"Complete inputs - check",IF(COUNTIF($A$5:$A$104,$A42)&gt;1,"Duplicate ID - check",IF($H42&gt;'Assumptions'!$B$6,"Occurrence limit - check",IF(AND($K42='Assumptions'!$E$9,$L42&lt;'Assumptions'!$B$4),"Past series - check","")))))</f>
        <v/>
      </c>
    </row>
    <row r="43">
      <c r="A43" s="12" t="n"/>
      <c r="B43" s="13" t="n"/>
      <c r="C43" s="13" t="n"/>
      <c r="D43" s="13" t="n"/>
      <c r="E43" s="31" t="n"/>
      <c r="F43" s="15" t="n"/>
      <c r="G43" s="12" t="n"/>
      <c r="H43" s="15" t="n"/>
      <c r="I43" s="16" t="n"/>
      <c r="J43" s="12" t="n"/>
      <c r="K43" s="12" t="n"/>
      <c r="L43" s="32">
        <f>IF(OR($A43="",$E43="",$F43="",$G43="",$H43=""),"",IFERROR(IF($G43='Assumptions'!$E$4,$E43+($H43-1)*$F43,IF($G43='Assumptions'!$E$5,$E43+($H43-1)*$F43*7,IF($G43='Assumptions'!$E$6,EDATE($E43,($H43-1)*$F43),""))),""))</f>
        <v/>
      </c>
      <c r="M43" s="18">
        <f>IF($A43="","",IF(OR($B43="",$C43="",$D43="",$E43="",$F43="",$G43="",$H43="",$K43=""),"Complete inputs - check",IF(COUNTIF($A$5:$A$104,$A43)&gt;1,"Duplicate ID - check",IF($H43&gt;'Assumptions'!$B$6,"Occurrence limit - check",IF(AND($K43='Assumptions'!$E$9,$L43&lt;'Assumptions'!$B$4),"Past series - check","")))))</f>
        <v/>
      </c>
    </row>
    <row r="44">
      <c r="A44" s="12" t="n"/>
      <c r="B44" s="13" t="n"/>
      <c r="C44" s="13" t="n"/>
      <c r="D44" s="13" t="n"/>
      <c r="E44" s="31" t="n"/>
      <c r="F44" s="15" t="n"/>
      <c r="G44" s="12" t="n"/>
      <c r="H44" s="15" t="n"/>
      <c r="I44" s="16" t="n"/>
      <c r="J44" s="12" t="n"/>
      <c r="K44" s="12" t="n"/>
      <c r="L44" s="33">
        <f>IF(OR($A44="",$E44="",$F44="",$G44="",$H44=""),"",IFERROR(IF($G44='Assumptions'!$E$4,$E44+($H44-1)*$F44,IF($G44='Assumptions'!$E$5,$E44+($H44-1)*$F44*7,IF($G44='Assumptions'!$E$6,EDATE($E44,($H44-1)*$F44),""))),""))</f>
        <v/>
      </c>
      <c r="M44" s="20">
        <f>IF($A44="","",IF(OR($B44="",$C44="",$D44="",$E44="",$F44="",$G44="",$H44="",$K44=""),"Complete inputs - check",IF(COUNTIF($A$5:$A$104,$A44)&gt;1,"Duplicate ID - check",IF($H44&gt;'Assumptions'!$B$6,"Occurrence limit - check",IF(AND($K44='Assumptions'!$E$9,$L44&lt;'Assumptions'!$B$4),"Past series - check","")))))</f>
        <v/>
      </c>
    </row>
    <row r="45">
      <c r="A45" s="12" t="n"/>
      <c r="B45" s="13" t="n"/>
      <c r="C45" s="13" t="n"/>
      <c r="D45" s="13" t="n"/>
      <c r="E45" s="31" t="n"/>
      <c r="F45" s="15" t="n"/>
      <c r="G45" s="12" t="n"/>
      <c r="H45" s="15" t="n"/>
      <c r="I45" s="16" t="n"/>
      <c r="J45" s="12" t="n"/>
      <c r="K45" s="12" t="n"/>
      <c r="L45" s="32">
        <f>IF(OR($A45="",$E45="",$F45="",$G45="",$H45=""),"",IFERROR(IF($G45='Assumptions'!$E$4,$E45+($H45-1)*$F45,IF($G45='Assumptions'!$E$5,$E45+($H45-1)*$F45*7,IF($G45='Assumptions'!$E$6,EDATE($E45,($H45-1)*$F45),""))),""))</f>
        <v/>
      </c>
      <c r="M45" s="18">
        <f>IF($A45="","",IF(OR($B45="",$C45="",$D45="",$E45="",$F45="",$G45="",$H45="",$K45=""),"Complete inputs - check",IF(COUNTIF($A$5:$A$104,$A45)&gt;1,"Duplicate ID - check",IF($H45&gt;'Assumptions'!$B$6,"Occurrence limit - check",IF(AND($K45='Assumptions'!$E$9,$L45&lt;'Assumptions'!$B$4),"Past series - check","")))))</f>
        <v/>
      </c>
    </row>
    <row r="46">
      <c r="A46" s="12" t="n"/>
      <c r="B46" s="13" t="n"/>
      <c r="C46" s="13" t="n"/>
      <c r="D46" s="13" t="n"/>
      <c r="E46" s="31" t="n"/>
      <c r="F46" s="15" t="n"/>
      <c r="G46" s="12" t="n"/>
      <c r="H46" s="15" t="n"/>
      <c r="I46" s="16" t="n"/>
      <c r="J46" s="12" t="n"/>
      <c r="K46" s="12" t="n"/>
      <c r="L46" s="33">
        <f>IF(OR($A46="",$E46="",$F46="",$G46="",$H46=""),"",IFERROR(IF($G46='Assumptions'!$E$4,$E46+($H46-1)*$F46,IF($G46='Assumptions'!$E$5,$E46+($H46-1)*$F46*7,IF($G46='Assumptions'!$E$6,EDATE($E46,($H46-1)*$F46),""))),""))</f>
        <v/>
      </c>
      <c r="M46" s="20">
        <f>IF($A46="","",IF(OR($B46="",$C46="",$D46="",$E46="",$F46="",$G46="",$H46="",$K46=""),"Complete inputs - check",IF(COUNTIF($A$5:$A$104,$A46)&gt;1,"Duplicate ID - check",IF($H46&gt;'Assumptions'!$B$6,"Occurrence limit - check",IF(AND($K46='Assumptions'!$E$9,$L46&lt;'Assumptions'!$B$4),"Past series - check","")))))</f>
        <v/>
      </c>
    </row>
    <row r="47">
      <c r="A47" s="12" t="n"/>
      <c r="B47" s="13" t="n"/>
      <c r="C47" s="13" t="n"/>
      <c r="D47" s="13" t="n"/>
      <c r="E47" s="31" t="n"/>
      <c r="F47" s="15" t="n"/>
      <c r="G47" s="12" t="n"/>
      <c r="H47" s="15" t="n"/>
      <c r="I47" s="16" t="n"/>
      <c r="J47" s="12" t="n"/>
      <c r="K47" s="12" t="n"/>
      <c r="L47" s="32">
        <f>IF(OR($A47="",$E47="",$F47="",$G47="",$H47=""),"",IFERROR(IF($G47='Assumptions'!$E$4,$E47+($H47-1)*$F47,IF($G47='Assumptions'!$E$5,$E47+($H47-1)*$F47*7,IF($G47='Assumptions'!$E$6,EDATE($E47,($H47-1)*$F47),""))),""))</f>
        <v/>
      </c>
      <c r="M47" s="18">
        <f>IF($A47="","",IF(OR($B47="",$C47="",$D47="",$E47="",$F47="",$G47="",$H47="",$K47=""),"Complete inputs - check",IF(COUNTIF($A$5:$A$104,$A47)&gt;1,"Duplicate ID - check",IF($H47&gt;'Assumptions'!$B$6,"Occurrence limit - check",IF(AND($K47='Assumptions'!$E$9,$L47&lt;'Assumptions'!$B$4),"Past series - check","")))))</f>
        <v/>
      </c>
    </row>
    <row r="48">
      <c r="A48" s="12" t="n"/>
      <c r="B48" s="13" t="n"/>
      <c r="C48" s="13" t="n"/>
      <c r="D48" s="13" t="n"/>
      <c r="E48" s="31" t="n"/>
      <c r="F48" s="15" t="n"/>
      <c r="G48" s="12" t="n"/>
      <c r="H48" s="15" t="n"/>
      <c r="I48" s="16" t="n"/>
      <c r="J48" s="12" t="n"/>
      <c r="K48" s="12" t="n"/>
      <c r="L48" s="33">
        <f>IF(OR($A48="",$E48="",$F48="",$G48="",$H48=""),"",IFERROR(IF($G48='Assumptions'!$E$4,$E48+($H48-1)*$F48,IF($G48='Assumptions'!$E$5,$E48+($H48-1)*$F48*7,IF($G48='Assumptions'!$E$6,EDATE($E48,($H48-1)*$F48),""))),""))</f>
        <v/>
      </c>
      <c r="M48" s="20">
        <f>IF($A48="","",IF(OR($B48="",$C48="",$D48="",$E48="",$F48="",$G48="",$H48="",$K48=""),"Complete inputs - check",IF(COUNTIF($A$5:$A$104,$A48)&gt;1,"Duplicate ID - check",IF($H48&gt;'Assumptions'!$B$6,"Occurrence limit - check",IF(AND($K48='Assumptions'!$E$9,$L48&lt;'Assumptions'!$B$4),"Past series - check","")))))</f>
        <v/>
      </c>
    </row>
    <row r="49">
      <c r="A49" s="12" t="n"/>
      <c r="B49" s="13" t="n"/>
      <c r="C49" s="13" t="n"/>
      <c r="D49" s="13" t="n"/>
      <c r="E49" s="31" t="n"/>
      <c r="F49" s="15" t="n"/>
      <c r="G49" s="12" t="n"/>
      <c r="H49" s="15" t="n"/>
      <c r="I49" s="16" t="n"/>
      <c r="J49" s="12" t="n"/>
      <c r="K49" s="12" t="n"/>
      <c r="L49" s="32">
        <f>IF(OR($A49="",$E49="",$F49="",$G49="",$H49=""),"",IFERROR(IF($G49='Assumptions'!$E$4,$E49+($H49-1)*$F49,IF($G49='Assumptions'!$E$5,$E49+($H49-1)*$F49*7,IF($G49='Assumptions'!$E$6,EDATE($E49,($H49-1)*$F49),""))),""))</f>
        <v/>
      </c>
      <c r="M49" s="18">
        <f>IF($A49="","",IF(OR($B49="",$C49="",$D49="",$E49="",$F49="",$G49="",$H49="",$K49=""),"Complete inputs - check",IF(COUNTIF($A$5:$A$104,$A49)&gt;1,"Duplicate ID - check",IF($H49&gt;'Assumptions'!$B$6,"Occurrence limit - check",IF(AND($K49='Assumptions'!$E$9,$L49&lt;'Assumptions'!$B$4),"Past series - check","")))))</f>
        <v/>
      </c>
    </row>
    <row r="50">
      <c r="A50" s="12" t="n"/>
      <c r="B50" s="13" t="n"/>
      <c r="C50" s="13" t="n"/>
      <c r="D50" s="13" t="n"/>
      <c r="E50" s="31" t="n"/>
      <c r="F50" s="15" t="n"/>
      <c r="G50" s="12" t="n"/>
      <c r="H50" s="15" t="n"/>
      <c r="I50" s="16" t="n"/>
      <c r="J50" s="12" t="n"/>
      <c r="K50" s="12" t="n"/>
      <c r="L50" s="33">
        <f>IF(OR($A50="",$E50="",$F50="",$G50="",$H50=""),"",IFERROR(IF($G50='Assumptions'!$E$4,$E50+($H50-1)*$F50,IF($G50='Assumptions'!$E$5,$E50+($H50-1)*$F50*7,IF($G50='Assumptions'!$E$6,EDATE($E50,($H50-1)*$F50),""))),""))</f>
        <v/>
      </c>
      <c r="M50" s="20">
        <f>IF($A50="","",IF(OR($B50="",$C50="",$D50="",$E50="",$F50="",$G50="",$H50="",$K50=""),"Complete inputs - check",IF(COUNTIF($A$5:$A$104,$A50)&gt;1,"Duplicate ID - check",IF($H50&gt;'Assumptions'!$B$6,"Occurrence limit - check",IF(AND($K50='Assumptions'!$E$9,$L50&lt;'Assumptions'!$B$4),"Past series - check","")))))</f>
        <v/>
      </c>
    </row>
    <row r="51">
      <c r="A51" s="12" t="n"/>
      <c r="B51" s="13" t="n"/>
      <c r="C51" s="13" t="n"/>
      <c r="D51" s="13" t="n"/>
      <c r="E51" s="31" t="n"/>
      <c r="F51" s="15" t="n"/>
      <c r="G51" s="12" t="n"/>
      <c r="H51" s="15" t="n"/>
      <c r="I51" s="16" t="n"/>
      <c r="J51" s="12" t="n"/>
      <c r="K51" s="12" t="n"/>
      <c r="L51" s="32">
        <f>IF(OR($A51="",$E51="",$F51="",$G51="",$H51=""),"",IFERROR(IF($G51='Assumptions'!$E$4,$E51+($H51-1)*$F51,IF($G51='Assumptions'!$E$5,$E51+($H51-1)*$F51*7,IF($G51='Assumptions'!$E$6,EDATE($E51,($H51-1)*$F51),""))),""))</f>
        <v/>
      </c>
      <c r="M51" s="18">
        <f>IF($A51="","",IF(OR($B51="",$C51="",$D51="",$E51="",$F51="",$G51="",$H51="",$K51=""),"Complete inputs - check",IF(COUNTIF($A$5:$A$104,$A51)&gt;1,"Duplicate ID - check",IF($H51&gt;'Assumptions'!$B$6,"Occurrence limit - check",IF(AND($K51='Assumptions'!$E$9,$L51&lt;'Assumptions'!$B$4),"Past series - check","")))))</f>
        <v/>
      </c>
    </row>
    <row r="52">
      <c r="A52" s="12" t="n"/>
      <c r="B52" s="13" t="n"/>
      <c r="C52" s="13" t="n"/>
      <c r="D52" s="13" t="n"/>
      <c r="E52" s="31" t="n"/>
      <c r="F52" s="15" t="n"/>
      <c r="G52" s="12" t="n"/>
      <c r="H52" s="15" t="n"/>
      <c r="I52" s="16" t="n"/>
      <c r="J52" s="12" t="n"/>
      <c r="K52" s="12" t="n"/>
      <c r="L52" s="33">
        <f>IF(OR($A52="",$E52="",$F52="",$G52="",$H52=""),"",IFERROR(IF($G52='Assumptions'!$E$4,$E52+($H52-1)*$F52,IF($G52='Assumptions'!$E$5,$E52+($H52-1)*$F52*7,IF($G52='Assumptions'!$E$6,EDATE($E52,($H52-1)*$F52),""))),""))</f>
        <v/>
      </c>
      <c r="M52" s="20">
        <f>IF($A52="","",IF(OR($B52="",$C52="",$D52="",$E52="",$F52="",$G52="",$H52="",$K52=""),"Complete inputs - check",IF(COUNTIF($A$5:$A$104,$A52)&gt;1,"Duplicate ID - check",IF($H52&gt;'Assumptions'!$B$6,"Occurrence limit - check",IF(AND($K52='Assumptions'!$E$9,$L52&lt;'Assumptions'!$B$4),"Past series - check","")))))</f>
        <v/>
      </c>
    </row>
    <row r="53">
      <c r="A53" s="12" t="n"/>
      <c r="B53" s="13" t="n"/>
      <c r="C53" s="13" t="n"/>
      <c r="D53" s="13" t="n"/>
      <c r="E53" s="31" t="n"/>
      <c r="F53" s="15" t="n"/>
      <c r="G53" s="12" t="n"/>
      <c r="H53" s="15" t="n"/>
      <c r="I53" s="16" t="n"/>
      <c r="J53" s="12" t="n"/>
      <c r="K53" s="12" t="n"/>
      <c r="L53" s="32">
        <f>IF(OR($A53="",$E53="",$F53="",$G53="",$H53=""),"",IFERROR(IF($G53='Assumptions'!$E$4,$E53+($H53-1)*$F53,IF($G53='Assumptions'!$E$5,$E53+($H53-1)*$F53*7,IF($G53='Assumptions'!$E$6,EDATE($E53,($H53-1)*$F53),""))),""))</f>
        <v/>
      </c>
      <c r="M53" s="18">
        <f>IF($A53="","",IF(OR($B53="",$C53="",$D53="",$E53="",$F53="",$G53="",$H53="",$K53=""),"Complete inputs - check",IF(COUNTIF($A$5:$A$104,$A53)&gt;1,"Duplicate ID - check",IF($H53&gt;'Assumptions'!$B$6,"Occurrence limit - check",IF(AND($K53='Assumptions'!$E$9,$L53&lt;'Assumptions'!$B$4),"Past series - check","")))))</f>
        <v/>
      </c>
    </row>
    <row r="54">
      <c r="A54" s="12" t="n"/>
      <c r="B54" s="13" t="n"/>
      <c r="C54" s="13" t="n"/>
      <c r="D54" s="13" t="n"/>
      <c r="E54" s="31" t="n"/>
      <c r="F54" s="15" t="n"/>
      <c r="G54" s="12" t="n"/>
      <c r="H54" s="15" t="n"/>
      <c r="I54" s="16" t="n"/>
      <c r="J54" s="12" t="n"/>
      <c r="K54" s="12" t="n"/>
      <c r="L54" s="33">
        <f>IF(OR($A54="",$E54="",$F54="",$G54="",$H54=""),"",IFERROR(IF($G54='Assumptions'!$E$4,$E54+($H54-1)*$F54,IF($G54='Assumptions'!$E$5,$E54+($H54-1)*$F54*7,IF($G54='Assumptions'!$E$6,EDATE($E54,($H54-1)*$F54),""))),""))</f>
        <v/>
      </c>
      <c r="M54" s="20">
        <f>IF($A54="","",IF(OR($B54="",$C54="",$D54="",$E54="",$F54="",$G54="",$H54="",$K54=""),"Complete inputs - check",IF(COUNTIF($A$5:$A$104,$A54)&gt;1,"Duplicate ID - check",IF($H54&gt;'Assumptions'!$B$6,"Occurrence limit - check",IF(AND($K54='Assumptions'!$E$9,$L54&lt;'Assumptions'!$B$4),"Past series - check","")))))</f>
        <v/>
      </c>
    </row>
    <row r="55">
      <c r="A55" s="12" t="n"/>
      <c r="B55" s="13" t="n"/>
      <c r="C55" s="13" t="n"/>
      <c r="D55" s="13" t="n"/>
      <c r="E55" s="31" t="n"/>
      <c r="F55" s="15" t="n"/>
      <c r="G55" s="12" t="n"/>
      <c r="H55" s="15" t="n"/>
      <c r="I55" s="16" t="n"/>
      <c r="J55" s="12" t="n"/>
      <c r="K55" s="12" t="n"/>
      <c r="L55" s="32">
        <f>IF(OR($A55="",$E55="",$F55="",$G55="",$H55=""),"",IFERROR(IF($G55='Assumptions'!$E$4,$E55+($H55-1)*$F55,IF($G55='Assumptions'!$E$5,$E55+($H55-1)*$F55*7,IF($G55='Assumptions'!$E$6,EDATE($E55,($H55-1)*$F55),""))),""))</f>
        <v/>
      </c>
      <c r="M55" s="18">
        <f>IF($A55="","",IF(OR($B55="",$C55="",$D55="",$E55="",$F55="",$G55="",$H55="",$K55=""),"Complete inputs - check",IF(COUNTIF($A$5:$A$104,$A55)&gt;1,"Duplicate ID - check",IF($H55&gt;'Assumptions'!$B$6,"Occurrence limit - check",IF(AND($K55='Assumptions'!$E$9,$L55&lt;'Assumptions'!$B$4),"Past series - check","")))))</f>
        <v/>
      </c>
    </row>
    <row r="56">
      <c r="A56" s="12" t="n"/>
      <c r="B56" s="13" t="n"/>
      <c r="C56" s="13" t="n"/>
      <c r="D56" s="13" t="n"/>
      <c r="E56" s="31" t="n"/>
      <c r="F56" s="15" t="n"/>
      <c r="G56" s="12" t="n"/>
      <c r="H56" s="15" t="n"/>
      <c r="I56" s="16" t="n"/>
      <c r="J56" s="12" t="n"/>
      <c r="K56" s="12" t="n"/>
      <c r="L56" s="33">
        <f>IF(OR($A56="",$E56="",$F56="",$G56="",$H56=""),"",IFERROR(IF($G56='Assumptions'!$E$4,$E56+($H56-1)*$F56,IF($G56='Assumptions'!$E$5,$E56+($H56-1)*$F56*7,IF($G56='Assumptions'!$E$6,EDATE($E56,($H56-1)*$F56),""))),""))</f>
        <v/>
      </c>
      <c r="M56" s="20">
        <f>IF($A56="","",IF(OR($B56="",$C56="",$D56="",$E56="",$F56="",$G56="",$H56="",$K56=""),"Complete inputs - check",IF(COUNTIF($A$5:$A$104,$A56)&gt;1,"Duplicate ID - check",IF($H56&gt;'Assumptions'!$B$6,"Occurrence limit - check",IF(AND($K56='Assumptions'!$E$9,$L56&lt;'Assumptions'!$B$4),"Past series - check","")))))</f>
        <v/>
      </c>
    </row>
    <row r="57">
      <c r="A57" s="12" t="n"/>
      <c r="B57" s="13" t="n"/>
      <c r="C57" s="13" t="n"/>
      <c r="D57" s="13" t="n"/>
      <c r="E57" s="31" t="n"/>
      <c r="F57" s="15" t="n"/>
      <c r="G57" s="12" t="n"/>
      <c r="H57" s="15" t="n"/>
      <c r="I57" s="16" t="n"/>
      <c r="J57" s="12" t="n"/>
      <c r="K57" s="12" t="n"/>
      <c r="L57" s="32">
        <f>IF(OR($A57="",$E57="",$F57="",$G57="",$H57=""),"",IFERROR(IF($G57='Assumptions'!$E$4,$E57+($H57-1)*$F57,IF($G57='Assumptions'!$E$5,$E57+($H57-1)*$F57*7,IF($G57='Assumptions'!$E$6,EDATE($E57,($H57-1)*$F57),""))),""))</f>
        <v/>
      </c>
      <c r="M57" s="18">
        <f>IF($A57="","",IF(OR($B57="",$C57="",$D57="",$E57="",$F57="",$G57="",$H57="",$K57=""),"Complete inputs - check",IF(COUNTIF($A$5:$A$104,$A57)&gt;1,"Duplicate ID - check",IF($H57&gt;'Assumptions'!$B$6,"Occurrence limit - check",IF(AND($K57='Assumptions'!$E$9,$L57&lt;'Assumptions'!$B$4),"Past series - check","")))))</f>
        <v/>
      </c>
    </row>
    <row r="58">
      <c r="A58" s="12" t="n"/>
      <c r="B58" s="13" t="n"/>
      <c r="C58" s="13" t="n"/>
      <c r="D58" s="13" t="n"/>
      <c r="E58" s="31" t="n"/>
      <c r="F58" s="15" t="n"/>
      <c r="G58" s="12" t="n"/>
      <c r="H58" s="15" t="n"/>
      <c r="I58" s="16" t="n"/>
      <c r="J58" s="12" t="n"/>
      <c r="K58" s="12" t="n"/>
      <c r="L58" s="33">
        <f>IF(OR($A58="",$E58="",$F58="",$G58="",$H58=""),"",IFERROR(IF($G58='Assumptions'!$E$4,$E58+($H58-1)*$F58,IF($G58='Assumptions'!$E$5,$E58+($H58-1)*$F58*7,IF($G58='Assumptions'!$E$6,EDATE($E58,($H58-1)*$F58),""))),""))</f>
        <v/>
      </c>
      <c r="M58" s="20">
        <f>IF($A58="","",IF(OR($B58="",$C58="",$D58="",$E58="",$F58="",$G58="",$H58="",$K58=""),"Complete inputs - check",IF(COUNTIF($A$5:$A$104,$A58)&gt;1,"Duplicate ID - check",IF($H58&gt;'Assumptions'!$B$6,"Occurrence limit - check",IF(AND($K58='Assumptions'!$E$9,$L58&lt;'Assumptions'!$B$4),"Past series - check","")))))</f>
        <v/>
      </c>
    </row>
    <row r="59">
      <c r="A59" s="12" t="n"/>
      <c r="B59" s="13" t="n"/>
      <c r="C59" s="13" t="n"/>
      <c r="D59" s="13" t="n"/>
      <c r="E59" s="31" t="n"/>
      <c r="F59" s="15" t="n"/>
      <c r="G59" s="12" t="n"/>
      <c r="H59" s="15" t="n"/>
      <c r="I59" s="16" t="n"/>
      <c r="J59" s="12" t="n"/>
      <c r="K59" s="12" t="n"/>
      <c r="L59" s="32">
        <f>IF(OR($A59="",$E59="",$F59="",$G59="",$H59=""),"",IFERROR(IF($G59='Assumptions'!$E$4,$E59+($H59-1)*$F59,IF($G59='Assumptions'!$E$5,$E59+($H59-1)*$F59*7,IF($G59='Assumptions'!$E$6,EDATE($E59,($H59-1)*$F59),""))),""))</f>
        <v/>
      </c>
      <c r="M59" s="18">
        <f>IF($A59="","",IF(OR($B59="",$C59="",$D59="",$E59="",$F59="",$G59="",$H59="",$K59=""),"Complete inputs - check",IF(COUNTIF($A$5:$A$104,$A59)&gt;1,"Duplicate ID - check",IF($H59&gt;'Assumptions'!$B$6,"Occurrence limit - check",IF(AND($K59='Assumptions'!$E$9,$L59&lt;'Assumptions'!$B$4),"Past series - check","")))))</f>
        <v/>
      </c>
    </row>
    <row r="60">
      <c r="A60" s="12" t="n"/>
      <c r="B60" s="13" t="n"/>
      <c r="C60" s="13" t="n"/>
      <c r="D60" s="13" t="n"/>
      <c r="E60" s="31" t="n"/>
      <c r="F60" s="15" t="n"/>
      <c r="G60" s="12" t="n"/>
      <c r="H60" s="15" t="n"/>
      <c r="I60" s="16" t="n"/>
      <c r="J60" s="12" t="n"/>
      <c r="K60" s="12" t="n"/>
      <c r="L60" s="33">
        <f>IF(OR($A60="",$E60="",$F60="",$G60="",$H60=""),"",IFERROR(IF($G60='Assumptions'!$E$4,$E60+($H60-1)*$F60,IF($G60='Assumptions'!$E$5,$E60+($H60-1)*$F60*7,IF($G60='Assumptions'!$E$6,EDATE($E60,($H60-1)*$F60),""))),""))</f>
        <v/>
      </c>
      <c r="M60" s="20">
        <f>IF($A60="","",IF(OR($B60="",$C60="",$D60="",$E60="",$F60="",$G60="",$H60="",$K60=""),"Complete inputs - check",IF(COUNTIF($A$5:$A$104,$A60)&gt;1,"Duplicate ID - check",IF($H60&gt;'Assumptions'!$B$6,"Occurrence limit - check",IF(AND($K60='Assumptions'!$E$9,$L60&lt;'Assumptions'!$B$4),"Past series - check","")))))</f>
        <v/>
      </c>
    </row>
    <row r="61">
      <c r="A61" s="12" t="n"/>
      <c r="B61" s="13" t="n"/>
      <c r="C61" s="13" t="n"/>
      <c r="D61" s="13" t="n"/>
      <c r="E61" s="31" t="n"/>
      <c r="F61" s="15" t="n"/>
      <c r="G61" s="12" t="n"/>
      <c r="H61" s="15" t="n"/>
      <c r="I61" s="16" t="n"/>
      <c r="J61" s="12" t="n"/>
      <c r="K61" s="12" t="n"/>
      <c r="L61" s="32">
        <f>IF(OR($A61="",$E61="",$F61="",$G61="",$H61=""),"",IFERROR(IF($G61='Assumptions'!$E$4,$E61+($H61-1)*$F61,IF($G61='Assumptions'!$E$5,$E61+($H61-1)*$F61*7,IF($G61='Assumptions'!$E$6,EDATE($E61,($H61-1)*$F61),""))),""))</f>
        <v/>
      </c>
      <c r="M61" s="18">
        <f>IF($A61="","",IF(OR($B61="",$C61="",$D61="",$E61="",$F61="",$G61="",$H61="",$K61=""),"Complete inputs - check",IF(COUNTIF($A$5:$A$104,$A61)&gt;1,"Duplicate ID - check",IF($H61&gt;'Assumptions'!$B$6,"Occurrence limit - check",IF(AND($K61='Assumptions'!$E$9,$L61&lt;'Assumptions'!$B$4),"Past series - check","")))))</f>
        <v/>
      </c>
    </row>
    <row r="62">
      <c r="A62" s="12" t="n"/>
      <c r="B62" s="13" t="n"/>
      <c r="C62" s="13" t="n"/>
      <c r="D62" s="13" t="n"/>
      <c r="E62" s="31" t="n"/>
      <c r="F62" s="15" t="n"/>
      <c r="G62" s="12" t="n"/>
      <c r="H62" s="15" t="n"/>
      <c r="I62" s="16" t="n"/>
      <c r="J62" s="12" t="n"/>
      <c r="K62" s="12" t="n"/>
      <c r="L62" s="33">
        <f>IF(OR($A62="",$E62="",$F62="",$G62="",$H62=""),"",IFERROR(IF($G62='Assumptions'!$E$4,$E62+($H62-1)*$F62,IF($G62='Assumptions'!$E$5,$E62+($H62-1)*$F62*7,IF($G62='Assumptions'!$E$6,EDATE($E62,($H62-1)*$F62),""))),""))</f>
        <v/>
      </c>
      <c r="M62" s="20">
        <f>IF($A62="","",IF(OR($B62="",$C62="",$D62="",$E62="",$F62="",$G62="",$H62="",$K62=""),"Complete inputs - check",IF(COUNTIF($A$5:$A$104,$A62)&gt;1,"Duplicate ID - check",IF($H62&gt;'Assumptions'!$B$6,"Occurrence limit - check",IF(AND($K62='Assumptions'!$E$9,$L62&lt;'Assumptions'!$B$4),"Past series - check","")))))</f>
        <v/>
      </c>
    </row>
    <row r="63">
      <c r="A63" s="12" t="n"/>
      <c r="B63" s="13" t="n"/>
      <c r="C63" s="13" t="n"/>
      <c r="D63" s="13" t="n"/>
      <c r="E63" s="31" t="n"/>
      <c r="F63" s="15" t="n"/>
      <c r="G63" s="12" t="n"/>
      <c r="H63" s="15" t="n"/>
      <c r="I63" s="16" t="n"/>
      <c r="J63" s="12" t="n"/>
      <c r="K63" s="12" t="n"/>
      <c r="L63" s="32">
        <f>IF(OR($A63="",$E63="",$F63="",$G63="",$H63=""),"",IFERROR(IF($G63='Assumptions'!$E$4,$E63+($H63-1)*$F63,IF($G63='Assumptions'!$E$5,$E63+($H63-1)*$F63*7,IF($G63='Assumptions'!$E$6,EDATE($E63,($H63-1)*$F63),""))),""))</f>
        <v/>
      </c>
      <c r="M63" s="18">
        <f>IF($A63="","",IF(OR($B63="",$C63="",$D63="",$E63="",$F63="",$G63="",$H63="",$K63=""),"Complete inputs - check",IF(COUNTIF($A$5:$A$104,$A63)&gt;1,"Duplicate ID - check",IF($H63&gt;'Assumptions'!$B$6,"Occurrence limit - check",IF(AND($K63='Assumptions'!$E$9,$L63&lt;'Assumptions'!$B$4),"Past series - check","")))))</f>
        <v/>
      </c>
    </row>
    <row r="64">
      <c r="A64" s="12" t="n"/>
      <c r="B64" s="13" t="n"/>
      <c r="C64" s="13" t="n"/>
      <c r="D64" s="13" t="n"/>
      <c r="E64" s="31" t="n"/>
      <c r="F64" s="15" t="n"/>
      <c r="G64" s="12" t="n"/>
      <c r="H64" s="15" t="n"/>
      <c r="I64" s="16" t="n"/>
      <c r="J64" s="12" t="n"/>
      <c r="K64" s="12" t="n"/>
      <c r="L64" s="33">
        <f>IF(OR($A64="",$E64="",$F64="",$G64="",$H64=""),"",IFERROR(IF($G64='Assumptions'!$E$4,$E64+($H64-1)*$F64,IF($G64='Assumptions'!$E$5,$E64+($H64-1)*$F64*7,IF($G64='Assumptions'!$E$6,EDATE($E64,($H64-1)*$F64),""))),""))</f>
        <v/>
      </c>
      <c r="M64" s="20">
        <f>IF($A64="","",IF(OR($B64="",$C64="",$D64="",$E64="",$F64="",$G64="",$H64="",$K64=""),"Complete inputs - check",IF(COUNTIF($A$5:$A$104,$A64)&gt;1,"Duplicate ID - check",IF($H64&gt;'Assumptions'!$B$6,"Occurrence limit - check",IF(AND($K64='Assumptions'!$E$9,$L64&lt;'Assumptions'!$B$4),"Past series - check","")))))</f>
        <v/>
      </c>
    </row>
    <row r="65">
      <c r="A65" s="12" t="n"/>
      <c r="B65" s="13" t="n"/>
      <c r="C65" s="13" t="n"/>
      <c r="D65" s="13" t="n"/>
      <c r="E65" s="31" t="n"/>
      <c r="F65" s="15" t="n"/>
      <c r="G65" s="12" t="n"/>
      <c r="H65" s="15" t="n"/>
      <c r="I65" s="16" t="n"/>
      <c r="J65" s="12" t="n"/>
      <c r="K65" s="12" t="n"/>
      <c r="L65" s="32">
        <f>IF(OR($A65="",$E65="",$F65="",$G65="",$H65=""),"",IFERROR(IF($G65='Assumptions'!$E$4,$E65+($H65-1)*$F65,IF($G65='Assumptions'!$E$5,$E65+($H65-1)*$F65*7,IF($G65='Assumptions'!$E$6,EDATE($E65,($H65-1)*$F65),""))),""))</f>
        <v/>
      </c>
      <c r="M65" s="18">
        <f>IF($A65="","",IF(OR($B65="",$C65="",$D65="",$E65="",$F65="",$G65="",$H65="",$K65=""),"Complete inputs - check",IF(COUNTIF($A$5:$A$104,$A65)&gt;1,"Duplicate ID - check",IF($H65&gt;'Assumptions'!$B$6,"Occurrence limit - check",IF(AND($K65='Assumptions'!$E$9,$L65&lt;'Assumptions'!$B$4),"Past series - check","")))))</f>
        <v/>
      </c>
    </row>
    <row r="66">
      <c r="A66" s="12" t="n"/>
      <c r="B66" s="13" t="n"/>
      <c r="C66" s="13" t="n"/>
      <c r="D66" s="13" t="n"/>
      <c r="E66" s="31" t="n"/>
      <c r="F66" s="15" t="n"/>
      <c r="G66" s="12" t="n"/>
      <c r="H66" s="15" t="n"/>
      <c r="I66" s="16" t="n"/>
      <c r="J66" s="12" t="n"/>
      <c r="K66" s="12" t="n"/>
      <c r="L66" s="33">
        <f>IF(OR($A66="",$E66="",$F66="",$G66="",$H66=""),"",IFERROR(IF($G66='Assumptions'!$E$4,$E66+($H66-1)*$F66,IF($G66='Assumptions'!$E$5,$E66+($H66-1)*$F66*7,IF($G66='Assumptions'!$E$6,EDATE($E66,($H66-1)*$F66),""))),""))</f>
        <v/>
      </c>
      <c r="M66" s="20">
        <f>IF($A66="","",IF(OR($B66="",$C66="",$D66="",$E66="",$F66="",$G66="",$H66="",$K66=""),"Complete inputs - check",IF(COUNTIF($A$5:$A$104,$A66)&gt;1,"Duplicate ID - check",IF($H66&gt;'Assumptions'!$B$6,"Occurrence limit - check",IF(AND($K66='Assumptions'!$E$9,$L66&lt;'Assumptions'!$B$4),"Past series - check","")))))</f>
        <v/>
      </c>
    </row>
    <row r="67">
      <c r="A67" s="12" t="n"/>
      <c r="B67" s="13" t="n"/>
      <c r="C67" s="13" t="n"/>
      <c r="D67" s="13" t="n"/>
      <c r="E67" s="31" t="n"/>
      <c r="F67" s="15" t="n"/>
      <c r="G67" s="12" t="n"/>
      <c r="H67" s="15" t="n"/>
      <c r="I67" s="16" t="n"/>
      <c r="J67" s="12" t="n"/>
      <c r="K67" s="12" t="n"/>
      <c r="L67" s="32">
        <f>IF(OR($A67="",$E67="",$F67="",$G67="",$H67=""),"",IFERROR(IF($G67='Assumptions'!$E$4,$E67+($H67-1)*$F67,IF($G67='Assumptions'!$E$5,$E67+($H67-1)*$F67*7,IF($G67='Assumptions'!$E$6,EDATE($E67,($H67-1)*$F67),""))),""))</f>
        <v/>
      </c>
      <c r="M67" s="18">
        <f>IF($A67="","",IF(OR($B67="",$C67="",$D67="",$E67="",$F67="",$G67="",$H67="",$K67=""),"Complete inputs - check",IF(COUNTIF($A$5:$A$104,$A67)&gt;1,"Duplicate ID - check",IF($H67&gt;'Assumptions'!$B$6,"Occurrence limit - check",IF(AND($K67='Assumptions'!$E$9,$L67&lt;'Assumptions'!$B$4),"Past series - check","")))))</f>
        <v/>
      </c>
    </row>
    <row r="68">
      <c r="A68" s="12" t="n"/>
      <c r="B68" s="13" t="n"/>
      <c r="C68" s="13" t="n"/>
      <c r="D68" s="13" t="n"/>
      <c r="E68" s="31" t="n"/>
      <c r="F68" s="15" t="n"/>
      <c r="G68" s="12" t="n"/>
      <c r="H68" s="15" t="n"/>
      <c r="I68" s="16" t="n"/>
      <c r="J68" s="12" t="n"/>
      <c r="K68" s="12" t="n"/>
      <c r="L68" s="33">
        <f>IF(OR($A68="",$E68="",$F68="",$G68="",$H68=""),"",IFERROR(IF($G68='Assumptions'!$E$4,$E68+($H68-1)*$F68,IF($G68='Assumptions'!$E$5,$E68+($H68-1)*$F68*7,IF($G68='Assumptions'!$E$6,EDATE($E68,($H68-1)*$F68),""))),""))</f>
        <v/>
      </c>
      <c r="M68" s="20">
        <f>IF($A68="","",IF(OR($B68="",$C68="",$D68="",$E68="",$F68="",$G68="",$H68="",$K68=""),"Complete inputs - check",IF(COUNTIF($A$5:$A$104,$A68)&gt;1,"Duplicate ID - check",IF($H68&gt;'Assumptions'!$B$6,"Occurrence limit - check",IF(AND($K68='Assumptions'!$E$9,$L68&lt;'Assumptions'!$B$4),"Past series - check","")))))</f>
        <v/>
      </c>
    </row>
    <row r="69">
      <c r="A69" s="12" t="n"/>
      <c r="B69" s="13" t="n"/>
      <c r="C69" s="13" t="n"/>
      <c r="D69" s="13" t="n"/>
      <c r="E69" s="31" t="n"/>
      <c r="F69" s="15" t="n"/>
      <c r="G69" s="12" t="n"/>
      <c r="H69" s="15" t="n"/>
      <c r="I69" s="16" t="n"/>
      <c r="J69" s="12" t="n"/>
      <c r="K69" s="12" t="n"/>
      <c r="L69" s="32">
        <f>IF(OR($A69="",$E69="",$F69="",$G69="",$H69=""),"",IFERROR(IF($G69='Assumptions'!$E$4,$E69+($H69-1)*$F69,IF($G69='Assumptions'!$E$5,$E69+($H69-1)*$F69*7,IF($G69='Assumptions'!$E$6,EDATE($E69,($H69-1)*$F69),""))),""))</f>
        <v/>
      </c>
      <c r="M69" s="18">
        <f>IF($A69="","",IF(OR($B69="",$C69="",$D69="",$E69="",$F69="",$G69="",$H69="",$K69=""),"Complete inputs - check",IF(COUNTIF($A$5:$A$104,$A69)&gt;1,"Duplicate ID - check",IF($H69&gt;'Assumptions'!$B$6,"Occurrence limit - check",IF(AND($K69='Assumptions'!$E$9,$L69&lt;'Assumptions'!$B$4),"Past series - check","")))))</f>
        <v/>
      </c>
    </row>
    <row r="70">
      <c r="A70" s="12" t="n"/>
      <c r="B70" s="13" t="n"/>
      <c r="C70" s="13" t="n"/>
      <c r="D70" s="13" t="n"/>
      <c r="E70" s="31" t="n"/>
      <c r="F70" s="15" t="n"/>
      <c r="G70" s="12" t="n"/>
      <c r="H70" s="15" t="n"/>
      <c r="I70" s="16" t="n"/>
      <c r="J70" s="12" t="n"/>
      <c r="K70" s="12" t="n"/>
      <c r="L70" s="33">
        <f>IF(OR($A70="",$E70="",$F70="",$G70="",$H70=""),"",IFERROR(IF($G70='Assumptions'!$E$4,$E70+($H70-1)*$F70,IF($G70='Assumptions'!$E$5,$E70+($H70-1)*$F70*7,IF($G70='Assumptions'!$E$6,EDATE($E70,($H70-1)*$F70),""))),""))</f>
        <v/>
      </c>
      <c r="M70" s="20">
        <f>IF($A70="","",IF(OR($B70="",$C70="",$D70="",$E70="",$F70="",$G70="",$H70="",$K70=""),"Complete inputs - check",IF(COUNTIF($A$5:$A$104,$A70)&gt;1,"Duplicate ID - check",IF($H70&gt;'Assumptions'!$B$6,"Occurrence limit - check",IF(AND($K70='Assumptions'!$E$9,$L70&lt;'Assumptions'!$B$4),"Past series - check","")))))</f>
        <v/>
      </c>
    </row>
    <row r="71">
      <c r="A71" s="12" t="n"/>
      <c r="B71" s="13" t="n"/>
      <c r="C71" s="13" t="n"/>
      <c r="D71" s="13" t="n"/>
      <c r="E71" s="31" t="n"/>
      <c r="F71" s="15" t="n"/>
      <c r="G71" s="12" t="n"/>
      <c r="H71" s="15" t="n"/>
      <c r="I71" s="16" t="n"/>
      <c r="J71" s="12" t="n"/>
      <c r="K71" s="12" t="n"/>
      <c r="L71" s="32">
        <f>IF(OR($A71="",$E71="",$F71="",$G71="",$H71=""),"",IFERROR(IF($G71='Assumptions'!$E$4,$E71+($H71-1)*$F71,IF($G71='Assumptions'!$E$5,$E71+($H71-1)*$F71*7,IF($G71='Assumptions'!$E$6,EDATE($E71,($H71-1)*$F71),""))),""))</f>
        <v/>
      </c>
      <c r="M71" s="18">
        <f>IF($A71="","",IF(OR($B71="",$C71="",$D71="",$E71="",$F71="",$G71="",$H71="",$K71=""),"Complete inputs - check",IF(COUNTIF($A$5:$A$104,$A71)&gt;1,"Duplicate ID - check",IF($H71&gt;'Assumptions'!$B$6,"Occurrence limit - check",IF(AND($K71='Assumptions'!$E$9,$L71&lt;'Assumptions'!$B$4),"Past series - check","")))))</f>
        <v/>
      </c>
    </row>
    <row r="72">
      <c r="A72" s="12" t="n"/>
      <c r="B72" s="13" t="n"/>
      <c r="C72" s="13" t="n"/>
      <c r="D72" s="13" t="n"/>
      <c r="E72" s="31" t="n"/>
      <c r="F72" s="15" t="n"/>
      <c r="G72" s="12" t="n"/>
      <c r="H72" s="15" t="n"/>
      <c r="I72" s="16" t="n"/>
      <c r="J72" s="12" t="n"/>
      <c r="K72" s="12" t="n"/>
      <c r="L72" s="33">
        <f>IF(OR($A72="",$E72="",$F72="",$G72="",$H72=""),"",IFERROR(IF($G72='Assumptions'!$E$4,$E72+($H72-1)*$F72,IF($G72='Assumptions'!$E$5,$E72+($H72-1)*$F72*7,IF($G72='Assumptions'!$E$6,EDATE($E72,($H72-1)*$F72),""))),""))</f>
        <v/>
      </c>
      <c r="M72" s="20">
        <f>IF($A72="","",IF(OR($B72="",$C72="",$D72="",$E72="",$F72="",$G72="",$H72="",$K72=""),"Complete inputs - check",IF(COUNTIF($A$5:$A$104,$A72)&gt;1,"Duplicate ID - check",IF($H72&gt;'Assumptions'!$B$6,"Occurrence limit - check",IF(AND($K72='Assumptions'!$E$9,$L72&lt;'Assumptions'!$B$4),"Past series - check","")))))</f>
        <v/>
      </c>
    </row>
    <row r="73">
      <c r="A73" s="12" t="n"/>
      <c r="B73" s="13" t="n"/>
      <c r="C73" s="13" t="n"/>
      <c r="D73" s="13" t="n"/>
      <c r="E73" s="31" t="n"/>
      <c r="F73" s="15" t="n"/>
      <c r="G73" s="12" t="n"/>
      <c r="H73" s="15" t="n"/>
      <c r="I73" s="16" t="n"/>
      <c r="J73" s="12" t="n"/>
      <c r="K73" s="12" t="n"/>
      <c r="L73" s="32">
        <f>IF(OR($A73="",$E73="",$F73="",$G73="",$H73=""),"",IFERROR(IF($G73='Assumptions'!$E$4,$E73+($H73-1)*$F73,IF($G73='Assumptions'!$E$5,$E73+($H73-1)*$F73*7,IF($G73='Assumptions'!$E$6,EDATE($E73,($H73-1)*$F73),""))),""))</f>
        <v/>
      </c>
      <c r="M73" s="18">
        <f>IF($A73="","",IF(OR($B73="",$C73="",$D73="",$E73="",$F73="",$G73="",$H73="",$K73=""),"Complete inputs - check",IF(COUNTIF($A$5:$A$104,$A73)&gt;1,"Duplicate ID - check",IF($H73&gt;'Assumptions'!$B$6,"Occurrence limit - check",IF(AND($K73='Assumptions'!$E$9,$L73&lt;'Assumptions'!$B$4),"Past series - check","")))))</f>
        <v/>
      </c>
    </row>
    <row r="74">
      <c r="A74" s="12" t="n"/>
      <c r="B74" s="13" t="n"/>
      <c r="C74" s="13" t="n"/>
      <c r="D74" s="13" t="n"/>
      <c r="E74" s="31" t="n"/>
      <c r="F74" s="15" t="n"/>
      <c r="G74" s="12" t="n"/>
      <c r="H74" s="15" t="n"/>
      <c r="I74" s="16" t="n"/>
      <c r="J74" s="12" t="n"/>
      <c r="K74" s="12" t="n"/>
      <c r="L74" s="33">
        <f>IF(OR($A74="",$E74="",$F74="",$G74="",$H74=""),"",IFERROR(IF($G74='Assumptions'!$E$4,$E74+($H74-1)*$F74,IF($G74='Assumptions'!$E$5,$E74+($H74-1)*$F74*7,IF($G74='Assumptions'!$E$6,EDATE($E74,($H74-1)*$F74),""))),""))</f>
        <v/>
      </c>
      <c r="M74" s="20">
        <f>IF($A74="","",IF(OR($B74="",$C74="",$D74="",$E74="",$F74="",$G74="",$H74="",$K74=""),"Complete inputs - check",IF(COUNTIF($A$5:$A$104,$A74)&gt;1,"Duplicate ID - check",IF($H74&gt;'Assumptions'!$B$6,"Occurrence limit - check",IF(AND($K74='Assumptions'!$E$9,$L74&lt;'Assumptions'!$B$4),"Past series - check","")))))</f>
        <v/>
      </c>
    </row>
    <row r="75">
      <c r="A75" s="12" t="n"/>
      <c r="B75" s="13" t="n"/>
      <c r="C75" s="13" t="n"/>
      <c r="D75" s="13" t="n"/>
      <c r="E75" s="31" t="n"/>
      <c r="F75" s="15" t="n"/>
      <c r="G75" s="12" t="n"/>
      <c r="H75" s="15" t="n"/>
      <c r="I75" s="16" t="n"/>
      <c r="J75" s="12" t="n"/>
      <c r="K75" s="12" t="n"/>
      <c r="L75" s="32">
        <f>IF(OR($A75="",$E75="",$F75="",$G75="",$H75=""),"",IFERROR(IF($G75='Assumptions'!$E$4,$E75+($H75-1)*$F75,IF($G75='Assumptions'!$E$5,$E75+($H75-1)*$F75*7,IF($G75='Assumptions'!$E$6,EDATE($E75,($H75-1)*$F75),""))),""))</f>
        <v/>
      </c>
      <c r="M75" s="18">
        <f>IF($A75="","",IF(OR($B75="",$C75="",$D75="",$E75="",$F75="",$G75="",$H75="",$K75=""),"Complete inputs - check",IF(COUNTIF($A$5:$A$104,$A75)&gt;1,"Duplicate ID - check",IF($H75&gt;'Assumptions'!$B$6,"Occurrence limit - check",IF(AND($K75='Assumptions'!$E$9,$L75&lt;'Assumptions'!$B$4),"Past series - check","")))))</f>
        <v/>
      </c>
    </row>
    <row r="76">
      <c r="A76" s="12" t="n"/>
      <c r="B76" s="13" t="n"/>
      <c r="C76" s="13" t="n"/>
      <c r="D76" s="13" t="n"/>
      <c r="E76" s="31" t="n"/>
      <c r="F76" s="15" t="n"/>
      <c r="G76" s="12" t="n"/>
      <c r="H76" s="15" t="n"/>
      <c r="I76" s="16" t="n"/>
      <c r="J76" s="12" t="n"/>
      <c r="K76" s="12" t="n"/>
      <c r="L76" s="33">
        <f>IF(OR($A76="",$E76="",$F76="",$G76="",$H76=""),"",IFERROR(IF($G76='Assumptions'!$E$4,$E76+($H76-1)*$F76,IF($G76='Assumptions'!$E$5,$E76+($H76-1)*$F76*7,IF($G76='Assumptions'!$E$6,EDATE($E76,($H76-1)*$F76),""))),""))</f>
        <v/>
      </c>
      <c r="M76" s="20">
        <f>IF($A76="","",IF(OR($B76="",$C76="",$D76="",$E76="",$F76="",$G76="",$H76="",$K76=""),"Complete inputs - check",IF(COUNTIF($A$5:$A$104,$A76)&gt;1,"Duplicate ID - check",IF($H76&gt;'Assumptions'!$B$6,"Occurrence limit - check",IF(AND($K76='Assumptions'!$E$9,$L76&lt;'Assumptions'!$B$4),"Past series - check","")))))</f>
        <v/>
      </c>
    </row>
    <row r="77">
      <c r="A77" s="12" t="n"/>
      <c r="B77" s="13" t="n"/>
      <c r="C77" s="13" t="n"/>
      <c r="D77" s="13" t="n"/>
      <c r="E77" s="31" t="n"/>
      <c r="F77" s="15" t="n"/>
      <c r="G77" s="12" t="n"/>
      <c r="H77" s="15" t="n"/>
      <c r="I77" s="16" t="n"/>
      <c r="J77" s="12" t="n"/>
      <c r="K77" s="12" t="n"/>
      <c r="L77" s="32">
        <f>IF(OR($A77="",$E77="",$F77="",$G77="",$H77=""),"",IFERROR(IF($G77='Assumptions'!$E$4,$E77+($H77-1)*$F77,IF($G77='Assumptions'!$E$5,$E77+($H77-1)*$F77*7,IF($G77='Assumptions'!$E$6,EDATE($E77,($H77-1)*$F77),""))),""))</f>
        <v/>
      </c>
      <c r="M77" s="18">
        <f>IF($A77="","",IF(OR($B77="",$C77="",$D77="",$E77="",$F77="",$G77="",$H77="",$K77=""),"Complete inputs - check",IF(COUNTIF($A$5:$A$104,$A77)&gt;1,"Duplicate ID - check",IF($H77&gt;'Assumptions'!$B$6,"Occurrence limit - check",IF(AND($K77='Assumptions'!$E$9,$L77&lt;'Assumptions'!$B$4),"Past series - check","")))))</f>
        <v/>
      </c>
    </row>
    <row r="78">
      <c r="A78" s="12" t="n"/>
      <c r="B78" s="13" t="n"/>
      <c r="C78" s="13" t="n"/>
      <c r="D78" s="13" t="n"/>
      <c r="E78" s="31" t="n"/>
      <c r="F78" s="15" t="n"/>
      <c r="G78" s="12" t="n"/>
      <c r="H78" s="15" t="n"/>
      <c r="I78" s="16" t="n"/>
      <c r="J78" s="12" t="n"/>
      <c r="K78" s="12" t="n"/>
      <c r="L78" s="33">
        <f>IF(OR($A78="",$E78="",$F78="",$G78="",$H78=""),"",IFERROR(IF($G78='Assumptions'!$E$4,$E78+($H78-1)*$F78,IF($G78='Assumptions'!$E$5,$E78+($H78-1)*$F78*7,IF($G78='Assumptions'!$E$6,EDATE($E78,($H78-1)*$F78),""))),""))</f>
        <v/>
      </c>
      <c r="M78" s="20">
        <f>IF($A78="","",IF(OR($B78="",$C78="",$D78="",$E78="",$F78="",$G78="",$H78="",$K78=""),"Complete inputs - check",IF(COUNTIF($A$5:$A$104,$A78)&gt;1,"Duplicate ID - check",IF($H78&gt;'Assumptions'!$B$6,"Occurrence limit - check",IF(AND($K78='Assumptions'!$E$9,$L78&lt;'Assumptions'!$B$4),"Past series - check","")))))</f>
        <v/>
      </c>
    </row>
    <row r="79">
      <c r="A79" s="12" t="n"/>
      <c r="B79" s="13" t="n"/>
      <c r="C79" s="13" t="n"/>
      <c r="D79" s="13" t="n"/>
      <c r="E79" s="31" t="n"/>
      <c r="F79" s="15" t="n"/>
      <c r="G79" s="12" t="n"/>
      <c r="H79" s="15" t="n"/>
      <c r="I79" s="16" t="n"/>
      <c r="J79" s="12" t="n"/>
      <c r="K79" s="12" t="n"/>
      <c r="L79" s="32">
        <f>IF(OR($A79="",$E79="",$F79="",$G79="",$H79=""),"",IFERROR(IF($G79='Assumptions'!$E$4,$E79+($H79-1)*$F79,IF($G79='Assumptions'!$E$5,$E79+($H79-1)*$F79*7,IF($G79='Assumptions'!$E$6,EDATE($E79,($H79-1)*$F79),""))),""))</f>
        <v/>
      </c>
      <c r="M79" s="18">
        <f>IF($A79="","",IF(OR($B79="",$C79="",$D79="",$E79="",$F79="",$G79="",$H79="",$K79=""),"Complete inputs - check",IF(COUNTIF($A$5:$A$104,$A79)&gt;1,"Duplicate ID - check",IF($H79&gt;'Assumptions'!$B$6,"Occurrence limit - check",IF(AND($K79='Assumptions'!$E$9,$L79&lt;'Assumptions'!$B$4),"Past series - check","")))))</f>
        <v/>
      </c>
    </row>
    <row r="80">
      <c r="A80" s="12" t="n"/>
      <c r="B80" s="13" t="n"/>
      <c r="C80" s="13" t="n"/>
      <c r="D80" s="13" t="n"/>
      <c r="E80" s="31" t="n"/>
      <c r="F80" s="15" t="n"/>
      <c r="G80" s="12" t="n"/>
      <c r="H80" s="15" t="n"/>
      <c r="I80" s="16" t="n"/>
      <c r="J80" s="12" t="n"/>
      <c r="K80" s="12" t="n"/>
      <c r="L80" s="33">
        <f>IF(OR($A80="",$E80="",$F80="",$G80="",$H80=""),"",IFERROR(IF($G80='Assumptions'!$E$4,$E80+($H80-1)*$F80,IF($G80='Assumptions'!$E$5,$E80+($H80-1)*$F80*7,IF($G80='Assumptions'!$E$6,EDATE($E80,($H80-1)*$F80),""))),""))</f>
        <v/>
      </c>
      <c r="M80" s="20">
        <f>IF($A80="","",IF(OR($B80="",$C80="",$D80="",$E80="",$F80="",$G80="",$H80="",$K80=""),"Complete inputs - check",IF(COUNTIF($A$5:$A$104,$A80)&gt;1,"Duplicate ID - check",IF($H80&gt;'Assumptions'!$B$6,"Occurrence limit - check",IF(AND($K80='Assumptions'!$E$9,$L80&lt;'Assumptions'!$B$4),"Past series - check","")))))</f>
        <v/>
      </c>
    </row>
    <row r="81">
      <c r="A81" s="12" t="n"/>
      <c r="B81" s="13" t="n"/>
      <c r="C81" s="13" t="n"/>
      <c r="D81" s="13" t="n"/>
      <c r="E81" s="31" t="n"/>
      <c r="F81" s="15" t="n"/>
      <c r="G81" s="12" t="n"/>
      <c r="H81" s="15" t="n"/>
      <c r="I81" s="16" t="n"/>
      <c r="J81" s="12" t="n"/>
      <c r="K81" s="12" t="n"/>
      <c r="L81" s="32">
        <f>IF(OR($A81="",$E81="",$F81="",$G81="",$H81=""),"",IFERROR(IF($G81='Assumptions'!$E$4,$E81+($H81-1)*$F81,IF($G81='Assumptions'!$E$5,$E81+($H81-1)*$F81*7,IF($G81='Assumptions'!$E$6,EDATE($E81,($H81-1)*$F81),""))),""))</f>
        <v/>
      </c>
      <c r="M81" s="18">
        <f>IF($A81="","",IF(OR($B81="",$C81="",$D81="",$E81="",$F81="",$G81="",$H81="",$K81=""),"Complete inputs - check",IF(COUNTIF($A$5:$A$104,$A81)&gt;1,"Duplicate ID - check",IF($H81&gt;'Assumptions'!$B$6,"Occurrence limit - check",IF(AND($K81='Assumptions'!$E$9,$L81&lt;'Assumptions'!$B$4),"Past series - check","")))))</f>
        <v/>
      </c>
    </row>
    <row r="82">
      <c r="A82" s="12" t="n"/>
      <c r="B82" s="13" t="n"/>
      <c r="C82" s="13" t="n"/>
      <c r="D82" s="13" t="n"/>
      <c r="E82" s="31" t="n"/>
      <c r="F82" s="15" t="n"/>
      <c r="G82" s="12" t="n"/>
      <c r="H82" s="15" t="n"/>
      <c r="I82" s="16" t="n"/>
      <c r="J82" s="12" t="n"/>
      <c r="K82" s="12" t="n"/>
      <c r="L82" s="33">
        <f>IF(OR($A82="",$E82="",$F82="",$G82="",$H82=""),"",IFERROR(IF($G82='Assumptions'!$E$4,$E82+($H82-1)*$F82,IF($G82='Assumptions'!$E$5,$E82+($H82-1)*$F82*7,IF($G82='Assumptions'!$E$6,EDATE($E82,($H82-1)*$F82),""))),""))</f>
        <v/>
      </c>
      <c r="M82" s="20">
        <f>IF($A82="","",IF(OR($B82="",$C82="",$D82="",$E82="",$F82="",$G82="",$H82="",$K82=""),"Complete inputs - check",IF(COUNTIF($A$5:$A$104,$A82)&gt;1,"Duplicate ID - check",IF($H82&gt;'Assumptions'!$B$6,"Occurrence limit - check",IF(AND($K82='Assumptions'!$E$9,$L82&lt;'Assumptions'!$B$4),"Past series - check","")))))</f>
        <v/>
      </c>
    </row>
    <row r="83">
      <c r="A83" s="12" t="n"/>
      <c r="B83" s="13" t="n"/>
      <c r="C83" s="13" t="n"/>
      <c r="D83" s="13" t="n"/>
      <c r="E83" s="31" t="n"/>
      <c r="F83" s="15" t="n"/>
      <c r="G83" s="12" t="n"/>
      <c r="H83" s="15" t="n"/>
      <c r="I83" s="16" t="n"/>
      <c r="J83" s="12" t="n"/>
      <c r="K83" s="12" t="n"/>
      <c r="L83" s="32">
        <f>IF(OR($A83="",$E83="",$F83="",$G83="",$H83=""),"",IFERROR(IF($G83='Assumptions'!$E$4,$E83+($H83-1)*$F83,IF($G83='Assumptions'!$E$5,$E83+($H83-1)*$F83*7,IF($G83='Assumptions'!$E$6,EDATE($E83,($H83-1)*$F83),""))),""))</f>
        <v/>
      </c>
      <c r="M83" s="18">
        <f>IF($A83="","",IF(OR($B83="",$C83="",$D83="",$E83="",$F83="",$G83="",$H83="",$K83=""),"Complete inputs - check",IF(COUNTIF($A$5:$A$104,$A83)&gt;1,"Duplicate ID - check",IF($H83&gt;'Assumptions'!$B$6,"Occurrence limit - check",IF(AND($K83='Assumptions'!$E$9,$L83&lt;'Assumptions'!$B$4),"Past series - check","")))))</f>
        <v/>
      </c>
    </row>
    <row r="84">
      <c r="A84" s="12" t="n"/>
      <c r="B84" s="13" t="n"/>
      <c r="C84" s="13" t="n"/>
      <c r="D84" s="13" t="n"/>
      <c r="E84" s="31" t="n"/>
      <c r="F84" s="15" t="n"/>
      <c r="G84" s="12" t="n"/>
      <c r="H84" s="15" t="n"/>
      <c r="I84" s="16" t="n"/>
      <c r="J84" s="12" t="n"/>
      <c r="K84" s="12" t="n"/>
      <c r="L84" s="33">
        <f>IF(OR($A84="",$E84="",$F84="",$G84="",$H84=""),"",IFERROR(IF($G84='Assumptions'!$E$4,$E84+($H84-1)*$F84,IF($G84='Assumptions'!$E$5,$E84+($H84-1)*$F84*7,IF($G84='Assumptions'!$E$6,EDATE($E84,($H84-1)*$F84),""))),""))</f>
        <v/>
      </c>
      <c r="M84" s="20">
        <f>IF($A84="","",IF(OR($B84="",$C84="",$D84="",$E84="",$F84="",$G84="",$H84="",$K84=""),"Complete inputs - check",IF(COUNTIF($A$5:$A$104,$A84)&gt;1,"Duplicate ID - check",IF($H84&gt;'Assumptions'!$B$6,"Occurrence limit - check",IF(AND($K84='Assumptions'!$E$9,$L84&lt;'Assumptions'!$B$4),"Past series - check","")))))</f>
        <v/>
      </c>
    </row>
    <row r="85">
      <c r="A85" s="12" t="n"/>
      <c r="B85" s="13" t="n"/>
      <c r="C85" s="13" t="n"/>
      <c r="D85" s="13" t="n"/>
      <c r="E85" s="31" t="n"/>
      <c r="F85" s="15" t="n"/>
      <c r="G85" s="12" t="n"/>
      <c r="H85" s="15" t="n"/>
      <c r="I85" s="16" t="n"/>
      <c r="J85" s="12" t="n"/>
      <c r="K85" s="12" t="n"/>
      <c r="L85" s="32">
        <f>IF(OR($A85="",$E85="",$F85="",$G85="",$H85=""),"",IFERROR(IF($G85='Assumptions'!$E$4,$E85+($H85-1)*$F85,IF($G85='Assumptions'!$E$5,$E85+($H85-1)*$F85*7,IF($G85='Assumptions'!$E$6,EDATE($E85,($H85-1)*$F85),""))),""))</f>
        <v/>
      </c>
      <c r="M85" s="18">
        <f>IF($A85="","",IF(OR($B85="",$C85="",$D85="",$E85="",$F85="",$G85="",$H85="",$K85=""),"Complete inputs - check",IF(COUNTIF($A$5:$A$104,$A85)&gt;1,"Duplicate ID - check",IF($H85&gt;'Assumptions'!$B$6,"Occurrence limit - check",IF(AND($K85='Assumptions'!$E$9,$L85&lt;'Assumptions'!$B$4),"Past series - check","")))))</f>
        <v/>
      </c>
    </row>
    <row r="86">
      <c r="A86" s="12" t="n"/>
      <c r="B86" s="13" t="n"/>
      <c r="C86" s="13" t="n"/>
      <c r="D86" s="13" t="n"/>
      <c r="E86" s="31" t="n"/>
      <c r="F86" s="15" t="n"/>
      <c r="G86" s="12" t="n"/>
      <c r="H86" s="15" t="n"/>
      <c r="I86" s="16" t="n"/>
      <c r="J86" s="12" t="n"/>
      <c r="K86" s="12" t="n"/>
      <c r="L86" s="33">
        <f>IF(OR($A86="",$E86="",$F86="",$G86="",$H86=""),"",IFERROR(IF($G86='Assumptions'!$E$4,$E86+($H86-1)*$F86,IF($G86='Assumptions'!$E$5,$E86+($H86-1)*$F86*7,IF($G86='Assumptions'!$E$6,EDATE($E86,($H86-1)*$F86),""))),""))</f>
        <v/>
      </c>
      <c r="M86" s="20">
        <f>IF($A86="","",IF(OR($B86="",$C86="",$D86="",$E86="",$F86="",$G86="",$H86="",$K86=""),"Complete inputs - check",IF(COUNTIF($A$5:$A$104,$A86)&gt;1,"Duplicate ID - check",IF($H86&gt;'Assumptions'!$B$6,"Occurrence limit - check",IF(AND($K86='Assumptions'!$E$9,$L86&lt;'Assumptions'!$B$4),"Past series - check","")))))</f>
        <v/>
      </c>
    </row>
    <row r="87">
      <c r="A87" s="12" t="n"/>
      <c r="B87" s="13" t="n"/>
      <c r="C87" s="13" t="n"/>
      <c r="D87" s="13" t="n"/>
      <c r="E87" s="31" t="n"/>
      <c r="F87" s="15" t="n"/>
      <c r="G87" s="12" t="n"/>
      <c r="H87" s="15" t="n"/>
      <c r="I87" s="16" t="n"/>
      <c r="J87" s="12" t="n"/>
      <c r="K87" s="12" t="n"/>
      <c r="L87" s="32">
        <f>IF(OR($A87="",$E87="",$F87="",$G87="",$H87=""),"",IFERROR(IF($G87='Assumptions'!$E$4,$E87+($H87-1)*$F87,IF($G87='Assumptions'!$E$5,$E87+($H87-1)*$F87*7,IF($G87='Assumptions'!$E$6,EDATE($E87,($H87-1)*$F87),""))),""))</f>
        <v/>
      </c>
      <c r="M87" s="18">
        <f>IF($A87="","",IF(OR($B87="",$C87="",$D87="",$E87="",$F87="",$G87="",$H87="",$K87=""),"Complete inputs - check",IF(COUNTIF($A$5:$A$104,$A87)&gt;1,"Duplicate ID - check",IF($H87&gt;'Assumptions'!$B$6,"Occurrence limit - check",IF(AND($K87='Assumptions'!$E$9,$L87&lt;'Assumptions'!$B$4),"Past series - check","")))))</f>
        <v/>
      </c>
    </row>
    <row r="88">
      <c r="A88" s="12" t="n"/>
      <c r="B88" s="13" t="n"/>
      <c r="C88" s="13" t="n"/>
      <c r="D88" s="13" t="n"/>
      <c r="E88" s="31" t="n"/>
      <c r="F88" s="15" t="n"/>
      <c r="G88" s="12" t="n"/>
      <c r="H88" s="15" t="n"/>
      <c r="I88" s="16" t="n"/>
      <c r="J88" s="12" t="n"/>
      <c r="K88" s="12" t="n"/>
      <c r="L88" s="33">
        <f>IF(OR($A88="",$E88="",$F88="",$G88="",$H88=""),"",IFERROR(IF($G88='Assumptions'!$E$4,$E88+($H88-1)*$F88,IF($G88='Assumptions'!$E$5,$E88+($H88-1)*$F88*7,IF($G88='Assumptions'!$E$6,EDATE($E88,($H88-1)*$F88),""))),""))</f>
        <v/>
      </c>
      <c r="M88" s="20">
        <f>IF($A88="","",IF(OR($B88="",$C88="",$D88="",$E88="",$F88="",$G88="",$H88="",$K88=""),"Complete inputs - check",IF(COUNTIF($A$5:$A$104,$A88)&gt;1,"Duplicate ID - check",IF($H88&gt;'Assumptions'!$B$6,"Occurrence limit - check",IF(AND($K88='Assumptions'!$E$9,$L88&lt;'Assumptions'!$B$4),"Past series - check","")))))</f>
        <v/>
      </c>
    </row>
    <row r="89">
      <c r="A89" s="12" t="n"/>
      <c r="B89" s="13" t="n"/>
      <c r="C89" s="13" t="n"/>
      <c r="D89" s="13" t="n"/>
      <c r="E89" s="31" t="n"/>
      <c r="F89" s="15" t="n"/>
      <c r="G89" s="12" t="n"/>
      <c r="H89" s="15" t="n"/>
      <c r="I89" s="16" t="n"/>
      <c r="J89" s="12" t="n"/>
      <c r="K89" s="12" t="n"/>
      <c r="L89" s="32">
        <f>IF(OR($A89="",$E89="",$F89="",$G89="",$H89=""),"",IFERROR(IF($G89='Assumptions'!$E$4,$E89+($H89-1)*$F89,IF($G89='Assumptions'!$E$5,$E89+($H89-1)*$F89*7,IF($G89='Assumptions'!$E$6,EDATE($E89,($H89-1)*$F89),""))),""))</f>
        <v/>
      </c>
      <c r="M89" s="18">
        <f>IF($A89="","",IF(OR($B89="",$C89="",$D89="",$E89="",$F89="",$G89="",$H89="",$K89=""),"Complete inputs - check",IF(COUNTIF($A$5:$A$104,$A89)&gt;1,"Duplicate ID - check",IF($H89&gt;'Assumptions'!$B$6,"Occurrence limit - check",IF(AND($K89='Assumptions'!$E$9,$L89&lt;'Assumptions'!$B$4),"Past series - check","")))))</f>
        <v/>
      </c>
    </row>
    <row r="90">
      <c r="A90" s="12" t="n"/>
      <c r="B90" s="13" t="n"/>
      <c r="C90" s="13" t="n"/>
      <c r="D90" s="13" t="n"/>
      <c r="E90" s="31" t="n"/>
      <c r="F90" s="15" t="n"/>
      <c r="G90" s="12" t="n"/>
      <c r="H90" s="15" t="n"/>
      <c r="I90" s="16" t="n"/>
      <c r="J90" s="12" t="n"/>
      <c r="K90" s="12" t="n"/>
      <c r="L90" s="33">
        <f>IF(OR($A90="",$E90="",$F90="",$G90="",$H90=""),"",IFERROR(IF($G90='Assumptions'!$E$4,$E90+($H90-1)*$F90,IF($G90='Assumptions'!$E$5,$E90+($H90-1)*$F90*7,IF($G90='Assumptions'!$E$6,EDATE($E90,($H90-1)*$F90),""))),""))</f>
        <v/>
      </c>
      <c r="M90" s="20">
        <f>IF($A90="","",IF(OR($B90="",$C90="",$D90="",$E90="",$F90="",$G90="",$H90="",$K90=""),"Complete inputs - check",IF(COUNTIF($A$5:$A$104,$A90)&gt;1,"Duplicate ID - check",IF($H90&gt;'Assumptions'!$B$6,"Occurrence limit - check",IF(AND($K90='Assumptions'!$E$9,$L90&lt;'Assumptions'!$B$4),"Past series - check","")))))</f>
        <v/>
      </c>
    </row>
    <row r="91">
      <c r="A91" s="12" t="n"/>
      <c r="B91" s="13" t="n"/>
      <c r="C91" s="13" t="n"/>
      <c r="D91" s="13" t="n"/>
      <c r="E91" s="31" t="n"/>
      <c r="F91" s="15" t="n"/>
      <c r="G91" s="12" t="n"/>
      <c r="H91" s="15" t="n"/>
      <c r="I91" s="16" t="n"/>
      <c r="J91" s="12" t="n"/>
      <c r="K91" s="12" t="n"/>
      <c r="L91" s="32">
        <f>IF(OR($A91="",$E91="",$F91="",$G91="",$H91=""),"",IFERROR(IF($G91='Assumptions'!$E$4,$E91+($H91-1)*$F91,IF($G91='Assumptions'!$E$5,$E91+($H91-1)*$F91*7,IF($G91='Assumptions'!$E$6,EDATE($E91,($H91-1)*$F91),""))),""))</f>
        <v/>
      </c>
      <c r="M91" s="18">
        <f>IF($A91="","",IF(OR($B91="",$C91="",$D91="",$E91="",$F91="",$G91="",$H91="",$K91=""),"Complete inputs - check",IF(COUNTIF($A$5:$A$104,$A91)&gt;1,"Duplicate ID - check",IF($H91&gt;'Assumptions'!$B$6,"Occurrence limit - check",IF(AND($K91='Assumptions'!$E$9,$L91&lt;'Assumptions'!$B$4),"Past series - check","")))))</f>
        <v/>
      </c>
    </row>
    <row r="92">
      <c r="A92" s="12" t="n"/>
      <c r="B92" s="13" t="n"/>
      <c r="C92" s="13" t="n"/>
      <c r="D92" s="13" t="n"/>
      <c r="E92" s="31" t="n"/>
      <c r="F92" s="15" t="n"/>
      <c r="G92" s="12" t="n"/>
      <c r="H92" s="15" t="n"/>
      <c r="I92" s="16" t="n"/>
      <c r="J92" s="12" t="n"/>
      <c r="K92" s="12" t="n"/>
      <c r="L92" s="33">
        <f>IF(OR($A92="",$E92="",$F92="",$G92="",$H92=""),"",IFERROR(IF($G92='Assumptions'!$E$4,$E92+($H92-1)*$F92,IF($G92='Assumptions'!$E$5,$E92+($H92-1)*$F92*7,IF($G92='Assumptions'!$E$6,EDATE($E92,($H92-1)*$F92),""))),""))</f>
        <v/>
      </c>
      <c r="M92" s="20">
        <f>IF($A92="","",IF(OR($B92="",$C92="",$D92="",$E92="",$F92="",$G92="",$H92="",$K92=""),"Complete inputs - check",IF(COUNTIF($A$5:$A$104,$A92)&gt;1,"Duplicate ID - check",IF($H92&gt;'Assumptions'!$B$6,"Occurrence limit - check",IF(AND($K92='Assumptions'!$E$9,$L92&lt;'Assumptions'!$B$4),"Past series - check","")))))</f>
        <v/>
      </c>
    </row>
    <row r="93">
      <c r="A93" s="12" t="n"/>
      <c r="B93" s="13" t="n"/>
      <c r="C93" s="13" t="n"/>
      <c r="D93" s="13" t="n"/>
      <c r="E93" s="31" t="n"/>
      <c r="F93" s="15" t="n"/>
      <c r="G93" s="12" t="n"/>
      <c r="H93" s="15" t="n"/>
      <c r="I93" s="16" t="n"/>
      <c r="J93" s="12" t="n"/>
      <c r="K93" s="12" t="n"/>
      <c r="L93" s="32">
        <f>IF(OR($A93="",$E93="",$F93="",$G93="",$H93=""),"",IFERROR(IF($G93='Assumptions'!$E$4,$E93+($H93-1)*$F93,IF($G93='Assumptions'!$E$5,$E93+($H93-1)*$F93*7,IF($G93='Assumptions'!$E$6,EDATE($E93,($H93-1)*$F93),""))),""))</f>
        <v/>
      </c>
      <c r="M93" s="18">
        <f>IF($A93="","",IF(OR($B93="",$C93="",$D93="",$E93="",$F93="",$G93="",$H93="",$K93=""),"Complete inputs - check",IF(COUNTIF($A$5:$A$104,$A93)&gt;1,"Duplicate ID - check",IF($H93&gt;'Assumptions'!$B$6,"Occurrence limit - check",IF(AND($K93='Assumptions'!$E$9,$L93&lt;'Assumptions'!$B$4),"Past series - check","")))))</f>
        <v/>
      </c>
    </row>
    <row r="94">
      <c r="A94" s="12" t="n"/>
      <c r="B94" s="13" t="n"/>
      <c r="C94" s="13" t="n"/>
      <c r="D94" s="13" t="n"/>
      <c r="E94" s="31" t="n"/>
      <c r="F94" s="15" t="n"/>
      <c r="G94" s="12" t="n"/>
      <c r="H94" s="15" t="n"/>
      <c r="I94" s="16" t="n"/>
      <c r="J94" s="12" t="n"/>
      <c r="K94" s="12" t="n"/>
      <c r="L94" s="33">
        <f>IF(OR($A94="",$E94="",$F94="",$G94="",$H94=""),"",IFERROR(IF($G94='Assumptions'!$E$4,$E94+($H94-1)*$F94,IF($G94='Assumptions'!$E$5,$E94+($H94-1)*$F94*7,IF($G94='Assumptions'!$E$6,EDATE($E94,($H94-1)*$F94),""))),""))</f>
        <v/>
      </c>
      <c r="M94" s="20">
        <f>IF($A94="","",IF(OR($B94="",$C94="",$D94="",$E94="",$F94="",$G94="",$H94="",$K94=""),"Complete inputs - check",IF(COUNTIF($A$5:$A$104,$A94)&gt;1,"Duplicate ID - check",IF($H94&gt;'Assumptions'!$B$6,"Occurrence limit - check",IF(AND($K94='Assumptions'!$E$9,$L94&lt;'Assumptions'!$B$4),"Past series - check","")))))</f>
        <v/>
      </c>
    </row>
    <row r="95">
      <c r="A95" s="12" t="n"/>
      <c r="B95" s="13" t="n"/>
      <c r="C95" s="13" t="n"/>
      <c r="D95" s="13" t="n"/>
      <c r="E95" s="31" t="n"/>
      <c r="F95" s="15" t="n"/>
      <c r="G95" s="12" t="n"/>
      <c r="H95" s="15" t="n"/>
      <c r="I95" s="16" t="n"/>
      <c r="J95" s="12" t="n"/>
      <c r="K95" s="12" t="n"/>
      <c r="L95" s="32">
        <f>IF(OR($A95="",$E95="",$F95="",$G95="",$H95=""),"",IFERROR(IF($G95='Assumptions'!$E$4,$E95+($H95-1)*$F95,IF($G95='Assumptions'!$E$5,$E95+($H95-1)*$F95*7,IF($G95='Assumptions'!$E$6,EDATE($E95,($H95-1)*$F95),""))),""))</f>
        <v/>
      </c>
      <c r="M95" s="18">
        <f>IF($A95="","",IF(OR($B95="",$C95="",$D95="",$E95="",$F95="",$G95="",$H95="",$K95=""),"Complete inputs - check",IF(COUNTIF($A$5:$A$104,$A95)&gt;1,"Duplicate ID - check",IF($H95&gt;'Assumptions'!$B$6,"Occurrence limit - check",IF(AND($K95='Assumptions'!$E$9,$L95&lt;'Assumptions'!$B$4),"Past series - check","")))))</f>
        <v/>
      </c>
    </row>
    <row r="96">
      <c r="A96" s="12" t="n"/>
      <c r="B96" s="13" t="n"/>
      <c r="C96" s="13" t="n"/>
      <c r="D96" s="13" t="n"/>
      <c r="E96" s="31" t="n"/>
      <c r="F96" s="15" t="n"/>
      <c r="G96" s="12" t="n"/>
      <c r="H96" s="15" t="n"/>
      <c r="I96" s="16" t="n"/>
      <c r="J96" s="12" t="n"/>
      <c r="K96" s="12" t="n"/>
      <c r="L96" s="33">
        <f>IF(OR($A96="",$E96="",$F96="",$G96="",$H96=""),"",IFERROR(IF($G96='Assumptions'!$E$4,$E96+($H96-1)*$F96,IF($G96='Assumptions'!$E$5,$E96+($H96-1)*$F96*7,IF($G96='Assumptions'!$E$6,EDATE($E96,($H96-1)*$F96),""))),""))</f>
        <v/>
      </c>
      <c r="M96" s="20">
        <f>IF($A96="","",IF(OR($B96="",$C96="",$D96="",$E96="",$F96="",$G96="",$H96="",$K96=""),"Complete inputs - check",IF(COUNTIF($A$5:$A$104,$A96)&gt;1,"Duplicate ID - check",IF($H96&gt;'Assumptions'!$B$6,"Occurrence limit - check",IF(AND($K96='Assumptions'!$E$9,$L96&lt;'Assumptions'!$B$4),"Past series - check","")))))</f>
        <v/>
      </c>
    </row>
    <row r="97">
      <c r="A97" s="12" t="n"/>
      <c r="B97" s="13" t="n"/>
      <c r="C97" s="13" t="n"/>
      <c r="D97" s="13" t="n"/>
      <c r="E97" s="31" t="n"/>
      <c r="F97" s="15" t="n"/>
      <c r="G97" s="12" t="n"/>
      <c r="H97" s="15" t="n"/>
      <c r="I97" s="16" t="n"/>
      <c r="J97" s="12" t="n"/>
      <c r="K97" s="12" t="n"/>
      <c r="L97" s="32">
        <f>IF(OR($A97="",$E97="",$F97="",$G97="",$H97=""),"",IFERROR(IF($G97='Assumptions'!$E$4,$E97+($H97-1)*$F97,IF($G97='Assumptions'!$E$5,$E97+($H97-1)*$F97*7,IF($G97='Assumptions'!$E$6,EDATE($E97,($H97-1)*$F97),""))),""))</f>
        <v/>
      </c>
      <c r="M97" s="18">
        <f>IF($A97="","",IF(OR($B97="",$C97="",$D97="",$E97="",$F97="",$G97="",$H97="",$K97=""),"Complete inputs - check",IF(COUNTIF($A$5:$A$104,$A97)&gt;1,"Duplicate ID - check",IF($H97&gt;'Assumptions'!$B$6,"Occurrence limit - check",IF(AND($K97='Assumptions'!$E$9,$L97&lt;'Assumptions'!$B$4),"Past series - check","")))))</f>
        <v/>
      </c>
    </row>
    <row r="98">
      <c r="A98" s="12" t="n"/>
      <c r="B98" s="13" t="n"/>
      <c r="C98" s="13" t="n"/>
      <c r="D98" s="13" t="n"/>
      <c r="E98" s="31" t="n"/>
      <c r="F98" s="15" t="n"/>
      <c r="G98" s="12" t="n"/>
      <c r="H98" s="15" t="n"/>
      <c r="I98" s="16" t="n"/>
      <c r="J98" s="12" t="n"/>
      <c r="K98" s="12" t="n"/>
      <c r="L98" s="33">
        <f>IF(OR($A98="",$E98="",$F98="",$G98="",$H98=""),"",IFERROR(IF($G98='Assumptions'!$E$4,$E98+($H98-1)*$F98,IF($G98='Assumptions'!$E$5,$E98+($H98-1)*$F98*7,IF($G98='Assumptions'!$E$6,EDATE($E98,($H98-1)*$F98),""))),""))</f>
        <v/>
      </c>
      <c r="M98" s="20">
        <f>IF($A98="","",IF(OR($B98="",$C98="",$D98="",$E98="",$F98="",$G98="",$H98="",$K98=""),"Complete inputs - check",IF(COUNTIF($A$5:$A$104,$A98)&gt;1,"Duplicate ID - check",IF($H98&gt;'Assumptions'!$B$6,"Occurrence limit - check",IF(AND($K98='Assumptions'!$E$9,$L98&lt;'Assumptions'!$B$4),"Past series - check","")))))</f>
        <v/>
      </c>
    </row>
    <row r="99">
      <c r="A99" s="12" t="n"/>
      <c r="B99" s="13" t="n"/>
      <c r="C99" s="13" t="n"/>
      <c r="D99" s="13" t="n"/>
      <c r="E99" s="31" t="n"/>
      <c r="F99" s="15" t="n"/>
      <c r="G99" s="12" t="n"/>
      <c r="H99" s="15" t="n"/>
      <c r="I99" s="16" t="n"/>
      <c r="J99" s="12" t="n"/>
      <c r="K99" s="12" t="n"/>
      <c r="L99" s="32">
        <f>IF(OR($A99="",$E99="",$F99="",$G99="",$H99=""),"",IFERROR(IF($G99='Assumptions'!$E$4,$E99+($H99-1)*$F99,IF($G99='Assumptions'!$E$5,$E99+($H99-1)*$F99*7,IF($G99='Assumptions'!$E$6,EDATE($E99,($H99-1)*$F99),""))),""))</f>
        <v/>
      </c>
      <c r="M99" s="18">
        <f>IF($A99="","",IF(OR($B99="",$C99="",$D99="",$E99="",$F99="",$G99="",$H99="",$K99=""),"Complete inputs - check",IF(COUNTIF($A$5:$A$104,$A99)&gt;1,"Duplicate ID - check",IF($H99&gt;'Assumptions'!$B$6,"Occurrence limit - check",IF(AND($K99='Assumptions'!$E$9,$L99&lt;'Assumptions'!$B$4),"Past series - check","")))))</f>
        <v/>
      </c>
    </row>
    <row r="100">
      <c r="A100" s="12" t="n"/>
      <c r="B100" s="13" t="n"/>
      <c r="C100" s="13" t="n"/>
      <c r="D100" s="13" t="n"/>
      <c r="E100" s="31" t="n"/>
      <c r="F100" s="15" t="n"/>
      <c r="G100" s="12" t="n"/>
      <c r="H100" s="15" t="n"/>
      <c r="I100" s="16" t="n"/>
      <c r="J100" s="12" t="n"/>
      <c r="K100" s="12" t="n"/>
      <c r="L100" s="33">
        <f>IF(OR($A100="",$E100="",$F100="",$G100="",$H100=""),"",IFERROR(IF($G100='Assumptions'!$E$4,$E100+($H100-1)*$F100,IF($G100='Assumptions'!$E$5,$E100+($H100-1)*$F100*7,IF($G100='Assumptions'!$E$6,EDATE($E100,($H100-1)*$F100),""))),""))</f>
        <v/>
      </c>
      <c r="M100" s="20">
        <f>IF($A100="","",IF(OR($B100="",$C100="",$D100="",$E100="",$F100="",$G100="",$H100="",$K100=""),"Complete inputs - check",IF(COUNTIF($A$5:$A$104,$A100)&gt;1,"Duplicate ID - check",IF($H100&gt;'Assumptions'!$B$6,"Occurrence limit - check",IF(AND($K100='Assumptions'!$E$9,$L100&lt;'Assumptions'!$B$4),"Past series - check","")))))</f>
        <v/>
      </c>
    </row>
    <row r="101">
      <c r="A101" s="12" t="n"/>
      <c r="B101" s="13" t="n"/>
      <c r="C101" s="13" t="n"/>
      <c r="D101" s="13" t="n"/>
      <c r="E101" s="31" t="n"/>
      <c r="F101" s="15" t="n"/>
      <c r="G101" s="12" t="n"/>
      <c r="H101" s="15" t="n"/>
      <c r="I101" s="16" t="n"/>
      <c r="J101" s="12" t="n"/>
      <c r="K101" s="12" t="n"/>
      <c r="L101" s="32">
        <f>IF(OR($A101="",$E101="",$F101="",$G101="",$H101=""),"",IFERROR(IF($G101='Assumptions'!$E$4,$E101+($H101-1)*$F101,IF($G101='Assumptions'!$E$5,$E101+($H101-1)*$F101*7,IF($G101='Assumptions'!$E$6,EDATE($E101,($H101-1)*$F101),""))),""))</f>
        <v/>
      </c>
      <c r="M101" s="18">
        <f>IF($A101="","",IF(OR($B101="",$C101="",$D101="",$E101="",$F101="",$G101="",$H101="",$K101=""),"Complete inputs - check",IF(COUNTIF($A$5:$A$104,$A101)&gt;1,"Duplicate ID - check",IF($H101&gt;'Assumptions'!$B$6,"Occurrence limit - check",IF(AND($K101='Assumptions'!$E$9,$L101&lt;'Assumptions'!$B$4),"Past series - check","")))))</f>
        <v/>
      </c>
    </row>
    <row r="102">
      <c r="A102" s="12" t="n"/>
      <c r="B102" s="13" t="n"/>
      <c r="C102" s="13" t="n"/>
      <c r="D102" s="13" t="n"/>
      <c r="E102" s="31" t="n"/>
      <c r="F102" s="15" t="n"/>
      <c r="G102" s="12" t="n"/>
      <c r="H102" s="15" t="n"/>
      <c r="I102" s="16" t="n"/>
      <c r="J102" s="12" t="n"/>
      <c r="K102" s="12" t="n"/>
      <c r="L102" s="33">
        <f>IF(OR($A102="",$E102="",$F102="",$G102="",$H102=""),"",IFERROR(IF($G102='Assumptions'!$E$4,$E102+($H102-1)*$F102,IF($G102='Assumptions'!$E$5,$E102+($H102-1)*$F102*7,IF($G102='Assumptions'!$E$6,EDATE($E102,($H102-1)*$F102),""))),""))</f>
        <v/>
      </c>
      <c r="M102" s="20">
        <f>IF($A102="","",IF(OR($B102="",$C102="",$D102="",$E102="",$F102="",$G102="",$H102="",$K102=""),"Complete inputs - check",IF(COUNTIF($A$5:$A$104,$A102)&gt;1,"Duplicate ID - check",IF($H102&gt;'Assumptions'!$B$6,"Occurrence limit - check",IF(AND($K102='Assumptions'!$E$9,$L102&lt;'Assumptions'!$B$4),"Past series - check","")))))</f>
        <v/>
      </c>
    </row>
    <row r="103">
      <c r="A103" s="12" t="n"/>
      <c r="B103" s="13" t="n"/>
      <c r="C103" s="13" t="n"/>
      <c r="D103" s="13" t="n"/>
      <c r="E103" s="31" t="n"/>
      <c r="F103" s="15" t="n"/>
      <c r="G103" s="12" t="n"/>
      <c r="H103" s="15" t="n"/>
      <c r="I103" s="16" t="n"/>
      <c r="J103" s="12" t="n"/>
      <c r="K103" s="12" t="n"/>
      <c r="L103" s="32">
        <f>IF(OR($A103="",$E103="",$F103="",$G103="",$H103=""),"",IFERROR(IF($G103='Assumptions'!$E$4,$E103+($H103-1)*$F103,IF($G103='Assumptions'!$E$5,$E103+($H103-1)*$F103*7,IF($G103='Assumptions'!$E$6,EDATE($E103,($H103-1)*$F103),""))),""))</f>
        <v/>
      </c>
      <c r="M103" s="18">
        <f>IF($A103="","",IF(OR($B103="",$C103="",$D103="",$E103="",$F103="",$G103="",$H103="",$K103=""),"Complete inputs - check",IF(COUNTIF($A$5:$A$104,$A103)&gt;1,"Duplicate ID - check",IF($H103&gt;'Assumptions'!$B$6,"Occurrence limit - check",IF(AND($K103='Assumptions'!$E$9,$L103&lt;'Assumptions'!$B$4),"Past series - check","")))))</f>
        <v/>
      </c>
    </row>
    <row r="104">
      <c r="A104" s="12" t="n"/>
      <c r="B104" s="13" t="n"/>
      <c r="C104" s="13" t="n"/>
      <c r="D104" s="13" t="n"/>
      <c r="E104" s="31" t="n"/>
      <c r="F104" s="15" t="n"/>
      <c r="G104" s="12" t="n"/>
      <c r="H104" s="15" t="n"/>
      <c r="I104" s="16" t="n"/>
      <c r="J104" s="12" t="n"/>
      <c r="K104" s="12" t="n"/>
      <c r="L104" s="33">
        <f>IF(OR($A104="",$E104="",$F104="",$G104="",$H104=""),"",IFERROR(IF($G104='Assumptions'!$E$4,$E104+($H104-1)*$F104,IF($G104='Assumptions'!$E$5,$E104+($H104-1)*$F104*7,IF($G104='Assumptions'!$E$6,EDATE($E104,($H104-1)*$F104),""))),""))</f>
        <v/>
      </c>
      <c r="M104" s="20">
        <f>IF($A104="","",IF(OR($B104="",$C104="",$D104="",$E104="",$F104="",$G104="",$H104="",$K104=""),"Complete inputs - check",IF(COUNTIF($A$5:$A$104,$A104)&gt;1,"Duplicate ID - check",IF($H104&gt;'Assumptions'!$B$6,"Occurrence limit - check",IF(AND($K104='Assumptions'!$E$9,$L104&lt;'Assumptions'!$B$4),"Past series - check","")))))</f>
        <v/>
      </c>
    </row>
  </sheetData>
  <autoFilter ref="A4:M104"/>
  <mergeCells count="1">
    <mergeCell ref="A1:M1"/>
  </mergeCells>
  <conditionalFormatting sqref="K5:K104">
    <cfRule type="expression" priority="1" dxfId="1">
      <formula>$K5="Active"</formula>
    </cfRule>
  </conditionalFormatting>
  <conditionalFormatting sqref="M5:M104">
    <cfRule type="expression" priority="2" dxfId="0">
      <formula>$M5&lt;&gt;""</formula>
    </cfRule>
  </conditionalFormatting>
  <dataValidations count="6">
    <dataValidation sqref="E5:E104" showDropDown="0" showInputMessage="0" showErrorMessage="1" allowBlank="0" errorTitle="Date outside range" error="Enter a date within the boundaries on the Assumptions sheet." type="date" operator="between">
      <formula1>'Assumptions'!$B$7</formula1>
      <formula2>'Assumptions'!$B$8</formula2>
    </dataValidation>
    <dataValidation sqref="F5:F104" showDropDown="0" showInputMessage="0" showErrorMessage="1" allowBlank="0" errorTitle="Invalid recurrence quantity" error="Enter a whole number from 1 through 365." type="whole" operator="between">
      <formula1>1</formula1>
      <formula2>365</formula2>
    </dataValidation>
    <dataValidation sqref="G5:G104" showDropDown="0" showInputMessage="0" showErrorMessage="1" allowBlank="0" errorTitle="Invalid frequency unit" error="Select a frequency unit from the list." type="list">
      <formula1>INDIRECT("'Assumptions'!$E$4:$E$6")</formula1>
    </dataValidation>
    <dataValidation sqref="H5:H104" showDropDown="0" showInputMessage="0" showErrorMessage="1" allowBlank="0" errorTitle="Invalid occurrence count" error="Enter a whole number within the occurrence limit on the Assumptions sheet." type="whole" operator="between">
      <formula1>1</formula1>
      <formula2>'Assumptions'!$B$6</formula2>
    </dataValidation>
    <dataValidation sqref="I5:I104" showDropDown="0" showInputMessage="0" showErrorMessage="1" allowBlank="0" errorTitle="Invalid time" error="Enter a valid time." type="time" operator="between">
      <formula1>TIME(0,0,0)</formula1>
      <formula2>TIME(23,59,59)</formula2>
    </dataValidation>
    <dataValidation sqref="K5:K104" showDropDown="0" showInputMessage="0" showErrorMessage="1" allowBlank="0" errorTitle="Invalid plan status" error="Select a plan status from the list." type="list">
      <formula1>INDIRECT("'Assumptions'!$E$9:$E$11")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23" customWidth="1" min="4" max="4"/>
    <col width="15" customWidth="1" min="5" max="5"/>
    <col width="15" customWidth="1" min="6" max="6"/>
    <col width="17" customWidth="1" min="7" max="7"/>
    <col width="16" customWidth="1" min="8" max="8"/>
    <col width="17" customWidth="1" min="9" max="9"/>
    <col width="16" customWidth="1" min="10" max="10"/>
    <col width="18" customWidth="1" min="11" max="11"/>
    <col width="19" customWidth="1" min="12" max="12"/>
    <col width="34" customWidth="1" min="13" max="13"/>
    <col width="23" customWidth="1" min="14" max="14"/>
  </cols>
  <sheetData>
    <row r="1" ht="26" customHeight="1">
      <c r="A1" s="1" t="inlineStr">
        <is>
          <t>Generated Recurring Appointment Calendar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30" customHeight="1">
      <c r="A2" s="2" t="inlineStr">
        <is>
          <t>Active plans generate up to 12 occurrences. Yellow cells accept date, staff, status, or note exceptions. All examples are fictional.</t>
        </is>
      </c>
    </row>
    <row r="3"/>
    <row r="4">
      <c r="A4" s="5" t="inlineStr">
        <is>
          <t>Plan ID</t>
        </is>
      </c>
      <c r="B4" s="5" t="inlineStr">
        <is>
          <t>Occurrence</t>
        </is>
      </c>
      <c r="C4" s="5" t="inlineStr">
        <is>
          <t>Pet Name</t>
        </is>
      </c>
      <c r="D4" s="5" t="inlineStr">
        <is>
          <t>Service</t>
        </is>
      </c>
      <c r="E4" s="5" t="inlineStr">
        <is>
          <t>Planned Date</t>
        </is>
      </c>
      <c r="F4" s="5" t="inlineStr">
        <is>
          <t>Date Override</t>
        </is>
      </c>
      <c r="G4" s="5" t="inlineStr">
        <is>
          <t>Appointment Date</t>
        </is>
      </c>
      <c r="H4" s="5" t="inlineStr">
        <is>
          <t>Preferred Time</t>
        </is>
      </c>
      <c r="I4" s="5" t="inlineStr">
        <is>
          <t>Staff Override</t>
        </is>
      </c>
      <c r="J4" s="5" t="inlineStr">
        <is>
          <t>Assigned To</t>
        </is>
      </c>
      <c r="K4" s="5" t="inlineStr">
        <is>
          <t>Status Override</t>
        </is>
      </c>
      <c r="L4" s="5" t="inlineStr">
        <is>
          <t>Appointment Status</t>
        </is>
      </c>
      <c r="M4" s="5" t="inlineStr">
        <is>
          <t>Exception Note</t>
        </is>
      </c>
      <c r="N4" s="5" t="inlineStr">
        <is>
          <t>Review Flag</t>
        </is>
      </c>
    </row>
    <row r="5">
      <c r="A5" s="6">
        <f>IFERROR(IF(INDEX('Recurring Plans'!$A$5:$A$104,INT((ROW()-5)/12)+1)="","",INDEX('Recurring Plans'!$A$5:$A$104,INT((ROW()-5)/12)+1)),"")</f>
        <v/>
      </c>
      <c r="B5" s="21">
        <f>IF($A5="","",MOD(ROW()-5,12)+1)</f>
        <v/>
      </c>
      <c r="C5" s="18">
        <f>IF($A5="","",IFERROR(VLOOKUP($A5,'Recurring Plans'!$A$5:$M$104,2,FALSE),""))</f>
        <v/>
      </c>
      <c r="D5" s="18">
        <f>IF($A5="","",IFERROR(VLOOKUP($A5,'Recurring Plans'!$A$5:$M$104,4,FALSE),""))</f>
        <v/>
      </c>
      <c r="E5" s="32">
        <f>IF(OR($A5="",$B5&gt;IFERROR(VLOOKUP($A5,'Recurring Plans'!$A$5:$M$104,8,FALSE),0),IFERROR(VLOOKUP($A5,'Recurring Plans'!$A$5:$M$104,11,FALSE),"")&lt;&gt;'Assumptions'!$E$9),"",IFERROR(IF(VLOOKUP($A5,'Recurring Plans'!$A$5:$M$104,7,FALSE)='Assumptions'!$E$4,VLOOKUP($A5,'Recurring Plans'!$A$5:$M$104,5,FALSE)+($B5-1)*VLOOKUP($A5,'Recurring Plans'!$A$5:$M$104,6,FALSE),IF(VLOOKUP($A5,'Recurring Plans'!$A$5:$M$104,7,FALSE)='Assumptions'!$E$5,VLOOKUP($A5,'Recurring Plans'!$A$5:$M$104,5,FALSE)+($B5-1)*VLOOKUP($A5,'Recurring Plans'!$A$5:$M$104,6,FALSE)*7,IF(VLOOKUP($A5,'Recurring Plans'!$A$5:$M$104,7,FALSE)='Assumptions'!$E$6,EDATE(VLOOKUP($A5,'Recurring Plans'!$A$5:$M$104,5,FALSE),($B5-1)*VLOOKUP($A5,'Recurring Plans'!$A$5:$M$104,6,FALSE)),""))),""))</f>
        <v/>
      </c>
      <c r="F5" s="31" t="n"/>
      <c r="G5" s="32">
        <f>IF($E5="","",IF($F5&lt;&gt;"",$F5,$E5))</f>
        <v/>
      </c>
      <c r="H5" s="22">
        <f>IF($E5="","",IFERROR(VLOOKUP($A5,'Recurring Plans'!$A$5:$M$104,9,FALSE),""))</f>
        <v/>
      </c>
      <c r="I5" s="13" t="n"/>
      <c r="J5" s="18">
        <f>IF($E5="","",IF($I5&lt;&gt;"",$I5,IFERROR(VLOOKUP($A5,'Recurring Plans'!$A$5:$M$104,10,FALSE),"")))</f>
        <v/>
      </c>
      <c r="K5" s="12" t="inlineStr">
        <is>
          <t>Completed</t>
        </is>
      </c>
      <c r="L5" s="6">
        <f>IF($G5="","",IF($K5&lt;&gt;"",$K5,'Assumptions'!$E$14))</f>
        <v/>
      </c>
      <c r="M5" s="13" t="n"/>
      <c r="N5" s="18">
        <f>IF($G5="","",IF(OR($F5&lt;&gt;"",$I5&lt;&gt;"",$M5&lt;&gt;"",$K5='Assumptions'!$E$16,$K5='Assumptions'!$E$17),"Exception - check",IF(AND($L5='Assumptions'!$E$14,$G5&lt;'Assumptions'!$B$4),"Past date - check","")))</f>
        <v/>
      </c>
    </row>
    <row r="6">
      <c r="A6" s="9">
        <f>IFERROR(IF(INDEX('Recurring Plans'!$A$5:$A$104,INT((ROW()-5)/12)+1)="","",INDEX('Recurring Plans'!$A$5:$A$104,INT((ROW()-5)/12)+1)),"")</f>
        <v/>
      </c>
      <c r="B6" s="23">
        <f>IF($A6="","",MOD(ROW()-5,12)+1)</f>
        <v/>
      </c>
      <c r="C6" s="20">
        <f>IF($A6="","",IFERROR(VLOOKUP($A6,'Recurring Plans'!$A$5:$M$104,2,FALSE),""))</f>
        <v/>
      </c>
      <c r="D6" s="20">
        <f>IF($A6="","",IFERROR(VLOOKUP($A6,'Recurring Plans'!$A$5:$M$104,4,FALSE),""))</f>
        <v/>
      </c>
      <c r="E6" s="33">
        <f>IF(OR($A6="",$B6&gt;IFERROR(VLOOKUP($A6,'Recurring Plans'!$A$5:$M$104,8,FALSE),0),IFERROR(VLOOKUP($A6,'Recurring Plans'!$A$5:$M$104,11,FALSE),"")&lt;&gt;'Assumptions'!$E$9),"",IFERROR(IF(VLOOKUP($A6,'Recurring Plans'!$A$5:$M$104,7,FALSE)='Assumptions'!$E$4,VLOOKUP($A6,'Recurring Plans'!$A$5:$M$104,5,FALSE)+($B6-1)*VLOOKUP($A6,'Recurring Plans'!$A$5:$M$104,6,FALSE),IF(VLOOKUP($A6,'Recurring Plans'!$A$5:$M$104,7,FALSE)='Assumptions'!$E$5,VLOOKUP($A6,'Recurring Plans'!$A$5:$M$104,5,FALSE)+($B6-1)*VLOOKUP($A6,'Recurring Plans'!$A$5:$M$104,6,FALSE)*7,IF(VLOOKUP($A6,'Recurring Plans'!$A$5:$M$104,7,FALSE)='Assumptions'!$E$6,EDATE(VLOOKUP($A6,'Recurring Plans'!$A$5:$M$104,5,FALSE),($B6-1)*VLOOKUP($A6,'Recurring Plans'!$A$5:$M$104,6,FALSE)),""))),""))</f>
        <v/>
      </c>
      <c r="F6" s="31" t="n"/>
      <c r="G6" s="33">
        <f>IF($E6="","",IF($F6&lt;&gt;"",$F6,$E6))</f>
        <v/>
      </c>
      <c r="H6" s="24">
        <f>IF($E6="","",IFERROR(VLOOKUP($A6,'Recurring Plans'!$A$5:$M$104,9,FALSE),""))</f>
        <v/>
      </c>
      <c r="I6" s="13" t="n"/>
      <c r="J6" s="20">
        <f>IF($E6="","",IF($I6&lt;&gt;"",$I6,IFERROR(VLOOKUP($A6,'Recurring Plans'!$A$5:$M$104,10,FALSE),"")))</f>
        <v/>
      </c>
      <c r="K6" s="12" t="inlineStr">
        <is>
          <t>Completed</t>
        </is>
      </c>
      <c r="L6" s="9">
        <f>IF($G6="","",IF($K6&lt;&gt;"",$K6,'Assumptions'!$E$14))</f>
        <v/>
      </c>
      <c r="M6" s="13" t="n"/>
      <c r="N6" s="20">
        <f>IF($G6="","",IF(OR($F6&lt;&gt;"",$I6&lt;&gt;"",$M6&lt;&gt;"",$K6='Assumptions'!$E$16,$K6='Assumptions'!$E$17),"Exception - check",IF(AND($L6='Assumptions'!$E$14,$G6&lt;'Assumptions'!$B$4),"Past date - check","")))</f>
        <v/>
      </c>
    </row>
    <row r="7">
      <c r="A7" s="6">
        <f>IFERROR(IF(INDEX('Recurring Plans'!$A$5:$A$104,INT((ROW()-5)/12)+1)="","",INDEX('Recurring Plans'!$A$5:$A$104,INT((ROW()-5)/12)+1)),"")</f>
        <v/>
      </c>
      <c r="B7" s="21">
        <f>IF($A7="","",MOD(ROW()-5,12)+1)</f>
        <v/>
      </c>
      <c r="C7" s="18">
        <f>IF($A7="","",IFERROR(VLOOKUP($A7,'Recurring Plans'!$A$5:$M$104,2,FALSE),""))</f>
        <v/>
      </c>
      <c r="D7" s="18">
        <f>IF($A7="","",IFERROR(VLOOKUP($A7,'Recurring Plans'!$A$5:$M$104,4,FALSE),""))</f>
        <v/>
      </c>
      <c r="E7" s="32">
        <f>IF(OR($A7="",$B7&gt;IFERROR(VLOOKUP($A7,'Recurring Plans'!$A$5:$M$104,8,FALSE),0),IFERROR(VLOOKUP($A7,'Recurring Plans'!$A$5:$M$104,11,FALSE),"")&lt;&gt;'Assumptions'!$E$9),"",IFERROR(IF(VLOOKUP($A7,'Recurring Plans'!$A$5:$M$104,7,FALSE)='Assumptions'!$E$4,VLOOKUP($A7,'Recurring Plans'!$A$5:$M$104,5,FALSE)+($B7-1)*VLOOKUP($A7,'Recurring Plans'!$A$5:$M$104,6,FALSE),IF(VLOOKUP($A7,'Recurring Plans'!$A$5:$M$104,7,FALSE)='Assumptions'!$E$5,VLOOKUP($A7,'Recurring Plans'!$A$5:$M$104,5,FALSE)+($B7-1)*VLOOKUP($A7,'Recurring Plans'!$A$5:$M$104,6,FALSE)*7,IF(VLOOKUP($A7,'Recurring Plans'!$A$5:$M$104,7,FALSE)='Assumptions'!$E$6,EDATE(VLOOKUP($A7,'Recurring Plans'!$A$5:$M$104,5,FALSE),($B7-1)*VLOOKUP($A7,'Recurring Plans'!$A$5:$M$104,6,FALSE)),""))),""))</f>
        <v/>
      </c>
      <c r="F7" s="31" t="n">
        <v>46275</v>
      </c>
      <c r="G7" s="32">
        <f>IF($E7="","",IF($F7&lt;&gt;"",$F7,$E7))</f>
        <v/>
      </c>
      <c r="H7" s="22">
        <f>IF($E7="","",IFERROR(VLOOKUP($A7,'Recurring Plans'!$A$5:$M$104,9,FALSE),""))</f>
        <v/>
      </c>
      <c r="I7" s="13" t="n"/>
      <c r="J7" s="18">
        <f>IF($E7="","",IF($I7&lt;&gt;"",$I7,IFERROR(VLOOKUP($A7,'Recurring Plans'!$A$5:$M$104,10,FALSE),"")))</f>
        <v/>
      </c>
      <c r="K7" s="12" t="inlineStr">
        <is>
          <t>Scheduled</t>
        </is>
      </c>
      <c r="L7" s="6">
        <f>IF($G7="","",IF($K7&lt;&gt;"",$K7,'Assumptions'!$E$14))</f>
        <v/>
      </c>
      <c r="M7" s="13" t="inlineStr">
        <is>
          <t>Owner requested a later day.</t>
        </is>
      </c>
      <c r="N7" s="18">
        <f>IF($G7="","",IF(OR($F7&lt;&gt;"",$I7&lt;&gt;"",$M7&lt;&gt;"",$K7='Assumptions'!$E$16,$K7='Assumptions'!$E$17),"Exception - check",IF(AND($L7='Assumptions'!$E$14,$G7&lt;'Assumptions'!$B$4),"Past date - check","")))</f>
        <v/>
      </c>
    </row>
    <row r="8">
      <c r="A8" s="9">
        <f>IFERROR(IF(INDEX('Recurring Plans'!$A$5:$A$104,INT((ROW()-5)/12)+1)="","",INDEX('Recurring Plans'!$A$5:$A$104,INT((ROW()-5)/12)+1)),"")</f>
        <v/>
      </c>
      <c r="B8" s="23">
        <f>IF($A8="","",MOD(ROW()-5,12)+1)</f>
        <v/>
      </c>
      <c r="C8" s="20">
        <f>IF($A8="","",IFERROR(VLOOKUP($A8,'Recurring Plans'!$A$5:$M$104,2,FALSE),""))</f>
        <v/>
      </c>
      <c r="D8" s="20">
        <f>IF($A8="","",IFERROR(VLOOKUP($A8,'Recurring Plans'!$A$5:$M$104,4,FALSE),""))</f>
        <v/>
      </c>
      <c r="E8" s="33">
        <f>IF(OR($A8="",$B8&gt;IFERROR(VLOOKUP($A8,'Recurring Plans'!$A$5:$M$104,8,FALSE),0),IFERROR(VLOOKUP($A8,'Recurring Plans'!$A$5:$M$104,11,FALSE),"")&lt;&gt;'Assumptions'!$E$9),"",IFERROR(IF(VLOOKUP($A8,'Recurring Plans'!$A$5:$M$104,7,FALSE)='Assumptions'!$E$4,VLOOKUP($A8,'Recurring Plans'!$A$5:$M$104,5,FALSE)+($B8-1)*VLOOKUP($A8,'Recurring Plans'!$A$5:$M$104,6,FALSE),IF(VLOOKUP($A8,'Recurring Plans'!$A$5:$M$104,7,FALSE)='Assumptions'!$E$5,VLOOKUP($A8,'Recurring Plans'!$A$5:$M$104,5,FALSE)+($B8-1)*VLOOKUP($A8,'Recurring Plans'!$A$5:$M$104,6,FALSE)*7,IF(VLOOKUP($A8,'Recurring Plans'!$A$5:$M$104,7,FALSE)='Assumptions'!$E$6,EDATE(VLOOKUP($A8,'Recurring Plans'!$A$5:$M$104,5,FALSE),($B8-1)*VLOOKUP($A8,'Recurring Plans'!$A$5:$M$104,6,FALSE)),""))),""))</f>
        <v/>
      </c>
      <c r="F8" s="31" t="n"/>
      <c r="G8" s="33">
        <f>IF($E8="","",IF($F8&lt;&gt;"",$F8,$E8))</f>
        <v/>
      </c>
      <c r="H8" s="24">
        <f>IF($E8="","",IFERROR(VLOOKUP($A8,'Recurring Plans'!$A$5:$M$104,9,FALSE),""))</f>
        <v/>
      </c>
      <c r="I8" s="13" t="n"/>
      <c r="J8" s="20">
        <f>IF($E8="","",IF($I8&lt;&gt;"",$I8,IFERROR(VLOOKUP($A8,'Recurring Plans'!$A$5:$M$104,10,FALSE),"")))</f>
        <v/>
      </c>
      <c r="K8" s="12" t="n"/>
      <c r="L8" s="9">
        <f>IF($G8="","",IF($K8&lt;&gt;"",$K8,'Assumptions'!$E$14))</f>
        <v/>
      </c>
      <c r="M8" s="13" t="n"/>
      <c r="N8" s="20">
        <f>IF($G8="","",IF(OR($F8&lt;&gt;"",$I8&lt;&gt;"",$M8&lt;&gt;"",$K8='Assumptions'!$E$16,$K8='Assumptions'!$E$17),"Exception - check",IF(AND($L8='Assumptions'!$E$14,$G8&lt;'Assumptions'!$B$4),"Past date - check","")))</f>
        <v/>
      </c>
    </row>
    <row r="9">
      <c r="A9" s="6">
        <f>IFERROR(IF(INDEX('Recurring Plans'!$A$5:$A$104,INT((ROW()-5)/12)+1)="","",INDEX('Recurring Plans'!$A$5:$A$104,INT((ROW()-5)/12)+1)),"")</f>
        <v/>
      </c>
      <c r="B9" s="21">
        <f>IF($A9="","",MOD(ROW()-5,12)+1)</f>
        <v/>
      </c>
      <c r="C9" s="18">
        <f>IF($A9="","",IFERROR(VLOOKUP($A9,'Recurring Plans'!$A$5:$M$104,2,FALSE),""))</f>
        <v/>
      </c>
      <c r="D9" s="18">
        <f>IF($A9="","",IFERROR(VLOOKUP($A9,'Recurring Plans'!$A$5:$M$104,4,FALSE),""))</f>
        <v/>
      </c>
      <c r="E9" s="32">
        <f>IF(OR($A9="",$B9&gt;IFERROR(VLOOKUP($A9,'Recurring Plans'!$A$5:$M$104,8,FALSE),0),IFERROR(VLOOKUP($A9,'Recurring Plans'!$A$5:$M$104,11,FALSE),"")&lt;&gt;'Assumptions'!$E$9),"",IFERROR(IF(VLOOKUP($A9,'Recurring Plans'!$A$5:$M$104,7,FALSE)='Assumptions'!$E$4,VLOOKUP($A9,'Recurring Plans'!$A$5:$M$104,5,FALSE)+($B9-1)*VLOOKUP($A9,'Recurring Plans'!$A$5:$M$104,6,FALSE),IF(VLOOKUP($A9,'Recurring Plans'!$A$5:$M$104,7,FALSE)='Assumptions'!$E$5,VLOOKUP($A9,'Recurring Plans'!$A$5:$M$104,5,FALSE)+($B9-1)*VLOOKUP($A9,'Recurring Plans'!$A$5:$M$104,6,FALSE)*7,IF(VLOOKUP($A9,'Recurring Plans'!$A$5:$M$104,7,FALSE)='Assumptions'!$E$6,EDATE(VLOOKUP($A9,'Recurring Plans'!$A$5:$M$104,5,FALSE),($B9-1)*VLOOKUP($A9,'Recurring Plans'!$A$5:$M$104,6,FALSE)),""))),""))</f>
        <v/>
      </c>
      <c r="F9" s="31" t="n"/>
      <c r="G9" s="32">
        <f>IF($E9="","",IF($F9&lt;&gt;"",$F9,$E9))</f>
        <v/>
      </c>
      <c r="H9" s="22">
        <f>IF($E9="","",IFERROR(VLOOKUP($A9,'Recurring Plans'!$A$5:$M$104,9,FALSE),""))</f>
        <v/>
      </c>
      <c r="I9" s="13" t="n"/>
      <c r="J9" s="18">
        <f>IF($E9="","",IF($I9&lt;&gt;"",$I9,IFERROR(VLOOKUP($A9,'Recurring Plans'!$A$5:$M$104,10,FALSE),"")))</f>
        <v/>
      </c>
      <c r="K9" s="12" t="n"/>
      <c r="L9" s="6">
        <f>IF($G9="","",IF($K9&lt;&gt;"",$K9,'Assumptions'!$E$14))</f>
        <v/>
      </c>
      <c r="M9" s="13" t="n"/>
      <c r="N9" s="18">
        <f>IF($G9="","",IF(OR($F9&lt;&gt;"",$I9&lt;&gt;"",$M9&lt;&gt;"",$K9='Assumptions'!$E$16,$K9='Assumptions'!$E$17),"Exception - check",IF(AND($L9='Assumptions'!$E$14,$G9&lt;'Assumptions'!$B$4),"Past date - check","")))</f>
        <v/>
      </c>
    </row>
    <row r="10">
      <c r="A10" s="9">
        <f>IFERROR(IF(INDEX('Recurring Plans'!$A$5:$A$104,INT((ROW()-5)/12)+1)="","",INDEX('Recurring Plans'!$A$5:$A$104,INT((ROW()-5)/12)+1)),"")</f>
        <v/>
      </c>
      <c r="B10" s="23">
        <f>IF($A10="","",MOD(ROW()-5,12)+1)</f>
        <v/>
      </c>
      <c r="C10" s="20">
        <f>IF($A10="","",IFERROR(VLOOKUP($A10,'Recurring Plans'!$A$5:$M$104,2,FALSE),""))</f>
        <v/>
      </c>
      <c r="D10" s="20">
        <f>IF($A10="","",IFERROR(VLOOKUP($A10,'Recurring Plans'!$A$5:$M$104,4,FALSE),""))</f>
        <v/>
      </c>
      <c r="E10" s="33">
        <f>IF(OR($A10="",$B10&gt;IFERROR(VLOOKUP($A10,'Recurring Plans'!$A$5:$M$104,8,FALSE),0),IFERROR(VLOOKUP($A10,'Recurring Plans'!$A$5:$M$104,11,FALSE),"")&lt;&gt;'Assumptions'!$E$9),"",IFERROR(IF(VLOOKUP($A10,'Recurring Plans'!$A$5:$M$104,7,FALSE)='Assumptions'!$E$4,VLOOKUP($A10,'Recurring Plans'!$A$5:$M$104,5,FALSE)+($B10-1)*VLOOKUP($A10,'Recurring Plans'!$A$5:$M$104,6,FALSE),IF(VLOOKUP($A10,'Recurring Plans'!$A$5:$M$104,7,FALSE)='Assumptions'!$E$5,VLOOKUP($A10,'Recurring Plans'!$A$5:$M$104,5,FALSE)+($B10-1)*VLOOKUP($A10,'Recurring Plans'!$A$5:$M$104,6,FALSE)*7,IF(VLOOKUP($A10,'Recurring Plans'!$A$5:$M$104,7,FALSE)='Assumptions'!$E$6,EDATE(VLOOKUP($A10,'Recurring Plans'!$A$5:$M$104,5,FALSE),($B10-1)*VLOOKUP($A10,'Recurring Plans'!$A$5:$M$104,6,FALSE)),""))),""))</f>
        <v/>
      </c>
      <c r="F10" s="31" t="n"/>
      <c r="G10" s="33">
        <f>IF($E10="","",IF($F10&lt;&gt;"",$F10,$E10))</f>
        <v/>
      </c>
      <c r="H10" s="24">
        <f>IF($E10="","",IFERROR(VLOOKUP($A10,'Recurring Plans'!$A$5:$M$104,9,FALSE),""))</f>
        <v/>
      </c>
      <c r="I10" s="13" t="n"/>
      <c r="J10" s="20">
        <f>IF($E10="","",IF($I10&lt;&gt;"",$I10,IFERROR(VLOOKUP($A10,'Recurring Plans'!$A$5:$M$104,10,FALSE),"")))</f>
        <v/>
      </c>
      <c r="K10" s="12" t="n"/>
      <c r="L10" s="9">
        <f>IF($G10="","",IF($K10&lt;&gt;"",$K10,'Assumptions'!$E$14))</f>
        <v/>
      </c>
      <c r="M10" s="13" t="n"/>
      <c r="N10" s="20">
        <f>IF($G10="","",IF(OR($F10&lt;&gt;"",$I10&lt;&gt;"",$M10&lt;&gt;"",$K10='Assumptions'!$E$16,$K10='Assumptions'!$E$17),"Exception - check",IF(AND($L10='Assumptions'!$E$14,$G10&lt;'Assumptions'!$B$4),"Past date - check","")))</f>
        <v/>
      </c>
    </row>
    <row r="11">
      <c r="A11" s="6">
        <f>IFERROR(IF(INDEX('Recurring Plans'!$A$5:$A$104,INT((ROW()-5)/12)+1)="","",INDEX('Recurring Plans'!$A$5:$A$104,INT((ROW()-5)/12)+1)),"")</f>
        <v/>
      </c>
      <c r="B11" s="21">
        <f>IF($A11="","",MOD(ROW()-5,12)+1)</f>
        <v/>
      </c>
      <c r="C11" s="18">
        <f>IF($A11="","",IFERROR(VLOOKUP($A11,'Recurring Plans'!$A$5:$M$104,2,FALSE),""))</f>
        <v/>
      </c>
      <c r="D11" s="18">
        <f>IF($A11="","",IFERROR(VLOOKUP($A11,'Recurring Plans'!$A$5:$M$104,4,FALSE),""))</f>
        <v/>
      </c>
      <c r="E11" s="32">
        <f>IF(OR($A11="",$B11&gt;IFERROR(VLOOKUP($A11,'Recurring Plans'!$A$5:$M$104,8,FALSE),0),IFERROR(VLOOKUP($A11,'Recurring Plans'!$A$5:$M$104,11,FALSE),"")&lt;&gt;'Assumptions'!$E$9),"",IFERROR(IF(VLOOKUP($A11,'Recurring Plans'!$A$5:$M$104,7,FALSE)='Assumptions'!$E$4,VLOOKUP($A11,'Recurring Plans'!$A$5:$M$104,5,FALSE)+($B11-1)*VLOOKUP($A11,'Recurring Plans'!$A$5:$M$104,6,FALSE),IF(VLOOKUP($A11,'Recurring Plans'!$A$5:$M$104,7,FALSE)='Assumptions'!$E$5,VLOOKUP($A11,'Recurring Plans'!$A$5:$M$104,5,FALSE)+($B11-1)*VLOOKUP($A11,'Recurring Plans'!$A$5:$M$104,6,FALSE)*7,IF(VLOOKUP($A11,'Recurring Plans'!$A$5:$M$104,7,FALSE)='Assumptions'!$E$6,EDATE(VLOOKUP($A11,'Recurring Plans'!$A$5:$M$104,5,FALSE),($B11-1)*VLOOKUP($A11,'Recurring Plans'!$A$5:$M$104,6,FALSE)),""))),""))</f>
        <v/>
      </c>
      <c r="F11" s="31" t="n"/>
      <c r="G11" s="32">
        <f>IF($E11="","",IF($F11&lt;&gt;"",$F11,$E11))</f>
        <v/>
      </c>
      <c r="H11" s="22">
        <f>IF($E11="","",IFERROR(VLOOKUP($A11,'Recurring Plans'!$A$5:$M$104,9,FALSE),""))</f>
        <v/>
      </c>
      <c r="I11" s="13" t="n"/>
      <c r="J11" s="18">
        <f>IF($E11="","",IF($I11&lt;&gt;"",$I11,IFERROR(VLOOKUP($A11,'Recurring Plans'!$A$5:$M$104,10,FALSE),"")))</f>
        <v/>
      </c>
      <c r="K11" s="12" t="n"/>
      <c r="L11" s="6">
        <f>IF($G11="","",IF($K11&lt;&gt;"",$K11,'Assumptions'!$E$14))</f>
        <v/>
      </c>
      <c r="M11" s="13" t="n"/>
      <c r="N11" s="18">
        <f>IF($G11="","",IF(OR($F11&lt;&gt;"",$I11&lt;&gt;"",$M11&lt;&gt;"",$K11='Assumptions'!$E$16,$K11='Assumptions'!$E$17),"Exception - check",IF(AND($L11='Assumptions'!$E$14,$G11&lt;'Assumptions'!$B$4),"Past date - check","")))</f>
        <v/>
      </c>
    </row>
    <row r="12">
      <c r="A12" s="9">
        <f>IFERROR(IF(INDEX('Recurring Plans'!$A$5:$A$104,INT((ROW()-5)/12)+1)="","",INDEX('Recurring Plans'!$A$5:$A$104,INT((ROW()-5)/12)+1)),"")</f>
        <v/>
      </c>
      <c r="B12" s="23">
        <f>IF($A12="","",MOD(ROW()-5,12)+1)</f>
        <v/>
      </c>
      <c r="C12" s="20">
        <f>IF($A12="","",IFERROR(VLOOKUP($A12,'Recurring Plans'!$A$5:$M$104,2,FALSE),""))</f>
        <v/>
      </c>
      <c r="D12" s="20">
        <f>IF($A12="","",IFERROR(VLOOKUP($A12,'Recurring Plans'!$A$5:$M$104,4,FALSE),""))</f>
        <v/>
      </c>
      <c r="E12" s="33">
        <f>IF(OR($A12="",$B12&gt;IFERROR(VLOOKUP($A12,'Recurring Plans'!$A$5:$M$104,8,FALSE),0),IFERROR(VLOOKUP($A12,'Recurring Plans'!$A$5:$M$104,11,FALSE),"")&lt;&gt;'Assumptions'!$E$9),"",IFERROR(IF(VLOOKUP($A12,'Recurring Plans'!$A$5:$M$104,7,FALSE)='Assumptions'!$E$4,VLOOKUP($A12,'Recurring Plans'!$A$5:$M$104,5,FALSE)+($B12-1)*VLOOKUP($A12,'Recurring Plans'!$A$5:$M$104,6,FALSE),IF(VLOOKUP($A12,'Recurring Plans'!$A$5:$M$104,7,FALSE)='Assumptions'!$E$5,VLOOKUP($A12,'Recurring Plans'!$A$5:$M$104,5,FALSE)+($B12-1)*VLOOKUP($A12,'Recurring Plans'!$A$5:$M$104,6,FALSE)*7,IF(VLOOKUP($A12,'Recurring Plans'!$A$5:$M$104,7,FALSE)='Assumptions'!$E$6,EDATE(VLOOKUP($A12,'Recurring Plans'!$A$5:$M$104,5,FALSE),($B12-1)*VLOOKUP($A12,'Recurring Plans'!$A$5:$M$104,6,FALSE)),""))),""))</f>
        <v/>
      </c>
      <c r="F12" s="31" t="n"/>
      <c r="G12" s="33">
        <f>IF($E12="","",IF($F12&lt;&gt;"",$F12,$E12))</f>
        <v/>
      </c>
      <c r="H12" s="24">
        <f>IF($E12="","",IFERROR(VLOOKUP($A12,'Recurring Plans'!$A$5:$M$104,9,FALSE),""))</f>
        <v/>
      </c>
      <c r="I12" s="13" t="n"/>
      <c r="J12" s="20">
        <f>IF($E12="","",IF($I12&lt;&gt;"",$I12,IFERROR(VLOOKUP($A12,'Recurring Plans'!$A$5:$M$104,10,FALSE),"")))</f>
        <v/>
      </c>
      <c r="K12" s="12" t="n"/>
      <c r="L12" s="9">
        <f>IF($G12="","",IF($K12&lt;&gt;"",$K12,'Assumptions'!$E$14))</f>
        <v/>
      </c>
      <c r="M12" s="13" t="n"/>
      <c r="N12" s="20">
        <f>IF($G12="","",IF(OR($F12&lt;&gt;"",$I12&lt;&gt;"",$M12&lt;&gt;"",$K12='Assumptions'!$E$16,$K12='Assumptions'!$E$17),"Exception - check",IF(AND($L12='Assumptions'!$E$14,$G12&lt;'Assumptions'!$B$4),"Past date - check","")))</f>
        <v/>
      </c>
    </row>
    <row r="13">
      <c r="A13" s="6">
        <f>IFERROR(IF(INDEX('Recurring Plans'!$A$5:$A$104,INT((ROW()-5)/12)+1)="","",INDEX('Recurring Plans'!$A$5:$A$104,INT((ROW()-5)/12)+1)),"")</f>
        <v/>
      </c>
      <c r="B13" s="21">
        <f>IF($A13="","",MOD(ROW()-5,12)+1)</f>
        <v/>
      </c>
      <c r="C13" s="18">
        <f>IF($A13="","",IFERROR(VLOOKUP($A13,'Recurring Plans'!$A$5:$M$104,2,FALSE),""))</f>
        <v/>
      </c>
      <c r="D13" s="18">
        <f>IF($A13="","",IFERROR(VLOOKUP($A13,'Recurring Plans'!$A$5:$M$104,4,FALSE),""))</f>
        <v/>
      </c>
      <c r="E13" s="32">
        <f>IF(OR($A13="",$B13&gt;IFERROR(VLOOKUP($A13,'Recurring Plans'!$A$5:$M$104,8,FALSE),0),IFERROR(VLOOKUP($A13,'Recurring Plans'!$A$5:$M$104,11,FALSE),"")&lt;&gt;'Assumptions'!$E$9),"",IFERROR(IF(VLOOKUP($A13,'Recurring Plans'!$A$5:$M$104,7,FALSE)='Assumptions'!$E$4,VLOOKUP($A13,'Recurring Plans'!$A$5:$M$104,5,FALSE)+($B13-1)*VLOOKUP($A13,'Recurring Plans'!$A$5:$M$104,6,FALSE),IF(VLOOKUP($A13,'Recurring Plans'!$A$5:$M$104,7,FALSE)='Assumptions'!$E$5,VLOOKUP($A13,'Recurring Plans'!$A$5:$M$104,5,FALSE)+($B13-1)*VLOOKUP($A13,'Recurring Plans'!$A$5:$M$104,6,FALSE)*7,IF(VLOOKUP($A13,'Recurring Plans'!$A$5:$M$104,7,FALSE)='Assumptions'!$E$6,EDATE(VLOOKUP($A13,'Recurring Plans'!$A$5:$M$104,5,FALSE),($B13-1)*VLOOKUP($A13,'Recurring Plans'!$A$5:$M$104,6,FALSE)),""))),""))</f>
        <v/>
      </c>
      <c r="F13" s="31" t="n"/>
      <c r="G13" s="32">
        <f>IF($E13="","",IF($F13&lt;&gt;"",$F13,$E13))</f>
        <v/>
      </c>
      <c r="H13" s="22">
        <f>IF($E13="","",IFERROR(VLOOKUP($A13,'Recurring Plans'!$A$5:$M$104,9,FALSE),""))</f>
        <v/>
      </c>
      <c r="I13" s="13" t="n"/>
      <c r="J13" s="18">
        <f>IF($E13="","",IF($I13&lt;&gt;"",$I13,IFERROR(VLOOKUP($A13,'Recurring Plans'!$A$5:$M$104,10,FALSE),"")))</f>
        <v/>
      </c>
      <c r="K13" s="12" t="n"/>
      <c r="L13" s="6">
        <f>IF($G13="","",IF($K13&lt;&gt;"",$K13,'Assumptions'!$E$14))</f>
        <v/>
      </c>
      <c r="M13" s="13" t="n"/>
      <c r="N13" s="18">
        <f>IF($G13="","",IF(OR($F13&lt;&gt;"",$I13&lt;&gt;"",$M13&lt;&gt;"",$K13='Assumptions'!$E$16,$K13='Assumptions'!$E$17),"Exception - check",IF(AND($L13='Assumptions'!$E$14,$G13&lt;'Assumptions'!$B$4),"Past date - check","")))</f>
        <v/>
      </c>
    </row>
    <row r="14">
      <c r="A14" s="9">
        <f>IFERROR(IF(INDEX('Recurring Plans'!$A$5:$A$104,INT((ROW()-5)/12)+1)="","",INDEX('Recurring Plans'!$A$5:$A$104,INT((ROW()-5)/12)+1)),"")</f>
        <v/>
      </c>
      <c r="B14" s="23">
        <f>IF($A14="","",MOD(ROW()-5,12)+1)</f>
        <v/>
      </c>
      <c r="C14" s="20">
        <f>IF($A14="","",IFERROR(VLOOKUP($A14,'Recurring Plans'!$A$5:$M$104,2,FALSE),""))</f>
        <v/>
      </c>
      <c r="D14" s="20">
        <f>IF($A14="","",IFERROR(VLOOKUP($A14,'Recurring Plans'!$A$5:$M$104,4,FALSE),""))</f>
        <v/>
      </c>
      <c r="E14" s="33">
        <f>IF(OR($A14="",$B14&gt;IFERROR(VLOOKUP($A14,'Recurring Plans'!$A$5:$M$104,8,FALSE),0),IFERROR(VLOOKUP($A14,'Recurring Plans'!$A$5:$M$104,11,FALSE),"")&lt;&gt;'Assumptions'!$E$9),"",IFERROR(IF(VLOOKUP($A14,'Recurring Plans'!$A$5:$M$104,7,FALSE)='Assumptions'!$E$4,VLOOKUP($A14,'Recurring Plans'!$A$5:$M$104,5,FALSE)+($B14-1)*VLOOKUP($A14,'Recurring Plans'!$A$5:$M$104,6,FALSE),IF(VLOOKUP($A14,'Recurring Plans'!$A$5:$M$104,7,FALSE)='Assumptions'!$E$5,VLOOKUP($A14,'Recurring Plans'!$A$5:$M$104,5,FALSE)+($B14-1)*VLOOKUP($A14,'Recurring Plans'!$A$5:$M$104,6,FALSE)*7,IF(VLOOKUP($A14,'Recurring Plans'!$A$5:$M$104,7,FALSE)='Assumptions'!$E$6,EDATE(VLOOKUP($A14,'Recurring Plans'!$A$5:$M$104,5,FALSE),($B14-1)*VLOOKUP($A14,'Recurring Plans'!$A$5:$M$104,6,FALSE)),""))),""))</f>
        <v/>
      </c>
      <c r="F14" s="31" t="n"/>
      <c r="G14" s="33">
        <f>IF($E14="","",IF($F14&lt;&gt;"",$F14,$E14))</f>
        <v/>
      </c>
      <c r="H14" s="24">
        <f>IF($E14="","",IFERROR(VLOOKUP($A14,'Recurring Plans'!$A$5:$M$104,9,FALSE),""))</f>
        <v/>
      </c>
      <c r="I14" s="13" t="n"/>
      <c r="J14" s="20">
        <f>IF($E14="","",IF($I14&lt;&gt;"",$I14,IFERROR(VLOOKUP($A14,'Recurring Plans'!$A$5:$M$104,10,FALSE),"")))</f>
        <v/>
      </c>
      <c r="K14" s="12" t="n"/>
      <c r="L14" s="9">
        <f>IF($G14="","",IF($K14&lt;&gt;"",$K14,'Assumptions'!$E$14))</f>
        <v/>
      </c>
      <c r="M14" s="13" t="n"/>
      <c r="N14" s="20">
        <f>IF($G14="","",IF(OR($F14&lt;&gt;"",$I14&lt;&gt;"",$M14&lt;&gt;"",$K14='Assumptions'!$E$16,$K14='Assumptions'!$E$17),"Exception - check",IF(AND($L14='Assumptions'!$E$14,$G14&lt;'Assumptions'!$B$4),"Past date - check","")))</f>
        <v/>
      </c>
    </row>
    <row r="15">
      <c r="A15" s="6">
        <f>IFERROR(IF(INDEX('Recurring Plans'!$A$5:$A$104,INT((ROW()-5)/12)+1)="","",INDEX('Recurring Plans'!$A$5:$A$104,INT((ROW()-5)/12)+1)),"")</f>
        <v/>
      </c>
      <c r="B15" s="21">
        <f>IF($A15="","",MOD(ROW()-5,12)+1)</f>
        <v/>
      </c>
      <c r="C15" s="18">
        <f>IF($A15="","",IFERROR(VLOOKUP($A15,'Recurring Plans'!$A$5:$M$104,2,FALSE),""))</f>
        <v/>
      </c>
      <c r="D15" s="18">
        <f>IF($A15="","",IFERROR(VLOOKUP($A15,'Recurring Plans'!$A$5:$M$104,4,FALSE),""))</f>
        <v/>
      </c>
      <c r="E15" s="32">
        <f>IF(OR($A15="",$B15&gt;IFERROR(VLOOKUP($A15,'Recurring Plans'!$A$5:$M$104,8,FALSE),0),IFERROR(VLOOKUP($A15,'Recurring Plans'!$A$5:$M$104,11,FALSE),"")&lt;&gt;'Assumptions'!$E$9),"",IFERROR(IF(VLOOKUP($A15,'Recurring Plans'!$A$5:$M$104,7,FALSE)='Assumptions'!$E$4,VLOOKUP($A15,'Recurring Plans'!$A$5:$M$104,5,FALSE)+($B15-1)*VLOOKUP($A15,'Recurring Plans'!$A$5:$M$104,6,FALSE),IF(VLOOKUP($A15,'Recurring Plans'!$A$5:$M$104,7,FALSE)='Assumptions'!$E$5,VLOOKUP($A15,'Recurring Plans'!$A$5:$M$104,5,FALSE)+($B15-1)*VLOOKUP($A15,'Recurring Plans'!$A$5:$M$104,6,FALSE)*7,IF(VLOOKUP($A15,'Recurring Plans'!$A$5:$M$104,7,FALSE)='Assumptions'!$E$6,EDATE(VLOOKUP($A15,'Recurring Plans'!$A$5:$M$104,5,FALSE),($B15-1)*VLOOKUP($A15,'Recurring Plans'!$A$5:$M$104,6,FALSE)),""))),""))</f>
        <v/>
      </c>
      <c r="F15" s="31" t="n"/>
      <c r="G15" s="32">
        <f>IF($E15="","",IF($F15&lt;&gt;"",$F15,$E15))</f>
        <v/>
      </c>
      <c r="H15" s="22">
        <f>IF($E15="","",IFERROR(VLOOKUP($A15,'Recurring Plans'!$A$5:$M$104,9,FALSE),""))</f>
        <v/>
      </c>
      <c r="I15" s="13" t="n"/>
      <c r="J15" s="18">
        <f>IF($E15="","",IF($I15&lt;&gt;"",$I15,IFERROR(VLOOKUP($A15,'Recurring Plans'!$A$5:$M$104,10,FALSE),"")))</f>
        <v/>
      </c>
      <c r="K15" s="12" t="n"/>
      <c r="L15" s="6">
        <f>IF($G15="","",IF($K15&lt;&gt;"",$K15,'Assumptions'!$E$14))</f>
        <v/>
      </c>
      <c r="M15" s="13" t="n"/>
      <c r="N15" s="18">
        <f>IF($G15="","",IF(OR($F15&lt;&gt;"",$I15&lt;&gt;"",$M15&lt;&gt;"",$K15='Assumptions'!$E$16,$K15='Assumptions'!$E$17),"Exception - check",IF(AND($L15='Assumptions'!$E$14,$G15&lt;'Assumptions'!$B$4),"Past date - check","")))</f>
        <v/>
      </c>
    </row>
    <row r="16">
      <c r="A16" s="9">
        <f>IFERROR(IF(INDEX('Recurring Plans'!$A$5:$A$104,INT((ROW()-5)/12)+1)="","",INDEX('Recurring Plans'!$A$5:$A$104,INT((ROW()-5)/12)+1)),"")</f>
        <v/>
      </c>
      <c r="B16" s="23">
        <f>IF($A16="","",MOD(ROW()-5,12)+1)</f>
        <v/>
      </c>
      <c r="C16" s="20">
        <f>IF($A16="","",IFERROR(VLOOKUP($A16,'Recurring Plans'!$A$5:$M$104,2,FALSE),""))</f>
        <v/>
      </c>
      <c r="D16" s="20">
        <f>IF($A16="","",IFERROR(VLOOKUP($A16,'Recurring Plans'!$A$5:$M$104,4,FALSE),""))</f>
        <v/>
      </c>
      <c r="E16" s="33">
        <f>IF(OR($A16="",$B16&gt;IFERROR(VLOOKUP($A16,'Recurring Plans'!$A$5:$M$104,8,FALSE),0),IFERROR(VLOOKUP($A16,'Recurring Plans'!$A$5:$M$104,11,FALSE),"")&lt;&gt;'Assumptions'!$E$9),"",IFERROR(IF(VLOOKUP($A16,'Recurring Plans'!$A$5:$M$104,7,FALSE)='Assumptions'!$E$4,VLOOKUP($A16,'Recurring Plans'!$A$5:$M$104,5,FALSE)+($B16-1)*VLOOKUP($A16,'Recurring Plans'!$A$5:$M$104,6,FALSE),IF(VLOOKUP($A16,'Recurring Plans'!$A$5:$M$104,7,FALSE)='Assumptions'!$E$5,VLOOKUP($A16,'Recurring Plans'!$A$5:$M$104,5,FALSE)+($B16-1)*VLOOKUP($A16,'Recurring Plans'!$A$5:$M$104,6,FALSE)*7,IF(VLOOKUP($A16,'Recurring Plans'!$A$5:$M$104,7,FALSE)='Assumptions'!$E$6,EDATE(VLOOKUP($A16,'Recurring Plans'!$A$5:$M$104,5,FALSE),($B16-1)*VLOOKUP($A16,'Recurring Plans'!$A$5:$M$104,6,FALSE)),""))),""))</f>
        <v/>
      </c>
      <c r="F16" s="31" t="n"/>
      <c r="G16" s="33">
        <f>IF($E16="","",IF($F16&lt;&gt;"",$F16,$E16))</f>
        <v/>
      </c>
      <c r="H16" s="24">
        <f>IF($E16="","",IFERROR(VLOOKUP($A16,'Recurring Plans'!$A$5:$M$104,9,FALSE),""))</f>
        <v/>
      </c>
      <c r="I16" s="13" t="n"/>
      <c r="J16" s="20">
        <f>IF($E16="","",IF($I16&lt;&gt;"",$I16,IFERROR(VLOOKUP($A16,'Recurring Plans'!$A$5:$M$104,10,FALSE),"")))</f>
        <v/>
      </c>
      <c r="K16" s="12" t="n"/>
      <c r="L16" s="9">
        <f>IF($G16="","",IF($K16&lt;&gt;"",$K16,'Assumptions'!$E$14))</f>
        <v/>
      </c>
      <c r="M16" s="13" t="n"/>
      <c r="N16" s="20">
        <f>IF($G16="","",IF(OR($F16&lt;&gt;"",$I16&lt;&gt;"",$M16&lt;&gt;"",$K16='Assumptions'!$E$16,$K16='Assumptions'!$E$17),"Exception - check",IF(AND($L16='Assumptions'!$E$14,$G16&lt;'Assumptions'!$B$4),"Past date - check","")))</f>
        <v/>
      </c>
    </row>
    <row r="17">
      <c r="A17" s="6">
        <f>IFERROR(IF(INDEX('Recurring Plans'!$A$5:$A$104,INT((ROW()-5)/12)+1)="","",INDEX('Recurring Plans'!$A$5:$A$104,INT((ROW()-5)/12)+1)),"")</f>
        <v/>
      </c>
      <c r="B17" s="21">
        <f>IF($A17="","",MOD(ROW()-5,12)+1)</f>
        <v/>
      </c>
      <c r="C17" s="18">
        <f>IF($A17="","",IFERROR(VLOOKUP($A17,'Recurring Plans'!$A$5:$M$104,2,FALSE),""))</f>
        <v/>
      </c>
      <c r="D17" s="18">
        <f>IF($A17="","",IFERROR(VLOOKUP($A17,'Recurring Plans'!$A$5:$M$104,4,FALSE),""))</f>
        <v/>
      </c>
      <c r="E17" s="32">
        <f>IF(OR($A17="",$B17&gt;IFERROR(VLOOKUP($A17,'Recurring Plans'!$A$5:$M$104,8,FALSE),0),IFERROR(VLOOKUP($A17,'Recurring Plans'!$A$5:$M$104,11,FALSE),"")&lt;&gt;'Assumptions'!$E$9),"",IFERROR(IF(VLOOKUP($A17,'Recurring Plans'!$A$5:$M$104,7,FALSE)='Assumptions'!$E$4,VLOOKUP($A17,'Recurring Plans'!$A$5:$M$104,5,FALSE)+($B17-1)*VLOOKUP($A17,'Recurring Plans'!$A$5:$M$104,6,FALSE),IF(VLOOKUP($A17,'Recurring Plans'!$A$5:$M$104,7,FALSE)='Assumptions'!$E$5,VLOOKUP($A17,'Recurring Plans'!$A$5:$M$104,5,FALSE)+($B17-1)*VLOOKUP($A17,'Recurring Plans'!$A$5:$M$104,6,FALSE)*7,IF(VLOOKUP($A17,'Recurring Plans'!$A$5:$M$104,7,FALSE)='Assumptions'!$E$6,EDATE(VLOOKUP($A17,'Recurring Plans'!$A$5:$M$104,5,FALSE),($B17-1)*VLOOKUP($A17,'Recurring Plans'!$A$5:$M$104,6,FALSE)),""))),""))</f>
        <v/>
      </c>
      <c r="F17" s="31" t="n"/>
      <c r="G17" s="32">
        <f>IF($E17="","",IF($F17&lt;&gt;"",$F17,$E17))</f>
        <v/>
      </c>
      <c r="H17" s="22">
        <f>IF($E17="","",IFERROR(VLOOKUP($A17,'Recurring Plans'!$A$5:$M$104,9,FALSE),""))</f>
        <v/>
      </c>
      <c r="I17" s="13" t="n"/>
      <c r="J17" s="18">
        <f>IF($E17="","",IF($I17&lt;&gt;"",$I17,IFERROR(VLOOKUP($A17,'Recurring Plans'!$A$5:$M$104,10,FALSE),"")))</f>
        <v/>
      </c>
      <c r="K17" s="12" t="inlineStr">
        <is>
          <t>Scheduled</t>
        </is>
      </c>
      <c r="L17" s="6">
        <f>IF($G17="","",IF($K17&lt;&gt;"",$K17,'Assumptions'!$E$14))</f>
        <v/>
      </c>
      <c r="M17" s="13" t="n"/>
      <c r="N17" s="18">
        <f>IF($G17="","",IF(OR($F17&lt;&gt;"",$I17&lt;&gt;"",$M17&lt;&gt;"",$K17='Assumptions'!$E$16,$K17='Assumptions'!$E$17),"Exception - check",IF(AND($L17='Assumptions'!$E$14,$G17&lt;'Assumptions'!$B$4),"Past date - check","")))</f>
        <v/>
      </c>
    </row>
    <row r="18">
      <c r="A18" s="9">
        <f>IFERROR(IF(INDEX('Recurring Plans'!$A$5:$A$104,INT((ROW()-5)/12)+1)="","",INDEX('Recurring Plans'!$A$5:$A$104,INT((ROW()-5)/12)+1)),"")</f>
        <v/>
      </c>
      <c r="B18" s="23">
        <f>IF($A18="","",MOD(ROW()-5,12)+1)</f>
        <v/>
      </c>
      <c r="C18" s="20">
        <f>IF($A18="","",IFERROR(VLOOKUP($A18,'Recurring Plans'!$A$5:$M$104,2,FALSE),""))</f>
        <v/>
      </c>
      <c r="D18" s="20">
        <f>IF($A18="","",IFERROR(VLOOKUP($A18,'Recurring Plans'!$A$5:$M$104,4,FALSE),""))</f>
        <v/>
      </c>
      <c r="E18" s="33">
        <f>IF(OR($A18="",$B18&gt;IFERROR(VLOOKUP($A18,'Recurring Plans'!$A$5:$M$104,8,FALSE),0),IFERROR(VLOOKUP($A18,'Recurring Plans'!$A$5:$M$104,11,FALSE),"")&lt;&gt;'Assumptions'!$E$9),"",IFERROR(IF(VLOOKUP($A18,'Recurring Plans'!$A$5:$M$104,7,FALSE)='Assumptions'!$E$4,VLOOKUP($A18,'Recurring Plans'!$A$5:$M$104,5,FALSE)+($B18-1)*VLOOKUP($A18,'Recurring Plans'!$A$5:$M$104,6,FALSE),IF(VLOOKUP($A18,'Recurring Plans'!$A$5:$M$104,7,FALSE)='Assumptions'!$E$5,VLOOKUP($A18,'Recurring Plans'!$A$5:$M$104,5,FALSE)+($B18-1)*VLOOKUP($A18,'Recurring Plans'!$A$5:$M$104,6,FALSE)*7,IF(VLOOKUP($A18,'Recurring Plans'!$A$5:$M$104,7,FALSE)='Assumptions'!$E$6,EDATE(VLOOKUP($A18,'Recurring Plans'!$A$5:$M$104,5,FALSE),($B18-1)*VLOOKUP($A18,'Recurring Plans'!$A$5:$M$104,6,FALSE)),""))),""))</f>
        <v/>
      </c>
      <c r="F18" s="31" t="n"/>
      <c r="G18" s="33">
        <f>IF($E18="","",IF($F18&lt;&gt;"",$F18,$E18))</f>
        <v/>
      </c>
      <c r="H18" s="24">
        <f>IF($E18="","",IFERROR(VLOOKUP($A18,'Recurring Plans'!$A$5:$M$104,9,FALSE),""))</f>
        <v/>
      </c>
      <c r="I18" s="13" t="n"/>
      <c r="J18" s="20">
        <f>IF($E18="","",IF($I18&lt;&gt;"",$I18,IFERROR(VLOOKUP($A18,'Recurring Plans'!$A$5:$M$104,10,FALSE),"")))</f>
        <v/>
      </c>
      <c r="K18" s="12" t="n"/>
      <c r="L18" s="9">
        <f>IF($G18="","",IF($K18&lt;&gt;"",$K18,'Assumptions'!$E$14))</f>
        <v/>
      </c>
      <c r="M18" s="13" t="n"/>
      <c r="N18" s="20">
        <f>IF($G18="","",IF(OR($F18&lt;&gt;"",$I18&lt;&gt;"",$M18&lt;&gt;"",$K18='Assumptions'!$E$16,$K18='Assumptions'!$E$17),"Exception - check",IF(AND($L18='Assumptions'!$E$14,$G18&lt;'Assumptions'!$B$4),"Past date - check","")))</f>
        <v/>
      </c>
    </row>
    <row r="19">
      <c r="A19" s="6">
        <f>IFERROR(IF(INDEX('Recurring Plans'!$A$5:$A$104,INT((ROW()-5)/12)+1)="","",INDEX('Recurring Plans'!$A$5:$A$104,INT((ROW()-5)/12)+1)),"")</f>
        <v/>
      </c>
      <c r="B19" s="21">
        <f>IF($A19="","",MOD(ROW()-5,12)+1)</f>
        <v/>
      </c>
      <c r="C19" s="18">
        <f>IF($A19="","",IFERROR(VLOOKUP($A19,'Recurring Plans'!$A$5:$M$104,2,FALSE),""))</f>
        <v/>
      </c>
      <c r="D19" s="18">
        <f>IF($A19="","",IFERROR(VLOOKUP($A19,'Recurring Plans'!$A$5:$M$104,4,FALSE),""))</f>
        <v/>
      </c>
      <c r="E19" s="32">
        <f>IF(OR($A19="",$B19&gt;IFERROR(VLOOKUP($A19,'Recurring Plans'!$A$5:$M$104,8,FALSE),0),IFERROR(VLOOKUP($A19,'Recurring Plans'!$A$5:$M$104,11,FALSE),"")&lt;&gt;'Assumptions'!$E$9),"",IFERROR(IF(VLOOKUP($A19,'Recurring Plans'!$A$5:$M$104,7,FALSE)='Assumptions'!$E$4,VLOOKUP($A19,'Recurring Plans'!$A$5:$M$104,5,FALSE)+($B19-1)*VLOOKUP($A19,'Recurring Plans'!$A$5:$M$104,6,FALSE),IF(VLOOKUP($A19,'Recurring Plans'!$A$5:$M$104,7,FALSE)='Assumptions'!$E$5,VLOOKUP($A19,'Recurring Plans'!$A$5:$M$104,5,FALSE)+($B19-1)*VLOOKUP($A19,'Recurring Plans'!$A$5:$M$104,6,FALSE)*7,IF(VLOOKUP($A19,'Recurring Plans'!$A$5:$M$104,7,FALSE)='Assumptions'!$E$6,EDATE(VLOOKUP($A19,'Recurring Plans'!$A$5:$M$104,5,FALSE),($B19-1)*VLOOKUP($A19,'Recurring Plans'!$A$5:$M$104,6,FALSE)),""))),""))</f>
        <v/>
      </c>
      <c r="F19" s="31" t="n"/>
      <c r="G19" s="32">
        <f>IF($E19="","",IF($F19&lt;&gt;"",$F19,$E19))</f>
        <v/>
      </c>
      <c r="H19" s="22">
        <f>IF($E19="","",IFERROR(VLOOKUP($A19,'Recurring Plans'!$A$5:$M$104,9,FALSE),""))</f>
        <v/>
      </c>
      <c r="I19" s="13" t="n"/>
      <c r="J19" s="18">
        <f>IF($E19="","",IF($I19&lt;&gt;"",$I19,IFERROR(VLOOKUP($A19,'Recurring Plans'!$A$5:$M$104,10,FALSE),"")))</f>
        <v/>
      </c>
      <c r="K19" s="12" t="n"/>
      <c r="L19" s="6">
        <f>IF($G19="","",IF($K19&lt;&gt;"",$K19,'Assumptions'!$E$14))</f>
        <v/>
      </c>
      <c r="M19" s="13" t="n"/>
      <c r="N19" s="18">
        <f>IF($G19="","",IF(OR($F19&lt;&gt;"",$I19&lt;&gt;"",$M19&lt;&gt;"",$K19='Assumptions'!$E$16,$K19='Assumptions'!$E$17),"Exception - check",IF(AND($L19='Assumptions'!$E$14,$G19&lt;'Assumptions'!$B$4),"Past date - check","")))</f>
        <v/>
      </c>
    </row>
    <row r="20">
      <c r="A20" s="9">
        <f>IFERROR(IF(INDEX('Recurring Plans'!$A$5:$A$104,INT((ROW()-5)/12)+1)="","",INDEX('Recurring Plans'!$A$5:$A$104,INT((ROW()-5)/12)+1)),"")</f>
        <v/>
      </c>
      <c r="B20" s="23">
        <f>IF($A20="","",MOD(ROW()-5,12)+1)</f>
        <v/>
      </c>
      <c r="C20" s="20">
        <f>IF($A20="","",IFERROR(VLOOKUP($A20,'Recurring Plans'!$A$5:$M$104,2,FALSE),""))</f>
        <v/>
      </c>
      <c r="D20" s="20">
        <f>IF($A20="","",IFERROR(VLOOKUP($A20,'Recurring Plans'!$A$5:$M$104,4,FALSE),""))</f>
        <v/>
      </c>
      <c r="E20" s="33">
        <f>IF(OR($A20="",$B20&gt;IFERROR(VLOOKUP($A20,'Recurring Plans'!$A$5:$M$104,8,FALSE),0),IFERROR(VLOOKUP($A20,'Recurring Plans'!$A$5:$M$104,11,FALSE),"")&lt;&gt;'Assumptions'!$E$9),"",IFERROR(IF(VLOOKUP($A20,'Recurring Plans'!$A$5:$M$104,7,FALSE)='Assumptions'!$E$4,VLOOKUP($A20,'Recurring Plans'!$A$5:$M$104,5,FALSE)+($B20-1)*VLOOKUP($A20,'Recurring Plans'!$A$5:$M$104,6,FALSE),IF(VLOOKUP($A20,'Recurring Plans'!$A$5:$M$104,7,FALSE)='Assumptions'!$E$5,VLOOKUP($A20,'Recurring Plans'!$A$5:$M$104,5,FALSE)+($B20-1)*VLOOKUP($A20,'Recurring Plans'!$A$5:$M$104,6,FALSE)*7,IF(VLOOKUP($A20,'Recurring Plans'!$A$5:$M$104,7,FALSE)='Assumptions'!$E$6,EDATE(VLOOKUP($A20,'Recurring Plans'!$A$5:$M$104,5,FALSE),($B20-1)*VLOOKUP($A20,'Recurring Plans'!$A$5:$M$104,6,FALSE)),""))),""))</f>
        <v/>
      </c>
      <c r="F20" s="31" t="n"/>
      <c r="G20" s="33">
        <f>IF($E20="","",IF($F20&lt;&gt;"",$F20,$E20))</f>
        <v/>
      </c>
      <c r="H20" s="24">
        <f>IF($E20="","",IFERROR(VLOOKUP($A20,'Recurring Plans'!$A$5:$M$104,9,FALSE),""))</f>
        <v/>
      </c>
      <c r="I20" s="13" t="n"/>
      <c r="J20" s="20">
        <f>IF($E20="","",IF($I20&lt;&gt;"",$I20,IFERROR(VLOOKUP($A20,'Recurring Plans'!$A$5:$M$104,10,FALSE),"")))</f>
        <v/>
      </c>
      <c r="K20" s="12" t="n"/>
      <c r="L20" s="9">
        <f>IF($G20="","",IF($K20&lt;&gt;"",$K20,'Assumptions'!$E$14))</f>
        <v/>
      </c>
      <c r="M20" s="13" t="n"/>
      <c r="N20" s="20">
        <f>IF($G20="","",IF(OR($F20&lt;&gt;"",$I20&lt;&gt;"",$M20&lt;&gt;"",$K20='Assumptions'!$E$16,$K20='Assumptions'!$E$17),"Exception - check",IF(AND($L20='Assumptions'!$E$14,$G20&lt;'Assumptions'!$B$4),"Past date - check","")))</f>
        <v/>
      </c>
    </row>
    <row r="21">
      <c r="A21" s="6">
        <f>IFERROR(IF(INDEX('Recurring Plans'!$A$5:$A$104,INT((ROW()-5)/12)+1)="","",INDEX('Recurring Plans'!$A$5:$A$104,INT((ROW()-5)/12)+1)),"")</f>
        <v/>
      </c>
      <c r="B21" s="21">
        <f>IF($A21="","",MOD(ROW()-5,12)+1)</f>
        <v/>
      </c>
      <c r="C21" s="18">
        <f>IF($A21="","",IFERROR(VLOOKUP($A21,'Recurring Plans'!$A$5:$M$104,2,FALSE),""))</f>
        <v/>
      </c>
      <c r="D21" s="18">
        <f>IF($A21="","",IFERROR(VLOOKUP($A21,'Recurring Plans'!$A$5:$M$104,4,FALSE),""))</f>
        <v/>
      </c>
      <c r="E21" s="32">
        <f>IF(OR($A21="",$B21&gt;IFERROR(VLOOKUP($A21,'Recurring Plans'!$A$5:$M$104,8,FALSE),0),IFERROR(VLOOKUP($A21,'Recurring Plans'!$A$5:$M$104,11,FALSE),"")&lt;&gt;'Assumptions'!$E$9),"",IFERROR(IF(VLOOKUP($A21,'Recurring Plans'!$A$5:$M$104,7,FALSE)='Assumptions'!$E$4,VLOOKUP($A21,'Recurring Plans'!$A$5:$M$104,5,FALSE)+($B21-1)*VLOOKUP($A21,'Recurring Plans'!$A$5:$M$104,6,FALSE),IF(VLOOKUP($A21,'Recurring Plans'!$A$5:$M$104,7,FALSE)='Assumptions'!$E$5,VLOOKUP($A21,'Recurring Plans'!$A$5:$M$104,5,FALSE)+($B21-1)*VLOOKUP($A21,'Recurring Plans'!$A$5:$M$104,6,FALSE)*7,IF(VLOOKUP($A21,'Recurring Plans'!$A$5:$M$104,7,FALSE)='Assumptions'!$E$6,EDATE(VLOOKUP($A21,'Recurring Plans'!$A$5:$M$104,5,FALSE),($B21-1)*VLOOKUP($A21,'Recurring Plans'!$A$5:$M$104,6,FALSE)),""))),""))</f>
        <v/>
      </c>
      <c r="F21" s="31" t="n"/>
      <c r="G21" s="32">
        <f>IF($E21="","",IF($F21&lt;&gt;"",$F21,$E21))</f>
        <v/>
      </c>
      <c r="H21" s="22">
        <f>IF($E21="","",IFERROR(VLOOKUP($A21,'Recurring Plans'!$A$5:$M$104,9,FALSE),""))</f>
        <v/>
      </c>
      <c r="I21" s="13" t="n"/>
      <c r="J21" s="18">
        <f>IF($E21="","",IF($I21&lt;&gt;"",$I21,IFERROR(VLOOKUP($A21,'Recurring Plans'!$A$5:$M$104,10,FALSE),"")))</f>
        <v/>
      </c>
      <c r="K21" s="12" t="n"/>
      <c r="L21" s="6">
        <f>IF($G21="","",IF($K21&lt;&gt;"",$K21,'Assumptions'!$E$14))</f>
        <v/>
      </c>
      <c r="M21" s="13" t="n"/>
      <c r="N21" s="18">
        <f>IF($G21="","",IF(OR($F21&lt;&gt;"",$I21&lt;&gt;"",$M21&lt;&gt;"",$K21='Assumptions'!$E$16,$K21='Assumptions'!$E$17),"Exception - check",IF(AND($L21='Assumptions'!$E$14,$G21&lt;'Assumptions'!$B$4),"Past date - check","")))</f>
        <v/>
      </c>
    </row>
    <row r="22">
      <c r="A22" s="9">
        <f>IFERROR(IF(INDEX('Recurring Plans'!$A$5:$A$104,INT((ROW()-5)/12)+1)="","",INDEX('Recurring Plans'!$A$5:$A$104,INT((ROW()-5)/12)+1)),"")</f>
        <v/>
      </c>
      <c r="B22" s="23">
        <f>IF($A22="","",MOD(ROW()-5,12)+1)</f>
        <v/>
      </c>
      <c r="C22" s="20">
        <f>IF($A22="","",IFERROR(VLOOKUP($A22,'Recurring Plans'!$A$5:$M$104,2,FALSE),""))</f>
        <v/>
      </c>
      <c r="D22" s="20">
        <f>IF($A22="","",IFERROR(VLOOKUP($A22,'Recurring Plans'!$A$5:$M$104,4,FALSE),""))</f>
        <v/>
      </c>
      <c r="E22" s="33">
        <f>IF(OR($A22="",$B22&gt;IFERROR(VLOOKUP($A22,'Recurring Plans'!$A$5:$M$104,8,FALSE),0),IFERROR(VLOOKUP($A22,'Recurring Plans'!$A$5:$M$104,11,FALSE),"")&lt;&gt;'Assumptions'!$E$9),"",IFERROR(IF(VLOOKUP($A22,'Recurring Plans'!$A$5:$M$104,7,FALSE)='Assumptions'!$E$4,VLOOKUP($A22,'Recurring Plans'!$A$5:$M$104,5,FALSE)+($B22-1)*VLOOKUP($A22,'Recurring Plans'!$A$5:$M$104,6,FALSE),IF(VLOOKUP($A22,'Recurring Plans'!$A$5:$M$104,7,FALSE)='Assumptions'!$E$5,VLOOKUP($A22,'Recurring Plans'!$A$5:$M$104,5,FALSE)+($B22-1)*VLOOKUP($A22,'Recurring Plans'!$A$5:$M$104,6,FALSE)*7,IF(VLOOKUP($A22,'Recurring Plans'!$A$5:$M$104,7,FALSE)='Assumptions'!$E$6,EDATE(VLOOKUP($A22,'Recurring Plans'!$A$5:$M$104,5,FALSE),($B22-1)*VLOOKUP($A22,'Recurring Plans'!$A$5:$M$104,6,FALSE)),""))),""))</f>
        <v/>
      </c>
      <c r="F22" s="31" t="n"/>
      <c r="G22" s="33">
        <f>IF($E22="","",IF($F22&lt;&gt;"",$F22,$E22))</f>
        <v/>
      </c>
      <c r="H22" s="24">
        <f>IF($E22="","",IFERROR(VLOOKUP($A22,'Recurring Plans'!$A$5:$M$104,9,FALSE),""))</f>
        <v/>
      </c>
      <c r="I22" s="13" t="n"/>
      <c r="J22" s="20">
        <f>IF($E22="","",IF($I22&lt;&gt;"",$I22,IFERROR(VLOOKUP($A22,'Recurring Plans'!$A$5:$M$104,10,FALSE),"")))</f>
        <v/>
      </c>
      <c r="K22" s="12" t="n"/>
      <c r="L22" s="9">
        <f>IF($G22="","",IF($K22&lt;&gt;"",$K22,'Assumptions'!$E$14))</f>
        <v/>
      </c>
      <c r="M22" s="13" t="n"/>
      <c r="N22" s="20">
        <f>IF($G22="","",IF(OR($F22&lt;&gt;"",$I22&lt;&gt;"",$M22&lt;&gt;"",$K22='Assumptions'!$E$16,$K22='Assumptions'!$E$17),"Exception - check",IF(AND($L22='Assumptions'!$E$14,$G22&lt;'Assumptions'!$B$4),"Past date - check","")))</f>
        <v/>
      </c>
    </row>
    <row r="23">
      <c r="A23" s="6">
        <f>IFERROR(IF(INDEX('Recurring Plans'!$A$5:$A$104,INT((ROW()-5)/12)+1)="","",INDEX('Recurring Plans'!$A$5:$A$104,INT((ROW()-5)/12)+1)),"")</f>
        <v/>
      </c>
      <c r="B23" s="21">
        <f>IF($A23="","",MOD(ROW()-5,12)+1)</f>
        <v/>
      </c>
      <c r="C23" s="18">
        <f>IF($A23="","",IFERROR(VLOOKUP($A23,'Recurring Plans'!$A$5:$M$104,2,FALSE),""))</f>
        <v/>
      </c>
      <c r="D23" s="18">
        <f>IF($A23="","",IFERROR(VLOOKUP($A23,'Recurring Plans'!$A$5:$M$104,4,FALSE),""))</f>
        <v/>
      </c>
      <c r="E23" s="32">
        <f>IF(OR($A23="",$B23&gt;IFERROR(VLOOKUP($A23,'Recurring Plans'!$A$5:$M$104,8,FALSE),0),IFERROR(VLOOKUP($A23,'Recurring Plans'!$A$5:$M$104,11,FALSE),"")&lt;&gt;'Assumptions'!$E$9),"",IFERROR(IF(VLOOKUP($A23,'Recurring Plans'!$A$5:$M$104,7,FALSE)='Assumptions'!$E$4,VLOOKUP($A23,'Recurring Plans'!$A$5:$M$104,5,FALSE)+($B23-1)*VLOOKUP($A23,'Recurring Plans'!$A$5:$M$104,6,FALSE),IF(VLOOKUP($A23,'Recurring Plans'!$A$5:$M$104,7,FALSE)='Assumptions'!$E$5,VLOOKUP($A23,'Recurring Plans'!$A$5:$M$104,5,FALSE)+($B23-1)*VLOOKUP($A23,'Recurring Plans'!$A$5:$M$104,6,FALSE)*7,IF(VLOOKUP($A23,'Recurring Plans'!$A$5:$M$104,7,FALSE)='Assumptions'!$E$6,EDATE(VLOOKUP($A23,'Recurring Plans'!$A$5:$M$104,5,FALSE),($B23-1)*VLOOKUP($A23,'Recurring Plans'!$A$5:$M$104,6,FALSE)),""))),""))</f>
        <v/>
      </c>
      <c r="F23" s="31" t="n"/>
      <c r="G23" s="32">
        <f>IF($E23="","",IF($F23&lt;&gt;"",$F23,$E23))</f>
        <v/>
      </c>
      <c r="H23" s="22">
        <f>IF($E23="","",IFERROR(VLOOKUP($A23,'Recurring Plans'!$A$5:$M$104,9,FALSE),""))</f>
        <v/>
      </c>
      <c r="I23" s="13" t="n"/>
      <c r="J23" s="18">
        <f>IF($E23="","",IF($I23&lt;&gt;"",$I23,IFERROR(VLOOKUP($A23,'Recurring Plans'!$A$5:$M$104,10,FALSE),"")))</f>
        <v/>
      </c>
      <c r="K23" s="12" t="n"/>
      <c r="L23" s="6">
        <f>IF($G23="","",IF($K23&lt;&gt;"",$K23,'Assumptions'!$E$14))</f>
        <v/>
      </c>
      <c r="M23" s="13" t="n"/>
      <c r="N23" s="18">
        <f>IF($G23="","",IF(OR($F23&lt;&gt;"",$I23&lt;&gt;"",$M23&lt;&gt;"",$K23='Assumptions'!$E$16,$K23='Assumptions'!$E$17),"Exception - check",IF(AND($L23='Assumptions'!$E$14,$G23&lt;'Assumptions'!$B$4),"Past date - check","")))</f>
        <v/>
      </c>
    </row>
    <row r="24">
      <c r="A24" s="9">
        <f>IFERROR(IF(INDEX('Recurring Plans'!$A$5:$A$104,INT((ROW()-5)/12)+1)="","",INDEX('Recurring Plans'!$A$5:$A$104,INT((ROW()-5)/12)+1)),"")</f>
        <v/>
      </c>
      <c r="B24" s="23">
        <f>IF($A24="","",MOD(ROW()-5,12)+1)</f>
        <v/>
      </c>
      <c r="C24" s="20">
        <f>IF($A24="","",IFERROR(VLOOKUP($A24,'Recurring Plans'!$A$5:$M$104,2,FALSE),""))</f>
        <v/>
      </c>
      <c r="D24" s="20">
        <f>IF($A24="","",IFERROR(VLOOKUP($A24,'Recurring Plans'!$A$5:$M$104,4,FALSE),""))</f>
        <v/>
      </c>
      <c r="E24" s="33">
        <f>IF(OR($A24="",$B24&gt;IFERROR(VLOOKUP($A24,'Recurring Plans'!$A$5:$M$104,8,FALSE),0),IFERROR(VLOOKUP($A24,'Recurring Plans'!$A$5:$M$104,11,FALSE),"")&lt;&gt;'Assumptions'!$E$9),"",IFERROR(IF(VLOOKUP($A24,'Recurring Plans'!$A$5:$M$104,7,FALSE)='Assumptions'!$E$4,VLOOKUP($A24,'Recurring Plans'!$A$5:$M$104,5,FALSE)+($B24-1)*VLOOKUP($A24,'Recurring Plans'!$A$5:$M$104,6,FALSE),IF(VLOOKUP($A24,'Recurring Plans'!$A$5:$M$104,7,FALSE)='Assumptions'!$E$5,VLOOKUP($A24,'Recurring Plans'!$A$5:$M$104,5,FALSE)+($B24-1)*VLOOKUP($A24,'Recurring Plans'!$A$5:$M$104,6,FALSE)*7,IF(VLOOKUP($A24,'Recurring Plans'!$A$5:$M$104,7,FALSE)='Assumptions'!$E$6,EDATE(VLOOKUP($A24,'Recurring Plans'!$A$5:$M$104,5,FALSE),($B24-1)*VLOOKUP($A24,'Recurring Plans'!$A$5:$M$104,6,FALSE)),""))),""))</f>
        <v/>
      </c>
      <c r="F24" s="31" t="n"/>
      <c r="G24" s="33">
        <f>IF($E24="","",IF($F24&lt;&gt;"",$F24,$E24))</f>
        <v/>
      </c>
      <c r="H24" s="24">
        <f>IF($E24="","",IFERROR(VLOOKUP($A24,'Recurring Plans'!$A$5:$M$104,9,FALSE),""))</f>
        <v/>
      </c>
      <c r="I24" s="13" t="n"/>
      <c r="J24" s="20">
        <f>IF($E24="","",IF($I24&lt;&gt;"",$I24,IFERROR(VLOOKUP($A24,'Recurring Plans'!$A$5:$M$104,10,FALSE),"")))</f>
        <v/>
      </c>
      <c r="K24" s="12" t="n"/>
      <c r="L24" s="9">
        <f>IF($G24="","",IF($K24&lt;&gt;"",$K24,'Assumptions'!$E$14))</f>
        <v/>
      </c>
      <c r="M24" s="13" t="n"/>
      <c r="N24" s="20">
        <f>IF($G24="","",IF(OR($F24&lt;&gt;"",$I24&lt;&gt;"",$M24&lt;&gt;"",$K24='Assumptions'!$E$16,$K24='Assumptions'!$E$17),"Exception - check",IF(AND($L24='Assumptions'!$E$14,$G24&lt;'Assumptions'!$B$4),"Past date - check","")))</f>
        <v/>
      </c>
    </row>
    <row r="25">
      <c r="A25" s="6">
        <f>IFERROR(IF(INDEX('Recurring Plans'!$A$5:$A$104,INT((ROW()-5)/12)+1)="","",INDEX('Recurring Plans'!$A$5:$A$104,INT((ROW()-5)/12)+1)),"")</f>
        <v/>
      </c>
      <c r="B25" s="21">
        <f>IF($A25="","",MOD(ROW()-5,12)+1)</f>
        <v/>
      </c>
      <c r="C25" s="18">
        <f>IF($A25="","",IFERROR(VLOOKUP($A25,'Recurring Plans'!$A$5:$M$104,2,FALSE),""))</f>
        <v/>
      </c>
      <c r="D25" s="18">
        <f>IF($A25="","",IFERROR(VLOOKUP($A25,'Recurring Plans'!$A$5:$M$104,4,FALSE),""))</f>
        <v/>
      </c>
      <c r="E25" s="32">
        <f>IF(OR($A25="",$B25&gt;IFERROR(VLOOKUP($A25,'Recurring Plans'!$A$5:$M$104,8,FALSE),0),IFERROR(VLOOKUP($A25,'Recurring Plans'!$A$5:$M$104,11,FALSE),"")&lt;&gt;'Assumptions'!$E$9),"",IFERROR(IF(VLOOKUP($A25,'Recurring Plans'!$A$5:$M$104,7,FALSE)='Assumptions'!$E$4,VLOOKUP($A25,'Recurring Plans'!$A$5:$M$104,5,FALSE)+($B25-1)*VLOOKUP($A25,'Recurring Plans'!$A$5:$M$104,6,FALSE),IF(VLOOKUP($A25,'Recurring Plans'!$A$5:$M$104,7,FALSE)='Assumptions'!$E$5,VLOOKUP($A25,'Recurring Plans'!$A$5:$M$104,5,FALSE)+($B25-1)*VLOOKUP($A25,'Recurring Plans'!$A$5:$M$104,6,FALSE)*7,IF(VLOOKUP($A25,'Recurring Plans'!$A$5:$M$104,7,FALSE)='Assumptions'!$E$6,EDATE(VLOOKUP($A25,'Recurring Plans'!$A$5:$M$104,5,FALSE),($B25-1)*VLOOKUP($A25,'Recurring Plans'!$A$5:$M$104,6,FALSE)),""))),""))</f>
        <v/>
      </c>
      <c r="F25" s="31" t="n"/>
      <c r="G25" s="32">
        <f>IF($E25="","",IF($F25&lt;&gt;"",$F25,$E25))</f>
        <v/>
      </c>
      <c r="H25" s="22">
        <f>IF($E25="","",IFERROR(VLOOKUP($A25,'Recurring Plans'!$A$5:$M$104,9,FALSE),""))</f>
        <v/>
      </c>
      <c r="I25" s="13" t="n"/>
      <c r="J25" s="18">
        <f>IF($E25="","",IF($I25&lt;&gt;"",$I25,IFERROR(VLOOKUP($A25,'Recurring Plans'!$A$5:$M$104,10,FALSE),"")))</f>
        <v/>
      </c>
      <c r="K25" s="12" t="n"/>
      <c r="L25" s="6">
        <f>IF($G25="","",IF($K25&lt;&gt;"",$K25,'Assumptions'!$E$14))</f>
        <v/>
      </c>
      <c r="M25" s="13" t="n"/>
      <c r="N25" s="18">
        <f>IF($G25="","",IF(OR($F25&lt;&gt;"",$I25&lt;&gt;"",$M25&lt;&gt;"",$K25='Assumptions'!$E$16,$K25='Assumptions'!$E$17),"Exception - check",IF(AND($L25='Assumptions'!$E$14,$G25&lt;'Assumptions'!$B$4),"Past date - check","")))</f>
        <v/>
      </c>
    </row>
    <row r="26">
      <c r="A26" s="9">
        <f>IFERROR(IF(INDEX('Recurring Plans'!$A$5:$A$104,INT((ROW()-5)/12)+1)="","",INDEX('Recurring Plans'!$A$5:$A$104,INT((ROW()-5)/12)+1)),"")</f>
        <v/>
      </c>
      <c r="B26" s="23">
        <f>IF($A26="","",MOD(ROW()-5,12)+1)</f>
        <v/>
      </c>
      <c r="C26" s="20">
        <f>IF($A26="","",IFERROR(VLOOKUP($A26,'Recurring Plans'!$A$5:$M$104,2,FALSE),""))</f>
        <v/>
      </c>
      <c r="D26" s="20">
        <f>IF($A26="","",IFERROR(VLOOKUP($A26,'Recurring Plans'!$A$5:$M$104,4,FALSE),""))</f>
        <v/>
      </c>
      <c r="E26" s="33">
        <f>IF(OR($A26="",$B26&gt;IFERROR(VLOOKUP($A26,'Recurring Plans'!$A$5:$M$104,8,FALSE),0),IFERROR(VLOOKUP($A26,'Recurring Plans'!$A$5:$M$104,11,FALSE),"")&lt;&gt;'Assumptions'!$E$9),"",IFERROR(IF(VLOOKUP($A26,'Recurring Plans'!$A$5:$M$104,7,FALSE)='Assumptions'!$E$4,VLOOKUP($A26,'Recurring Plans'!$A$5:$M$104,5,FALSE)+($B26-1)*VLOOKUP($A26,'Recurring Plans'!$A$5:$M$104,6,FALSE),IF(VLOOKUP($A26,'Recurring Plans'!$A$5:$M$104,7,FALSE)='Assumptions'!$E$5,VLOOKUP($A26,'Recurring Plans'!$A$5:$M$104,5,FALSE)+($B26-1)*VLOOKUP($A26,'Recurring Plans'!$A$5:$M$104,6,FALSE)*7,IF(VLOOKUP($A26,'Recurring Plans'!$A$5:$M$104,7,FALSE)='Assumptions'!$E$6,EDATE(VLOOKUP($A26,'Recurring Plans'!$A$5:$M$104,5,FALSE),($B26-1)*VLOOKUP($A26,'Recurring Plans'!$A$5:$M$104,6,FALSE)),""))),""))</f>
        <v/>
      </c>
      <c r="F26" s="31" t="n"/>
      <c r="G26" s="33">
        <f>IF($E26="","",IF($F26&lt;&gt;"",$F26,$E26))</f>
        <v/>
      </c>
      <c r="H26" s="24">
        <f>IF($E26="","",IFERROR(VLOOKUP($A26,'Recurring Plans'!$A$5:$M$104,9,FALSE),""))</f>
        <v/>
      </c>
      <c r="I26" s="13" t="n"/>
      <c r="J26" s="20">
        <f>IF($E26="","",IF($I26&lt;&gt;"",$I26,IFERROR(VLOOKUP($A26,'Recurring Plans'!$A$5:$M$104,10,FALSE),"")))</f>
        <v/>
      </c>
      <c r="K26" s="12" t="n"/>
      <c r="L26" s="9">
        <f>IF($G26="","",IF($K26&lt;&gt;"",$K26,'Assumptions'!$E$14))</f>
        <v/>
      </c>
      <c r="M26" s="13" t="n"/>
      <c r="N26" s="20">
        <f>IF($G26="","",IF(OR($F26&lt;&gt;"",$I26&lt;&gt;"",$M26&lt;&gt;"",$K26='Assumptions'!$E$16,$K26='Assumptions'!$E$17),"Exception - check",IF(AND($L26='Assumptions'!$E$14,$G26&lt;'Assumptions'!$B$4),"Past date - check","")))</f>
        <v/>
      </c>
    </row>
    <row r="27">
      <c r="A27" s="6">
        <f>IFERROR(IF(INDEX('Recurring Plans'!$A$5:$A$104,INT((ROW()-5)/12)+1)="","",INDEX('Recurring Plans'!$A$5:$A$104,INT((ROW()-5)/12)+1)),"")</f>
        <v/>
      </c>
      <c r="B27" s="21">
        <f>IF($A27="","",MOD(ROW()-5,12)+1)</f>
        <v/>
      </c>
      <c r="C27" s="18">
        <f>IF($A27="","",IFERROR(VLOOKUP($A27,'Recurring Plans'!$A$5:$M$104,2,FALSE),""))</f>
        <v/>
      </c>
      <c r="D27" s="18">
        <f>IF($A27="","",IFERROR(VLOOKUP($A27,'Recurring Plans'!$A$5:$M$104,4,FALSE),""))</f>
        <v/>
      </c>
      <c r="E27" s="32">
        <f>IF(OR($A27="",$B27&gt;IFERROR(VLOOKUP($A27,'Recurring Plans'!$A$5:$M$104,8,FALSE),0),IFERROR(VLOOKUP($A27,'Recurring Plans'!$A$5:$M$104,11,FALSE),"")&lt;&gt;'Assumptions'!$E$9),"",IFERROR(IF(VLOOKUP($A27,'Recurring Plans'!$A$5:$M$104,7,FALSE)='Assumptions'!$E$4,VLOOKUP($A27,'Recurring Plans'!$A$5:$M$104,5,FALSE)+($B27-1)*VLOOKUP($A27,'Recurring Plans'!$A$5:$M$104,6,FALSE),IF(VLOOKUP($A27,'Recurring Plans'!$A$5:$M$104,7,FALSE)='Assumptions'!$E$5,VLOOKUP($A27,'Recurring Plans'!$A$5:$M$104,5,FALSE)+($B27-1)*VLOOKUP($A27,'Recurring Plans'!$A$5:$M$104,6,FALSE)*7,IF(VLOOKUP($A27,'Recurring Plans'!$A$5:$M$104,7,FALSE)='Assumptions'!$E$6,EDATE(VLOOKUP($A27,'Recurring Plans'!$A$5:$M$104,5,FALSE),($B27-1)*VLOOKUP($A27,'Recurring Plans'!$A$5:$M$104,6,FALSE)),""))),""))</f>
        <v/>
      </c>
      <c r="F27" s="31" t="n"/>
      <c r="G27" s="32">
        <f>IF($E27="","",IF($F27&lt;&gt;"",$F27,$E27))</f>
        <v/>
      </c>
      <c r="H27" s="22">
        <f>IF($E27="","",IFERROR(VLOOKUP($A27,'Recurring Plans'!$A$5:$M$104,9,FALSE),""))</f>
        <v/>
      </c>
      <c r="I27" s="13" t="n"/>
      <c r="J27" s="18">
        <f>IF($E27="","",IF($I27&lt;&gt;"",$I27,IFERROR(VLOOKUP($A27,'Recurring Plans'!$A$5:$M$104,10,FALSE),"")))</f>
        <v/>
      </c>
      <c r="K27" s="12" t="n"/>
      <c r="L27" s="6">
        <f>IF($G27="","",IF($K27&lt;&gt;"",$K27,'Assumptions'!$E$14))</f>
        <v/>
      </c>
      <c r="M27" s="13" t="n"/>
      <c r="N27" s="18">
        <f>IF($G27="","",IF(OR($F27&lt;&gt;"",$I27&lt;&gt;"",$M27&lt;&gt;"",$K27='Assumptions'!$E$16,$K27='Assumptions'!$E$17),"Exception - check",IF(AND($L27='Assumptions'!$E$14,$G27&lt;'Assumptions'!$B$4),"Past date - check","")))</f>
        <v/>
      </c>
    </row>
    <row r="28">
      <c r="A28" s="9">
        <f>IFERROR(IF(INDEX('Recurring Plans'!$A$5:$A$104,INT((ROW()-5)/12)+1)="","",INDEX('Recurring Plans'!$A$5:$A$104,INT((ROW()-5)/12)+1)),"")</f>
        <v/>
      </c>
      <c r="B28" s="23">
        <f>IF($A28="","",MOD(ROW()-5,12)+1)</f>
        <v/>
      </c>
      <c r="C28" s="20">
        <f>IF($A28="","",IFERROR(VLOOKUP($A28,'Recurring Plans'!$A$5:$M$104,2,FALSE),""))</f>
        <v/>
      </c>
      <c r="D28" s="20">
        <f>IF($A28="","",IFERROR(VLOOKUP($A28,'Recurring Plans'!$A$5:$M$104,4,FALSE),""))</f>
        <v/>
      </c>
      <c r="E28" s="33">
        <f>IF(OR($A28="",$B28&gt;IFERROR(VLOOKUP($A28,'Recurring Plans'!$A$5:$M$104,8,FALSE),0),IFERROR(VLOOKUP($A28,'Recurring Plans'!$A$5:$M$104,11,FALSE),"")&lt;&gt;'Assumptions'!$E$9),"",IFERROR(IF(VLOOKUP($A28,'Recurring Plans'!$A$5:$M$104,7,FALSE)='Assumptions'!$E$4,VLOOKUP($A28,'Recurring Plans'!$A$5:$M$104,5,FALSE)+($B28-1)*VLOOKUP($A28,'Recurring Plans'!$A$5:$M$104,6,FALSE),IF(VLOOKUP($A28,'Recurring Plans'!$A$5:$M$104,7,FALSE)='Assumptions'!$E$5,VLOOKUP($A28,'Recurring Plans'!$A$5:$M$104,5,FALSE)+($B28-1)*VLOOKUP($A28,'Recurring Plans'!$A$5:$M$104,6,FALSE)*7,IF(VLOOKUP($A28,'Recurring Plans'!$A$5:$M$104,7,FALSE)='Assumptions'!$E$6,EDATE(VLOOKUP($A28,'Recurring Plans'!$A$5:$M$104,5,FALSE),($B28-1)*VLOOKUP($A28,'Recurring Plans'!$A$5:$M$104,6,FALSE)),""))),""))</f>
        <v/>
      </c>
      <c r="F28" s="31" t="n"/>
      <c r="G28" s="33">
        <f>IF($E28="","",IF($F28&lt;&gt;"",$F28,$E28))</f>
        <v/>
      </c>
      <c r="H28" s="24">
        <f>IF($E28="","",IFERROR(VLOOKUP($A28,'Recurring Plans'!$A$5:$M$104,9,FALSE),""))</f>
        <v/>
      </c>
      <c r="I28" s="13" t="n"/>
      <c r="J28" s="20">
        <f>IF($E28="","",IF($I28&lt;&gt;"",$I28,IFERROR(VLOOKUP($A28,'Recurring Plans'!$A$5:$M$104,10,FALSE),"")))</f>
        <v/>
      </c>
      <c r="K28" s="12" t="n"/>
      <c r="L28" s="9">
        <f>IF($G28="","",IF($K28&lt;&gt;"",$K28,'Assumptions'!$E$14))</f>
        <v/>
      </c>
      <c r="M28" s="13" t="n"/>
      <c r="N28" s="20">
        <f>IF($G28="","",IF(OR($F28&lt;&gt;"",$I28&lt;&gt;"",$M28&lt;&gt;"",$K28='Assumptions'!$E$16,$K28='Assumptions'!$E$17),"Exception - check",IF(AND($L28='Assumptions'!$E$14,$G28&lt;'Assumptions'!$B$4),"Past date - check","")))</f>
        <v/>
      </c>
    </row>
    <row r="29">
      <c r="A29" s="6">
        <f>IFERROR(IF(INDEX('Recurring Plans'!$A$5:$A$104,INT((ROW()-5)/12)+1)="","",INDEX('Recurring Plans'!$A$5:$A$104,INT((ROW()-5)/12)+1)),"")</f>
        <v/>
      </c>
      <c r="B29" s="21">
        <f>IF($A29="","",MOD(ROW()-5,12)+1)</f>
        <v/>
      </c>
      <c r="C29" s="18">
        <f>IF($A29="","",IFERROR(VLOOKUP($A29,'Recurring Plans'!$A$5:$M$104,2,FALSE),""))</f>
        <v/>
      </c>
      <c r="D29" s="18">
        <f>IF($A29="","",IFERROR(VLOOKUP($A29,'Recurring Plans'!$A$5:$M$104,4,FALSE),""))</f>
        <v/>
      </c>
      <c r="E29" s="32">
        <f>IF(OR($A29="",$B29&gt;IFERROR(VLOOKUP($A29,'Recurring Plans'!$A$5:$M$104,8,FALSE),0),IFERROR(VLOOKUP($A29,'Recurring Plans'!$A$5:$M$104,11,FALSE),"")&lt;&gt;'Assumptions'!$E$9),"",IFERROR(IF(VLOOKUP($A29,'Recurring Plans'!$A$5:$M$104,7,FALSE)='Assumptions'!$E$4,VLOOKUP($A29,'Recurring Plans'!$A$5:$M$104,5,FALSE)+($B29-1)*VLOOKUP($A29,'Recurring Plans'!$A$5:$M$104,6,FALSE),IF(VLOOKUP($A29,'Recurring Plans'!$A$5:$M$104,7,FALSE)='Assumptions'!$E$5,VLOOKUP($A29,'Recurring Plans'!$A$5:$M$104,5,FALSE)+($B29-1)*VLOOKUP($A29,'Recurring Plans'!$A$5:$M$104,6,FALSE)*7,IF(VLOOKUP($A29,'Recurring Plans'!$A$5:$M$104,7,FALSE)='Assumptions'!$E$6,EDATE(VLOOKUP($A29,'Recurring Plans'!$A$5:$M$104,5,FALSE),($B29-1)*VLOOKUP($A29,'Recurring Plans'!$A$5:$M$104,6,FALSE)),""))),""))</f>
        <v/>
      </c>
      <c r="F29" s="31" t="n"/>
      <c r="G29" s="32">
        <f>IF($E29="","",IF($F29&lt;&gt;"",$F29,$E29))</f>
        <v/>
      </c>
      <c r="H29" s="22">
        <f>IF($E29="","",IFERROR(VLOOKUP($A29,'Recurring Plans'!$A$5:$M$104,9,FALSE),""))</f>
        <v/>
      </c>
      <c r="I29" s="13" t="n"/>
      <c r="J29" s="18">
        <f>IF($E29="","",IF($I29&lt;&gt;"",$I29,IFERROR(VLOOKUP($A29,'Recurring Plans'!$A$5:$M$104,10,FALSE),"")))</f>
        <v/>
      </c>
      <c r="K29" s="12" t="inlineStr">
        <is>
          <t>Completed</t>
        </is>
      </c>
      <c r="L29" s="6">
        <f>IF($G29="","",IF($K29&lt;&gt;"",$K29,'Assumptions'!$E$14))</f>
        <v/>
      </c>
      <c r="M29" s="13" t="n"/>
      <c r="N29" s="18">
        <f>IF($G29="","",IF(OR($F29&lt;&gt;"",$I29&lt;&gt;"",$M29&lt;&gt;"",$K29='Assumptions'!$E$16,$K29='Assumptions'!$E$17),"Exception - check",IF(AND($L29='Assumptions'!$E$14,$G29&lt;'Assumptions'!$B$4),"Past date - check","")))</f>
        <v/>
      </c>
    </row>
    <row r="30">
      <c r="A30" s="9">
        <f>IFERROR(IF(INDEX('Recurring Plans'!$A$5:$A$104,INT((ROW()-5)/12)+1)="","",INDEX('Recurring Plans'!$A$5:$A$104,INT((ROW()-5)/12)+1)),"")</f>
        <v/>
      </c>
      <c r="B30" s="23">
        <f>IF($A30="","",MOD(ROW()-5,12)+1)</f>
        <v/>
      </c>
      <c r="C30" s="20">
        <f>IF($A30="","",IFERROR(VLOOKUP($A30,'Recurring Plans'!$A$5:$M$104,2,FALSE),""))</f>
        <v/>
      </c>
      <c r="D30" s="20">
        <f>IF($A30="","",IFERROR(VLOOKUP($A30,'Recurring Plans'!$A$5:$M$104,4,FALSE),""))</f>
        <v/>
      </c>
      <c r="E30" s="33">
        <f>IF(OR($A30="",$B30&gt;IFERROR(VLOOKUP($A30,'Recurring Plans'!$A$5:$M$104,8,FALSE),0),IFERROR(VLOOKUP($A30,'Recurring Plans'!$A$5:$M$104,11,FALSE),"")&lt;&gt;'Assumptions'!$E$9),"",IFERROR(IF(VLOOKUP($A30,'Recurring Plans'!$A$5:$M$104,7,FALSE)='Assumptions'!$E$4,VLOOKUP($A30,'Recurring Plans'!$A$5:$M$104,5,FALSE)+($B30-1)*VLOOKUP($A30,'Recurring Plans'!$A$5:$M$104,6,FALSE),IF(VLOOKUP($A30,'Recurring Plans'!$A$5:$M$104,7,FALSE)='Assumptions'!$E$5,VLOOKUP($A30,'Recurring Plans'!$A$5:$M$104,5,FALSE)+($B30-1)*VLOOKUP($A30,'Recurring Plans'!$A$5:$M$104,6,FALSE)*7,IF(VLOOKUP($A30,'Recurring Plans'!$A$5:$M$104,7,FALSE)='Assumptions'!$E$6,EDATE(VLOOKUP($A30,'Recurring Plans'!$A$5:$M$104,5,FALSE),($B30-1)*VLOOKUP($A30,'Recurring Plans'!$A$5:$M$104,6,FALSE)),""))),""))</f>
        <v/>
      </c>
      <c r="F30" s="31" t="n"/>
      <c r="G30" s="33">
        <f>IF($E30="","",IF($F30&lt;&gt;"",$F30,$E30))</f>
        <v/>
      </c>
      <c r="H30" s="24">
        <f>IF($E30="","",IFERROR(VLOOKUP($A30,'Recurring Plans'!$A$5:$M$104,9,FALSE),""))</f>
        <v/>
      </c>
      <c r="I30" s="13" t="n"/>
      <c r="J30" s="20">
        <f>IF($E30="","",IF($I30&lt;&gt;"",$I30,IFERROR(VLOOKUP($A30,'Recurring Plans'!$A$5:$M$104,10,FALSE),"")))</f>
        <v/>
      </c>
      <c r="K30" s="12" t="inlineStr">
        <is>
          <t>Needs Review</t>
        </is>
      </c>
      <c r="L30" s="9">
        <f>IF($G30="","",IF($K30&lt;&gt;"",$K30,'Assumptions'!$E$14))</f>
        <v/>
      </c>
      <c r="M30" s="13" t="inlineStr">
        <is>
          <t>Confirm timing with the owner.</t>
        </is>
      </c>
      <c r="N30" s="20">
        <f>IF($G30="","",IF(OR($F30&lt;&gt;"",$I30&lt;&gt;"",$M30&lt;&gt;"",$K30='Assumptions'!$E$16,$K30='Assumptions'!$E$17),"Exception - check",IF(AND($L30='Assumptions'!$E$14,$G30&lt;'Assumptions'!$B$4),"Past date - check","")))</f>
        <v/>
      </c>
    </row>
    <row r="31">
      <c r="A31" s="6">
        <f>IFERROR(IF(INDEX('Recurring Plans'!$A$5:$A$104,INT((ROW()-5)/12)+1)="","",INDEX('Recurring Plans'!$A$5:$A$104,INT((ROW()-5)/12)+1)),"")</f>
        <v/>
      </c>
      <c r="B31" s="21">
        <f>IF($A31="","",MOD(ROW()-5,12)+1)</f>
        <v/>
      </c>
      <c r="C31" s="18">
        <f>IF($A31="","",IFERROR(VLOOKUP($A31,'Recurring Plans'!$A$5:$M$104,2,FALSE),""))</f>
        <v/>
      </c>
      <c r="D31" s="18">
        <f>IF($A31="","",IFERROR(VLOOKUP($A31,'Recurring Plans'!$A$5:$M$104,4,FALSE),""))</f>
        <v/>
      </c>
      <c r="E31" s="32">
        <f>IF(OR($A31="",$B31&gt;IFERROR(VLOOKUP($A31,'Recurring Plans'!$A$5:$M$104,8,FALSE),0),IFERROR(VLOOKUP($A31,'Recurring Plans'!$A$5:$M$104,11,FALSE),"")&lt;&gt;'Assumptions'!$E$9),"",IFERROR(IF(VLOOKUP($A31,'Recurring Plans'!$A$5:$M$104,7,FALSE)='Assumptions'!$E$4,VLOOKUP($A31,'Recurring Plans'!$A$5:$M$104,5,FALSE)+($B31-1)*VLOOKUP($A31,'Recurring Plans'!$A$5:$M$104,6,FALSE),IF(VLOOKUP($A31,'Recurring Plans'!$A$5:$M$104,7,FALSE)='Assumptions'!$E$5,VLOOKUP($A31,'Recurring Plans'!$A$5:$M$104,5,FALSE)+($B31-1)*VLOOKUP($A31,'Recurring Plans'!$A$5:$M$104,6,FALSE)*7,IF(VLOOKUP($A31,'Recurring Plans'!$A$5:$M$104,7,FALSE)='Assumptions'!$E$6,EDATE(VLOOKUP($A31,'Recurring Plans'!$A$5:$M$104,5,FALSE),($B31-1)*VLOOKUP($A31,'Recurring Plans'!$A$5:$M$104,6,FALSE)),""))),""))</f>
        <v/>
      </c>
      <c r="F31" s="31" t="n"/>
      <c r="G31" s="32">
        <f>IF($E31="","",IF($F31&lt;&gt;"",$F31,$E31))</f>
        <v/>
      </c>
      <c r="H31" s="22">
        <f>IF($E31="","",IFERROR(VLOOKUP($A31,'Recurring Plans'!$A$5:$M$104,9,FALSE),""))</f>
        <v/>
      </c>
      <c r="I31" s="13" t="n"/>
      <c r="J31" s="18">
        <f>IF($E31="","",IF($I31&lt;&gt;"",$I31,IFERROR(VLOOKUP($A31,'Recurring Plans'!$A$5:$M$104,10,FALSE),"")))</f>
        <v/>
      </c>
      <c r="K31" s="12" t="n"/>
      <c r="L31" s="6">
        <f>IF($G31="","",IF($K31&lt;&gt;"",$K31,'Assumptions'!$E$14))</f>
        <v/>
      </c>
      <c r="M31" s="13" t="n"/>
      <c r="N31" s="18">
        <f>IF($G31="","",IF(OR($F31&lt;&gt;"",$I31&lt;&gt;"",$M31&lt;&gt;"",$K31='Assumptions'!$E$16,$K31='Assumptions'!$E$17),"Exception - check",IF(AND($L31='Assumptions'!$E$14,$G31&lt;'Assumptions'!$B$4),"Past date - check","")))</f>
        <v/>
      </c>
    </row>
    <row r="32">
      <c r="A32" s="9">
        <f>IFERROR(IF(INDEX('Recurring Plans'!$A$5:$A$104,INT((ROW()-5)/12)+1)="","",INDEX('Recurring Plans'!$A$5:$A$104,INT((ROW()-5)/12)+1)),"")</f>
        <v/>
      </c>
      <c r="B32" s="23">
        <f>IF($A32="","",MOD(ROW()-5,12)+1)</f>
        <v/>
      </c>
      <c r="C32" s="20">
        <f>IF($A32="","",IFERROR(VLOOKUP($A32,'Recurring Plans'!$A$5:$M$104,2,FALSE),""))</f>
        <v/>
      </c>
      <c r="D32" s="20">
        <f>IF($A32="","",IFERROR(VLOOKUP($A32,'Recurring Plans'!$A$5:$M$104,4,FALSE),""))</f>
        <v/>
      </c>
      <c r="E32" s="33">
        <f>IF(OR($A32="",$B32&gt;IFERROR(VLOOKUP($A32,'Recurring Plans'!$A$5:$M$104,8,FALSE),0),IFERROR(VLOOKUP($A32,'Recurring Plans'!$A$5:$M$104,11,FALSE),"")&lt;&gt;'Assumptions'!$E$9),"",IFERROR(IF(VLOOKUP($A32,'Recurring Plans'!$A$5:$M$104,7,FALSE)='Assumptions'!$E$4,VLOOKUP($A32,'Recurring Plans'!$A$5:$M$104,5,FALSE)+($B32-1)*VLOOKUP($A32,'Recurring Plans'!$A$5:$M$104,6,FALSE),IF(VLOOKUP($A32,'Recurring Plans'!$A$5:$M$104,7,FALSE)='Assumptions'!$E$5,VLOOKUP($A32,'Recurring Plans'!$A$5:$M$104,5,FALSE)+($B32-1)*VLOOKUP($A32,'Recurring Plans'!$A$5:$M$104,6,FALSE)*7,IF(VLOOKUP($A32,'Recurring Plans'!$A$5:$M$104,7,FALSE)='Assumptions'!$E$6,EDATE(VLOOKUP($A32,'Recurring Plans'!$A$5:$M$104,5,FALSE),($B32-1)*VLOOKUP($A32,'Recurring Plans'!$A$5:$M$104,6,FALSE)),""))),""))</f>
        <v/>
      </c>
      <c r="F32" s="31" t="n"/>
      <c r="G32" s="33">
        <f>IF($E32="","",IF($F32&lt;&gt;"",$F32,$E32))</f>
        <v/>
      </c>
      <c r="H32" s="24">
        <f>IF($E32="","",IFERROR(VLOOKUP($A32,'Recurring Plans'!$A$5:$M$104,9,FALSE),""))</f>
        <v/>
      </c>
      <c r="I32" s="13" t="n"/>
      <c r="J32" s="20">
        <f>IF($E32="","",IF($I32&lt;&gt;"",$I32,IFERROR(VLOOKUP($A32,'Recurring Plans'!$A$5:$M$104,10,FALSE),"")))</f>
        <v/>
      </c>
      <c r="K32" s="12" t="n"/>
      <c r="L32" s="9">
        <f>IF($G32="","",IF($K32&lt;&gt;"",$K32,'Assumptions'!$E$14))</f>
        <v/>
      </c>
      <c r="M32" s="13" t="n"/>
      <c r="N32" s="20">
        <f>IF($G32="","",IF(OR($F32&lt;&gt;"",$I32&lt;&gt;"",$M32&lt;&gt;"",$K32='Assumptions'!$E$16,$K32='Assumptions'!$E$17),"Exception - check",IF(AND($L32='Assumptions'!$E$14,$G32&lt;'Assumptions'!$B$4),"Past date - check","")))</f>
        <v/>
      </c>
    </row>
    <row r="33">
      <c r="A33" s="6">
        <f>IFERROR(IF(INDEX('Recurring Plans'!$A$5:$A$104,INT((ROW()-5)/12)+1)="","",INDEX('Recurring Plans'!$A$5:$A$104,INT((ROW()-5)/12)+1)),"")</f>
        <v/>
      </c>
      <c r="B33" s="21">
        <f>IF($A33="","",MOD(ROW()-5,12)+1)</f>
        <v/>
      </c>
      <c r="C33" s="18">
        <f>IF($A33="","",IFERROR(VLOOKUP($A33,'Recurring Plans'!$A$5:$M$104,2,FALSE),""))</f>
        <v/>
      </c>
      <c r="D33" s="18">
        <f>IF($A33="","",IFERROR(VLOOKUP($A33,'Recurring Plans'!$A$5:$M$104,4,FALSE),""))</f>
        <v/>
      </c>
      <c r="E33" s="32">
        <f>IF(OR($A33="",$B33&gt;IFERROR(VLOOKUP($A33,'Recurring Plans'!$A$5:$M$104,8,FALSE),0),IFERROR(VLOOKUP($A33,'Recurring Plans'!$A$5:$M$104,11,FALSE),"")&lt;&gt;'Assumptions'!$E$9),"",IFERROR(IF(VLOOKUP($A33,'Recurring Plans'!$A$5:$M$104,7,FALSE)='Assumptions'!$E$4,VLOOKUP($A33,'Recurring Plans'!$A$5:$M$104,5,FALSE)+($B33-1)*VLOOKUP($A33,'Recurring Plans'!$A$5:$M$104,6,FALSE),IF(VLOOKUP($A33,'Recurring Plans'!$A$5:$M$104,7,FALSE)='Assumptions'!$E$5,VLOOKUP($A33,'Recurring Plans'!$A$5:$M$104,5,FALSE)+($B33-1)*VLOOKUP($A33,'Recurring Plans'!$A$5:$M$104,6,FALSE)*7,IF(VLOOKUP($A33,'Recurring Plans'!$A$5:$M$104,7,FALSE)='Assumptions'!$E$6,EDATE(VLOOKUP($A33,'Recurring Plans'!$A$5:$M$104,5,FALSE),($B33-1)*VLOOKUP($A33,'Recurring Plans'!$A$5:$M$104,6,FALSE)),""))),""))</f>
        <v/>
      </c>
      <c r="F33" s="31" t="n"/>
      <c r="G33" s="32">
        <f>IF($E33="","",IF($F33&lt;&gt;"",$F33,$E33))</f>
        <v/>
      </c>
      <c r="H33" s="22">
        <f>IF($E33="","",IFERROR(VLOOKUP($A33,'Recurring Plans'!$A$5:$M$104,9,FALSE),""))</f>
        <v/>
      </c>
      <c r="I33" s="13" t="n"/>
      <c r="J33" s="18">
        <f>IF($E33="","",IF($I33&lt;&gt;"",$I33,IFERROR(VLOOKUP($A33,'Recurring Plans'!$A$5:$M$104,10,FALSE),"")))</f>
        <v/>
      </c>
      <c r="K33" s="12" t="n"/>
      <c r="L33" s="6">
        <f>IF($G33="","",IF($K33&lt;&gt;"",$K33,'Assumptions'!$E$14))</f>
        <v/>
      </c>
      <c r="M33" s="13" t="n"/>
      <c r="N33" s="18">
        <f>IF($G33="","",IF(OR($F33&lt;&gt;"",$I33&lt;&gt;"",$M33&lt;&gt;"",$K33='Assumptions'!$E$16,$K33='Assumptions'!$E$17),"Exception - check",IF(AND($L33='Assumptions'!$E$14,$G33&lt;'Assumptions'!$B$4),"Past date - check","")))</f>
        <v/>
      </c>
    </row>
    <row r="34">
      <c r="A34" s="9">
        <f>IFERROR(IF(INDEX('Recurring Plans'!$A$5:$A$104,INT((ROW()-5)/12)+1)="","",INDEX('Recurring Plans'!$A$5:$A$104,INT((ROW()-5)/12)+1)),"")</f>
        <v/>
      </c>
      <c r="B34" s="23">
        <f>IF($A34="","",MOD(ROW()-5,12)+1)</f>
        <v/>
      </c>
      <c r="C34" s="20">
        <f>IF($A34="","",IFERROR(VLOOKUP($A34,'Recurring Plans'!$A$5:$M$104,2,FALSE),""))</f>
        <v/>
      </c>
      <c r="D34" s="20">
        <f>IF($A34="","",IFERROR(VLOOKUP($A34,'Recurring Plans'!$A$5:$M$104,4,FALSE),""))</f>
        <v/>
      </c>
      <c r="E34" s="33">
        <f>IF(OR($A34="",$B34&gt;IFERROR(VLOOKUP($A34,'Recurring Plans'!$A$5:$M$104,8,FALSE),0),IFERROR(VLOOKUP($A34,'Recurring Plans'!$A$5:$M$104,11,FALSE),"")&lt;&gt;'Assumptions'!$E$9),"",IFERROR(IF(VLOOKUP($A34,'Recurring Plans'!$A$5:$M$104,7,FALSE)='Assumptions'!$E$4,VLOOKUP($A34,'Recurring Plans'!$A$5:$M$104,5,FALSE)+($B34-1)*VLOOKUP($A34,'Recurring Plans'!$A$5:$M$104,6,FALSE),IF(VLOOKUP($A34,'Recurring Plans'!$A$5:$M$104,7,FALSE)='Assumptions'!$E$5,VLOOKUP($A34,'Recurring Plans'!$A$5:$M$104,5,FALSE)+($B34-1)*VLOOKUP($A34,'Recurring Plans'!$A$5:$M$104,6,FALSE)*7,IF(VLOOKUP($A34,'Recurring Plans'!$A$5:$M$104,7,FALSE)='Assumptions'!$E$6,EDATE(VLOOKUP($A34,'Recurring Plans'!$A$5:$M$104,5,FALSE),($B34-1)*VLOOKUP($A34,'Recurring Plans'!$A$5:$M$104,6,FALSE)),""))),""))</f>
        <v/>
      </c>
      <c r="F34" s="31" t="n"/>
      <c r="G34" s="33">
        <f>IF($E34="","",IF($F34&lt;&gt;"",$F34,$E34))</f>
        <v/>
      </c>
      <c r="H34" s="24">
        <f>IF($E34="","",IFERROR(VLOOKUP($A34,'Recurring Plans'!$A$5:$M$104,9,FALSE),""))</f>
        <v/>
      </c>
      <c r="I34" s="13" t="n"/>
      <c r="J34" s="20">
        <f>IF($E34="","",IF($I34&lt;&gt;"",$I34,IFERROR(VLOOKUP($A34,'Recurring Plans'!$A$5:$M$104,10,FALSE),"")))</f>
        <v/>
      </c>
      <c r="K34" s="12" t="n"/>
      <c r="L34" s="9">
        <f>IF($G34="","",IF($K34&lt;&gt;"",$K34,'Assumptions'!$E$14))</f>
        <v/>
      </c>
      <c r="M34" s="13" t="n"/>
      <c r="N34" s="20">
        <f>IF($G34="","",IF(OR($F34&lt;&gt;"",$I34&lt;&gt;"",$M34&lt;&gt;"",$K34='Assumptions'!$E$16,$K34='Assumptions'!$E$17),"Exception - check",IF(AND($L34='Assumptions'!$E$14,$G34&lt;'Assumptions'!$B$4),"Past date - check","")))</f>
        <v/>
      </c>
    </row>
    <row r="35">
      <c r="A35" s="6">
        <f>IFERROR(IF(INDEX('Recurring Plans'!$A$5:$A$104,INT((ROW()-5)/12)+1)="","",INDEX('Recurring Plans'!$A$5:$A$104,INT((ROW()-5)/12)+1)),"")</f>
        <v/>
      </c>
      <c r="B35" s="21">
        <f>IF($A35="","",MOD(ROW()-5,12)+1)</f>
        <v/>
      </c>
      <c r="C35" s="18">
        <f>IF($A35="","",IFERROR(VLOOKUP($A35,'Recurring Plans'!$A$5:$M$104,2,FALSE),""))</f>
        <v/>
      </c>
      <c r="D35" s="18">
        <f>IF($A35="","",IFERROR(VLOOKUP($A35,'Recurring Plans'!$A$5:$M$104,4,FALSE),""))</f>
        <v/>
      </c>
      <c r="E35" s="32">
        <f>IF(OR($A35="",$B35&gt;IFERROR(VLOOKUP($A35,'Recurring Plans'!$A$5:$M$104,8,FALSE),0),IFERROR(VLOOKUP($A35,'Recurring Plans'!$A$5:$M$104,11,FALSE),"")&lt;&gt;'Assumptions'!$E$9),"",IFERROR(IF(VLOOKUP($A35,'Recurring Plans'!$A$5:$M$104,7,FALSE)='Assumptions'!$E$4,VLOOKUP($A35,'Recurring Plans'!$A$5:$M$104,5,FALSE)+($B35-1)*VLOOKUP($A35,'Recurring Plans'!$A$5:$M$104,6,FALSE),IF(VLOOKUP($A35,'Recurring Plans'!$A$5:$M$104,7,FALSE)='Assumptions'!$E$5,VLOOKUP($A35,'Recurring Plans'!$A$5:$M$104,5,FALSE)+($B35-1)*VLOOKUP($A35,'Recurring Plans'!$A$5:$M$104,6,FALSE)*7,IF(VLOOKUP($A35,'Recurring Plans'!$A$5:$M$104,7,FALSE)='Assumptions'!$E$6,EDATE(VLOOKUP($A35,'Recurring Plans'!$A$5:$M$104,5,FALSE),($B35-1)*VLOOKUP($A35,'Recurring Plans'!$A$5:$M$104,6,FALSE)),""))),""))</f>
        <v/>
      </c>
      <c r="F35" s="31" t="n"/>
      <c r="G35" s="32">
        <f>IF($E35="","",IF($F35&lt;&gt;"",$F35,$E35))</f>
        <v/>
      </c>
      <c r="H35" s="22">
        <f>IF($E35="","",IFERROR(VLOOKUP($A35,'Recurring Plans'!$A$5:$M$104,9,FALSE),""))</f>
        <v/>
      </c>
      <c r="I35" s="13" t="n"/>
      <c r="J35" s="18">
        <f>IF($E35="","",IF($I35&lt;&gt;"",$I35,IFERROR(VLOOKUP($A35,'Recurring Plans'!$A$5:$M$104,10,FALSE),"")))</f>
        <v/>
      </c>
      <c r="K35" s="12" t="n"/>
      <c r="L35" s="6">
        <f>IF($G35="","",IF($K35&lt;&gt;"",$K35,'Assumptions'!$E$14))</f>
        <v/>
      </c>
      <c r="M35" s="13" t="n"/>
      <c r="N35" s="18">
        <f>IF($G35="","",IF(OR($F35&lt;&gt;"",$I35&lt;&gt;"",$M35&lt;&gt;"",$K35='Assumptions'!$E$16,$K35='Assumptions'!$E$17),"Exception - check",IF(AND($L35='Assumptions'!$E$14,$G35&lt;'Assumptions'!$B$4),"Past date - check","")))</f>
        <v/>
      </c>
    </row>
    <row r="36">
      <c r="A36" s="9">
        <f>IFERROR(IF(INDEX('Recurring Plans'!$A$5:$A$104,INT((ROW()-5)/12)+1)="","",INDEX('Recurring Plans'!$A$5:$A$104,INT((ROW()-5)/12)+1)),"")</f>
        <v/>
      </c>
      <c r="B36" s="23">
        <f>IF($A36="","",MOD(ROW()-5,12)+1)</f>
        <v/>
      </c>
      <c r="C36" s="20">
        <f>IF($A36="","",IFERROR(VLOOKUP($A36,'Recurring Plans'!$A$5:$M$104,2,FALSE),""))</f>
        <v/>
      </c>
      <c r="D36" s="20">
        <f>IF($A36="","",IFERROR(VLOOKUP($A36,'Recurring Plans'!$A$5:$M$104,4,FALSE),""))</f>
        <v/>
      </c>
      <c r="E36" s="33">
        <f>IF(OR($A36="",$B36&gt;IFERROR(VLOOKUP($A36,'Recurring Plans'!$A$5:$M$104,8,FALSE),0),IFERROR(VLOOKUP($A36,'Recurring Plans'!$A$5:$M$104,11,FALSE),"")&lt;&gt;'Assumptions'!$E$9),"",IFERROR(IF(VLOOKUP($A36,'Recurring Plans'!$A$5:$M$104,7,FALSE)='Assumptions'!$E$4,VLOOKUP($A36,'Recurring Plans'!$A$5:$M$104,5,FALSE)+($B36-1)*VLOOKUP($A36,'Recurring Plans'!$A$5:$M$104,6,FALSE),IF(VLOOKUP($A36,'Recurring Plans'!$A$5:$M$104,7,FALSE)='Assumptions'!$E$5,VLOOKUP($A36,'Recurring Plans'!$A$5:$M$104,5,FALSE)+($B36-1)*VLOOKUP($A36,'Recurring Plans'!$A$5:$M$104,6,FALSE)*7,IF(VLOOKUP($A36,'Recurring Plans'!$A$5:$M$104,7,FALSE)='Assumptions'!$E$6,EDATE(VLOOKUP($A36,'Recurring Plans'!$A$5:$M$104,5,FALSE),($B36-1)*VLOOKUP($A36,'Recurring Plans'!$A$5:$M$104,6,FALSE)),""))),""))</f>
        <v/>
      </c>
      <c r="F36" s="31" t="n"/>
      <c r="G36" s="33">
        <f>IF($E36="","",IF($F36&lt;&gt;"",$F36,$E36))</f>
        <v/>
      </c>
      <c r="H36" s="24">
        <f>IF($E36="","",IFERROR(VLOOKUP($A36,'Recurring Plans'!$A$5:$M$104,9,FALSE),""))</f>
        <v/>
      </c>
      <c r="I36" s="13" t="n"/>
      <c r="J36" s="20">
        <f>IF($E36="","",IF($I36&lt;&gt;"",$I36,IFERROR(VLOOKUP($A36,'Recurring Plans'!$A$5:$M$104,10,FALSE),"")))</f>
        <v/>
      </c>
      <c r="K36" s="12" t="n"/>
      <c r="L36" s="9">
        <f>IF($G36="","",IF($K36&lt;&gt;"",$K36,'Assumptions'!$E$14))</f>
        <v/>
      </c>
      <c r="M36" s="13" t="n"/>
      <c r="N36" s="20">
        <f>IF($G36="","",IF(OR($F36&lt;&gt;"",$I36&lt;&gt;"",$M36&lt;&gt;"",$K36='Assumptions'!$E$16,$K36='Assumptions'!$E$17),"Exception - check",IF(AND($L36='Assumptions'!$E$14,$G36&lt;'Assumptions'!$B$4),"Past date - check","")))</f>
        <v/>
      </c>
    </row>
    <row r="37">
      <c r="A37" s="6">
        <f>IFERROR(IF(INDEX('Recurring Plans'!$A$5:$A$104,INT((ROW()-5)/12)+1)="","",INDEX('Recurring Plans'!$A$5:$A$104,INT((ROW()-5)/12)+1)),"")</f>
        <v/>
      </c>
      <c r="B37" s="21">
        <f>IF($A37="","",MOD(ROW()-5,12)+1)</f>
        <v/>
      </c>
      <c r="C37" s="18">
        <f>IF($A37="","",IFERROR(VLOOKUP($A37,'Recurring Plans'!$A$5:$M$104,2,FALSE),""))</f>
        <v/>
      </c>
      <c r="D37" s="18">
        <f>IF($A37="","",IFERROR(VLOOKUP($A37,'Recurring Plans'!$A$5:$M$104,4,FALSE),""))</f>
        <v/>
      </c>
      <c r="E37" s="32">
        <f>IF(OR($A37="",$B37&gt;IFERROR(VLOOKUP($A37,'Recurring Plans'!$A$5:$M$104,8,FALSE),0),IFERROR(VLOOKUP($A37,'Recurring Plans'!$A$5:$M$104,11,FALSE),"")&lt;&gt;'Assumptions'!$E$9),"",IFERROR(IF(VLOOKUP($A37,'Recurring Plans'!$A$5:$M$104,7,FALSE)='Assumptions'!$E$4,VLOOKUP($A37,'Recurring Plans'!$A$5:$M$104,5,FALSE)+($B37-1)*VLOOKUP($A37,'Recurring Plans'!$A$5:$M$104,6,FALSE),IF(VLOOKUP($A37,'Recurring Plans'!$A$5:$M$104,7,FALSE)='Assumptions'!$E$5,VLOOKUP($A37,'Recurring Plans'!$A$5:$M$104,5,FALSE)+($B37-1)*VLOOKUP($A37,'Recurring Plans'!$A$5:$M$104,6,FALSE)*7,IF(VLOOKUP($A37,'Recurring Plans'!$A$5:$M$104,7,FALSE)='Assumptions'!$E$6,EDATE(VLOOKUP($A37,'Recurring Plans'!$A$5:$M$104,5,FALSE),($B37-1)*VLOOKUP($A37,'Recurring Plans'!$A$5:$M$104,6,FALSE)),""))),""))</f>
        <v/>
      </c>
      <c r="F37" s="31" t="n"/>
      <c r="G37" s="32">
        <f>IF($E37="","",IF($F37&lt;&gt;"",$F37,$E37))</f>
        <v/>
      </c>
      <c r="H37" s="22">
        <f>IF($E37="","",IFERROR(VLOOKUP($A37,'Recurring Plans'!$A$5:$M$104,9,FALSE),""))</f>
        <v/>
      </c>
      <c r="I37" s="13" t="n"/>
      <c r="J37" s="18">
        <f>IF($E37="","",IF($I37&lt;&gt;"",$I37,IFERROR(VLOOKUP($A37,'Recurring Plans'!$A$5:$M$104,10,FALSE),"")))</f>
        <v/>
      </c>
      <c r="K37" s="12" t="n"/>
      <c r="L37" s="6">
        <f>IF($G37="","",IF($K37&lt;&gt;"",$K37,'Assumptions'!$E$14))</f>
        <v/>
      </c>
      <c r="M37" s="13" t="n"/>
      <c r="N37" s="18">
        <f>IF($G37="","",IF(OR($F37&lt;&gt;"",$I37&lt;&gt;"",$M37&lt;&gt;"",$K37='Assumptions'!$E$16,$K37='Assumptions'!$E$17),"Exception - check",IF(AND($L37='Assumptions'!$E$14,$G37&lt;'Assumptions'!$B$4),"Past date - check","")))</f>
        <v/>
      </c>
    </row>
    <row r="38">
      <c r="A38" s="9">
        <f>IFERROR(IF(INDEX('Recurring Plans'!$A$5:$A$104,INT((ROW()-5)/12)+1)="","",INDEX('Recurring Plans'!$A$5:$A$104,INT((ROW()-5)/12)+1)),"")</f>
        <v/>
      </c>
      <c r="B38" s="23">
        <f>IF($A38="","",MOD(ROW()-5,12)+1)</f>
        <v/>
      </c>
      <c r="C38" s="20">
        <f>IF($A38="","",IFERROR(VLOOKUP($A38,'Recurring Plans'!$A$5:$M$104,2,FALSE),""))</f>
        <v/>
      </c>
      <c r="D38" s="20">
        <f>IF($A38="","",IFERROR(VLOOKUP($A38,'Recurring Plans'!$A$5:$M$104,4,FALSE),""))</f>
        <v/>
      </c>
      <c r="E38" s="33">
        <f>IF(OR($A38="",$B38&gt;IFERROR(VLOOKUP($A38,'Recurring Plans'!$A$5:$M$104,8,FALSE),0),IFERROR(VLOOKUP($A38,'Recurring Plans'!$A$5:$M$104,11,FALSE),"")&lt;&gt;'Assumptions'!$E$9),"",IFERROR(IF(VLOOKUP($A38,'Recurring Plans'!$A$5:$M$104,7,FALSE)='Assumptions'!$E$4,VLOOKUP($A38,'Recurring Plans'!$A$5:$M$104,5,FALSE)+($B38-1)*VLOOKUP($A38,'Recurring Plans'!$A$5:$M$104,6,FALSE),IF(VLOOKUP($A38,'Recurring Plans'!$A$5:$M$104,7,FALSE)='Assumptions'!$E$5,VLOOKUP($A38,'Recurring Plans'!$A$5:$M$104,5,FALSE)+($B38-1)*VLOOKUP($A38,'Recurring Plans'!$A$5:$M$104,6,FALSE)*7,IF(VLOOKUP($A38,'Recurring Plans'!$A$5:$M$104,7,FALSE)='Assumptions'!$E$6,EDATE(VLOOKUP($A38,'Recurring Plans'!$A$5:$M$104,5,FALSE),($B38-1)*VLOOKUP($A38,'Recurring Plans'!$A$5:$M$104,6,FALSE)),""))),""))</f>
        <v/>
      </c>
      <c r="F38" s="31" t="n"/>
      <c r="G38" s="33">
        <f>IF($E38="","",IF($F38&lt;&gt;"",$F38,$E38))</f>
        <v/>
      </c>
      <c r="H38" s="24">
        <f>IF($E38="","",IFERROR(VLOOKUP($A38,'Recurring Plans'!$A$5:$M$104,9,FALSE),""))</f>
        <v/>
      </c>
      <c r="I38" s="13" t="n"/>
      <c r="J38" s="20">
        <f>IF($E38="","",IF($I38&lt;&gt;"",$I38,IFERROR(VLOOKUP($A38,'Recurring Plans'!$A$5:$M$104,10,FALSE),"")))</f>
        <v/>
      </c>
      <c r="K38" s="12" t="n"/>
      <c r="L38" s="9">
        <f>IF($G38="","",IF($K38&lt;&gt;"",$K38,'Assumptions'!$E$14))</f>
        <v/>
      </c>
      <c r="M38" s="13" t="n"/>
      <c r="N38" s="20">
        <f>IF($G38="","",IF(OR($F38&lt;&gt;"",$I38&lt;&gt;"",$M38&lt;&gt;"",$K38='Assumptions'!$E$16,$K38='Assumptions'!$E$17),"Exception - check",IF(AND($L38='Assumptions'!$E$14,$G38&lt;'Assumptions'!$B$4),"Past date - check","")))</f>
        <v/>
      </c>
    </row>
    <row r="39">
      <c r="A39" s="6">
        <f>IFERROR(IF(INDEX('Recurring Plans'!$A$5:$A$104,INT((ROW()-5)/12)+1)="","",INDEX('Recurring Plans'!$A$5:$A$104,INT((ROW()-5)/12)+1)),"")</f>
        <v/>
      </c>
      <c r="B39" s="21">
        <f>IF($A39="","",MOD(ROW()-5,12)+1)</f>
        <v/>
      </c>
      <c r="C39" s="18">
        <f>IF($A39="","",IFERROR(VLOOKUP($A39,'Recurring Plans'!$A$5:$M$104,2,FALSE),""))</f>
        <v/>
      </c>
      <c r="D39" s="18">
        <f>IF($A39="","",IFERROR(VLOOKUP($A39,'Recurring Plans'!$A$5:$M$104,4,FALSE),""))</f>
        <v/>
      </c>
      <c r="E39" s="32">
        <f>IF(OR($A39="",$B39&gt;IFERROR(VLOOKUP($A39,'Recurring Plans'!$A$5:$M$104,8,FALSE),0),IFERROR(VLOOKUP($A39,'Recurring Plans'!$A$5:$M$104,11,FALSE),"")&lt;&gt;'Assumptions'!$E$9),"",IFERROR(IF(VLOOKUP($A39,'Recurring Plans'!$A$5:$M$104,7,FALSE)='Assumptions'!$E$4,VLOOKUP($A39,'Recurring Plans'!$A$5:$M$104,5,FALSE)+($B39-1)*VLOOKUP($A39,'Recurring Plans'!$A$5:$M$104,6,FALSE),IF(VLOOKUP($A39,'Recurring Plans'!$A$5:$M$104,7,FALSE)='Assumptions'!$E$5,VLOOKUP($A39,'Recurring Plans'!$A$5:$M$104,5,FALSE)+($B39-1)*VLOOKUP($A39,'Recurring Plans'!$A$5:$M$104,6,FALSE)*7,IF(VLOOKUP($A39,'Recurring Plans'!$A$5:$M$104,7,FALSE)='Assumptions'!$E$6,EDATE(VLOOKUP($A39,'Recurring Plans'!$A$5:$M$104,5,FALSE),($B39-1)*VLOOKUP($A39,'Recurring Plans'!$A$5:$M$104,6,FALSE)),""))),""))</f>
        <v/>
      </c>
      <c r="F39" s="31" t="n"/>
      <c r="G39" s="32">
        <f>IF($E39="","",IF($F39&lt;&gt;"",$F39,$E39))</f>
        <v/>
      </c>
      <c r="H39" s="22">
        <f>IF($E39="","",IFERROR(VLOOKUP($A39,'Recurring Plans'!$A$5:$M$104,9,FALSE),""))</f>
        <v/>
      </c>
      <c r="I39" s="13" t="n"/>
      <c r="J39" s="18">
        <f>IF($E39="","",IF($I39&lt;&gt;"",$I39,IFERROR(VLOOKUP($A39,'Recurring Plans'!$A$5:$M$104,10,FALSE),"")))</f>
        <v/>
      </c>
      <c r="K39" s="12" t="n"/>
      <c r="L39" s="6">
        <f>IF($G39="","",IF($K39&lt;&gt;"",$K39,'Assumptions'!$E$14))</f>
        <v/>
      </c>
      <c r="M39" s="13" t="n"/>
      <c r="N39" s="18">
        <f>IF($G39="","",IF(OR($F39&lt;&gt;"",$I39&lt;&gt;"",$M39&lt;&gt;"",$K39='Assumptions'!$E$16,$K39='Assumptions'!$E$17),"Exception - check",IF(AND($L39='Assumptions'!$E$14,$G39&lt;'Assumptions'!$B$4),"Past date - check","")))</f>
        <v/>
      </c>
    </row>
    <row r="40">
      <c r="A40" s="9">
        <f>IFERROR(IF(INDEX('Recurring Plans'!$A$5:$A$104,INT((ROW()-5)/12)+1)="","",INDEX('Recurring Plans'!$A$5:$A$104,INT((ROW()-5)/12)+1)),"")</f>
        <v/>
      </c>
      <c r="B40" s="23">
        <f>IF($A40="","",MOD(ROW()-5,12)+1)</f>
        <v/>
      </c>
      <c r="C40" s="20">
        <f>IF($A40="","",IFERROR(VLOOKUP($A40,'Recurring Plans'!$A$5:$M$104,2,FALSE),""))</f>
        <v/>
      </c>
      <c r="D40" s="20">
        <f>IF($A40="","",IFERROR(VLOOKUP($A40,'Recurring Plans'!$A$5:$M$104,4,FALSE),""))</f>
        <v/>
      </c>
      <c r="E40" s="33">
        <f>IF(OR($A40="",$B40&gt;IFERROR(VLOOKUP($A40,'Recurring Plans'!$A$5:$M$104,8,FALSE),0),IFERROR(VLOOKUP($A40,'Recurring Plans'!$A$5:$M$104,11,FALSE),"")&lt;&gt;'Assumptions'!$E$9),"",IFERROR(IF(VLOOKUP($A40,'Recurring Plans'!$A$5:$M$104,7,FALSE)='Assumptions'!$E$4,VLOOKUP($A40,'Recurring Plans'!$A$5:$M$104,5,FALSE)+($B40-1)*VLOOKUP($A40,'Recurring Plans'!$A$5:$M$104,6,FALSE),IF(VLOOKUP($A40,'Recurring Plans'!$A$5:$M$104,7,FALSE)='Assumptions'!$E$5,VLOOKUP($A40,'Recurring Plans'!$A$5:$M$104,5,FALSE)+($B40-1)*VLOOKUP($A40,'Recurring Plans'!$A$5:$M$104,6,FALSE)*7,IF(VLOOKUP($A40,'Recurring Plans'!$A$5:$M$104,7,FALSE)='Assumptions'!$E$6,EDATE(VLOOKUP($A40,'Recurring Plans'!$A$5:$M$104,5,FALSE),($B40-1)*VLOOKUP($A40,'Recurring Plans'!$A$5:$M$104,6,FALSE)),""))),""))</f>
        <v/>
      </c>
      <c r="F40" s="31" t="n"/>
      <c r="G40" s="33">
        <f>IF($E40="","",IF($F40&lt;&gt;"",$F40,$E40))</f>
        <v/>
      </c>
      <c r="H40" s="24">
        <f>IF($E40="","",IFERROR(VLOOKUP($A40,'Recurring Plans'!$A$5:$M$104,9,FALSE),""))</f>
        <v/>
      </c>
      <c r="I40" s="13" t="n"/>
      <c r="J40" s="20">
        <f>IF($E40="","",IF($I40&lt;&gt;"",$I40,IFERROR(VLOOKUP($A40,'Recurring Plans'!$A$5:$M$104,10,FALSE),"")))</f>
        <v/>
      </c>
      <c r="K40" s="12" t="n"/>
      <c r="L40" s="9">
        <f>IF($G40="","",IF($K40&lt;&gt;"",$K40,'Assumptions'!$E$14))</f>
        <v/>
      </c>
      <c r="M40" s="13" t="n"/>
      <c r="N40" s="20">
        <f>IF($G40="","",IF(OR($F40&lt;&gt;"",$I40&lt;&gt;"",$M40&lt;&gt;"",$K40='Assumptions'!$E$16,$K40='Assumptions'!$E$17),"Exception - check",IF(AND($L40='Assumptions'!$E$14,$G40&lt;'Assumptions'!$B$4),"Past date - check","")))</f>
        <v/>
      </c>
    </row>
    <row r="41">
      <c r="A41" s="6">
        <f>IFERROR(IF(INDEX('Recurring Plans'!$A$5:$A$104,INT((ROW()-5)/12)+1)="","",INDEX('Recurring Plans'!$A$5:$A$104,INT((ROW()-5)/12)+1)),"")</f>
        <v/>
      </c>
      <c r="B41" s="21">
        <f>IF($A41="","",MOD(ROW()-5,12)+1)</f>
        <v/>
      </c>
      <c r="C41" s="18">
        <f>IF($A41="","",IFERROR(VLOOKUP($A41,'Recurring Plans'!$A$5:$M$104,2,FALSE),""))</f>
        <v/>
      </c>
      <c r="D41" s="18">
        <f>IF($A41="","",IFERROR(VLOOKUP($A41,'Recurring Plans'!$A$5:$M$104,4,FALSE),""))</f>
        <v/>
      </c>
      <c r="E41" s="32">
        <f>IF(OR($A41="",$B41&gt;IFERROR(VLOOKUP($A41,'Recurring Plans'!$A$5:$M$104,8,FALSE),0),IFERROR(VLOOKUP($A41,'Recurring Plans'!$A$5:$M$104,11,FALSE),"")&lt;&gt;'Assumptions'!$E$9),"",IFERROR(IF(VLOOKUP($A41,'Recurring Plans'!$A$5:$M$104,7,FALSE)='Assumptions'!$E$4,VLOOKUP($A41,'Recurring Plans'!$A$5:$M$104,5,FALSE)+($B41-1)*VLOOKUP($A41,'Recurring Plans'!$A$5:$M$104,6,FALSE),IF(VLOOKUP($A41,'Recurring Plans'!$A$5:$M$104,7,FALSE)='Assumptions'!$E$5,VLOOKUP($A41,'Recurring Plans'!$A$5:$M$104,5,FALSE)+($B41-1)*VLOOKUP($A41,'Recurring Plans'!$A$5:$M$104,6,FALSE)*7,IF(VLOOKUP($A41,'Recurring Plans'!$A$5:$M$104,7,FALSE)='Assumptions'!$E$6,EDATE(VLOOKUP($A41,'Recurring Plans'!$A$5:$M$104,5,FALSE),($B41-1)*VLOOKUP($A41,'Recurring Plans'!$A$5:$M$104,6,FALSE)),""))),""))</f>
        <v/>
      </c>
      <c r="F41" s="31" t="n">
        <v>46276</v>
      </c>
      <c r="G41" s="32">
        <f>IF($E41="","",IF($F41&lt;&gt;"",$F41,$E41))</f>
        <v/>
      </c>
      <c r="H41" s="22">
        <f>IF($E41="","",IFERROR(VLOOKUP($A41,'Recurring Plans'!$A$5:$M$104,9,FALSE),""))</f>
        <v/>
      </c>
      <c r="I41" s="13" t="n"/>
      <c r="J41" s="18">
        <f>IF($E41="","",IF($I41&lt;&gt;"",$I41,IFERROR(VLOOKUP($A41,'Recurring Plans'!$A$5:$M$104,10,FALSE),"")))</f>
        <v/>
      </c>
      <c r="K41" s="12" t="n"/>
      <c r="L41" s="6">
        <f>IF($G41="","",IF($K41&lt;&gt;"",$K41,'Assumptions'!$E$14))</f>
        <v/>
      </c>
      <c r="M41" s="13" t="inlineStr">
        <is>
          <t>Owner requested the next day.</t>
        </is>
      </c>
      <c r="N41" s="18">
        <f>IF($G41="","",IF(OR($F41&lt;&gt;"",$I41&lt;&gt;"",$M41&lt;&gt;"",$K41='Assumptions'!$E$16,$K41='Assumptions'!$E$17),"Exception - check",IF(AND($L41='Assumptions'!$E$14,$G41&lt;'Assumptions'!$B$4),"Past date - check","")))</f>
        <v/>
      </c>
    </row>
    <row r="42">
      <c r="A42" s="9">
        <f>IFERROR(IF(INDEX('Recurring Plans'!$A$5:$A$104,INT((ROW()-5)/12)+1)="","",INDEX('Recurring Plans'!$A$5:$A$104,INT((ROW()-5)/12)+1)),"")</f>
        <v/>
      </c>
      <c r="B42" s="23">
        <f>IF($A42="","",MOD(ROW()-5,12)+1)</f>
        <v/>
      </c>
      <c r="C42" s="20">
        <f>IF($A42="","",IFERROR(VLOOKUP($A42,'Recurring Plans'!$A$5:$M$104,2,FALSE),""))</f>
        <v/>
      </c>
      <c r="D42" s="20">
        <f>IF($A42="","",IFERROR(VLOOKUP($A42,'Recurring Plans'!$A$5:$M$104,4,FALSE),""))</f>
        <v/>
      </c>
      <c r="E42" s="33">
        <f>IF(OR($A42="",$B42&gt;IFERROR(VLOOKUP($A42,'Recurring Plans'!$A$5:$M$104,8,FALSE),0),IFERROR(VLOOKUP($A42,'Recurring Plans'!$A$5:$M$104,11,FALSE),"")&lt;&gt;'Assumptions'!$E$9),"",IFERROR(IF(VLOOKUP($A42,'Recurring Plans'!$A$5:$M$104,7,FALSE)='Assumptions'!$E$4,VLOOKUP($A42,'Recurring Plans'!$A$5:$M$104,5,FALSE)+($B42-1)*VLOOKUP($A42,'Recurring Plans'!$A$5:$M$104,6,FALSE),IF(VLOOKUP($A42,'Recurring Plans'!$A$5:$M$104,7,FALSE)='Assumptions'!$E$5,VLOOKUP($A42,'Recurring Plans'!$A$5:$M$104,5,FALSE)+($B42-1)*VLOOKUP($A42,'Recurring Plans'!$A$5:$M$104,6,FALSE)*7,IF(VLOOKUP($A42,'Recurring Plans'!$A$5:$M$104,7,FALSE)='Assumptions'!$E$6,EDATE(VLOOKUP($A42,'Recurring Plans'!$A$5:$M$104,5,FALSE),($B42-1)*VLOOKUP($A42,'Recurring Plans'!$A$5:$M$104,6,FALSE)),""))),""))</f>
        <v/>
      </c>
      <c r="F42" s="31" t="n"/>
      <c r="G42" s="33">
        <f>IF($E42="","",IF($F42&lt;&gt;"",$F42,$E42))</f>
        <v/>
      </c>
      <c r="H42" s="24">
        <f>IF($E42="","",IFERROR(VLOOKUP($A42,'Recurring Plans'!$A$5:$M$104,9,FALSE),""))</f>
        <v/>
      </c>
      <c r="I42" s="13" t="n"/>
      <c r="J42" s="20">
        <f>IF($E42="","",IF($I42&lt;&gt;"",$I42,IFERROR(VLOOKUP($A42,'Recurring Plans'!$A$5:$M$104,10,FALSE),"")))</f>
        <v/>
      </c>
      <c r="K42" s="12" t="n"/>
      <c r="L42" s="9">
        <f>IF($G42="","",IF($K42&lt;&gt;"",$K42,'Assumptions'!$E$14))</f>
        <v/>
      </c>
      <c r="M42" s="13" t="n"/>
      <c r="N42" s="20">
        <f>IF($G42="","",IF(OR($F42&lt;&gt;"",$I42&lt;&gt;"",$M42&lt;&gt;"",$K42='Assumptions'!$E$16,$K42='Assumptions'!$E$17),"Exception - check",IF(AND($L42='Assumptions'!$E$14,$G42&lt;'Assumptions'!$B$4),"Past date - check","")))</f>
        <v/>
      </c>
    </row>
    <row r="43">
      <c r="A43" s="6">
        <f>IFERROR(IF(INDEX('Recurring Plans'!$A$5:$A$104,INT((ROW()-5)/12)+1)="","",INDEX('Recurring Plans'!$A$5:$A$104,INT((ROW()-5)/12)+1)),"")</f>
        <v/>
      </c>
      <c r="B43" s="21">
        <f>IF($A43="","",MOD(ROW()-5,12)+1)</f>
        <v/>
      </c>
      <c r="C43" s="18">
        <f>IF($A43="","",IFERROR(VLOOKUP($A43,'Recurring Plans'!$A$5:$M$104,2,FALSE),""))</f>
        <v/>
      </c>
      <c r="D43" s="18">
        <f>IF($A43="","",IFERROR(VLOOKUP($A43,'Recurring Plans'!$A$5:$M$104,4,FALSE),""))</f>
        <v/>
      </c>
      <c r="E43" s="32">
        <f>IF(OR($A43="",$B43&gt;IFERROR(VLOOKUP($A43,'Recurring Plans'!$A$5:$M$104,8,FALSE),0),IFERROR(VLOOKUP($A43,'Recurring Plans'!$A$5:$M$104,11,FALSE),"")&lt;&gt;'Assumptions'!$E$9),"",IFERROR(IF(VLOOKUP($A43,'Recurring Plans'!$A$5:$M$104,7,FALSE)='Assumptions'!$E$4,VLOOKUP($A43,'Recurring Plans'!$A$5:$M$104,5,FALSE)+($B43-1)*VLOOKUP($A43,'Recurring Plans'!$A$5:$M$104,6,FALSE),IF(VLOOKUP($A43,'Recurring Plans'!$A$5:$M$104,7,FALSE)='Assumptions'!$E$5,VLOOKUP($A43,'Recurring Plans'!$A$5:$M$104,5,FALSE)+($B43-1)*VLOOKUP($A43,'Recurring Plans'!$A$5:$M$104,6,FALSE)*7,IF(VLOOKUP($A43,'Recurring Plans'!$A$5:$M$104,7,FALSE)='Assumptions'!$E$6,EDATE(VLOOKUP($A43,'Recurring Plans'!$A$5:$M$104,5,FALSE),($B43-1)*VLOOKUP($A43,'Recurring Plans'!$A$5:$M$104,6,FALSE)),""))),""))</f>
        <v/>
      </c>
      <c r="F43" s="31" t="n"/>
      <c r="G43" s="32">
        <f>IF($E43="","",IF($F43&lt;&gt;"",$F43,$E43))</f>
        <v/>
      </c>
      <c r="H43" s="22">
        <f>IF($E43="","",IFERROR(VLOOKUP($A43,'Recurring Plans'!$A$5:$M$104,9,FALSE),""))</f>
        <v/>
      </c>
      <c r="I43" s="13" t="n"/>
      <c r="J43" s="18">
        <f>IF($E43="","",IF($I43&lt;&gt;"",$I43,IFERROR(VLOOKUP($A43,'Recurring Plans'!$A$5:$M$104,10,FALSE),"")))</f>
        <v/>
      </c>
      <c r="K43" s="12" t="n"/>
      <c r="L43" s="6">
        <f>IF($G43="","",IF($K43&lt;&gt;"",$K43,'Assumptions'!$E$14))</f>
        <v/>
      </c>
      <c r="M43" s="13" t="n"/>
      <c r="N43" s="18">
        <f>IF($G43="","",IF(OR($F43&lt;&gt;"",$I43&lt;&gt;"",$M43&lt;&gt;"",$K43='Assumptions'!$E$16,$K43='Assumptions'!$E$17),"Exception - check",IF(AND($L43='Assumptions'!$E$14,$G43&lt;'Assumptions'!$B$4),"Past date - check","")))</f>
        <v/>
      </c>
    </row>
    <row r="44">
      <c r="A44" s="9">
        <f>IFERROR(IF(INDEX('Recurring Plans'!$A$5:$A$104,INT((ROW()-5)/12)+1)="","",INDEX('Recurring Plans'!$A$5:$A$104,INT((ROW()-5)/12)+1)),"")</f>
        <v/>
      </c>
      <c r="B44" s="23">
        <f>IF($A44="","",MOD(ROW()-5,12)+1)</f>
        <v/>
      </c>
      <c r="C44" s="20">
        <f>IF($A44="","",IFERROR(VLOOKUP($A44,'Recurring Plans'!$A$5:$M$104,2,FALSE),""))</f>
        <v/>
      </c>
      <c r="D44" s="20">
        <f>IF($A44="","",IFERROR(VLOOKUP($A44,'Recurring Plans'!$A$5:$M$104,4,FALSE),""))</f>
        <v/>
      </c>
      <c r="E44" s="33">
        <f>IF(OR($A44="",$B44&gt;IFERROR(VLOOKUP($A44,'Recurring Plans'!$A$5:$M$104,8,FALSE),0),IFERROR(VLOOKUP($A44,'Recurring Plans'!$A$5:$M$104,11,FALSE),"")&lt;&gt;'Assumptions'!$E$9),"",IFERROR(IF(VLOOKUP($A44,'Recurring Plans'!$A$5:$M$104,7,FALSE)='Assumptions'!$E$4,VLOOKUP($A44,'Recurring Plans'!$A$5:$M$104,5,FALSE)+($B44-1)*VLOOKUP($A44,'Recurring Plans'!$A$5:$M$104,6,FALSE),IF(VLOOKUP($A44,'Recurring Plans'!$A$5:$M$104,7,FALSE)='Assumptions'!$E$5,VLOOKUP($A44,'Recurring Plans'!$A$5:$M$104,5,FALSE)+($B44-1)*VLOOKUP($A44,'Recurring Plans'!$A$5:$M$104,6,FALSE)*7,IF(VLOOKUP($A44,'Recurring Plans'!$A$5:$M$104,7,FALSE)='Assumptions'!$E$6,EDATE(VLOOKUP($A44,'Recurring Plans'!$A$5:$M$104,5,FALSE),($B44-1)*VLOOKUP($A44,'Recurring Plans'!$A$5:$M$104,6,FALSE)),""))),""))</f>
        <v/>
      </c>
      <c r="F44" s="31" t="n"/>
      <c r="G44" s="33">
        <f>IF($E44="","",IF($F44&lt;&gt;"",$F44,$E44))</f>
        <v/>
      </c>
      <c r="H44" s="24">
        <f>IF($E44="","",IFERROR(VLOOKUP($A44,'Recurring Plans'!$A$5:$M$104,9,FALSE),""))</f>
        <v/>
      </c>
      <c r="I44" s="13" t="n"/>
      <c r="J44" s="20">
        <f>IF($E44="","",IF($I44&lt;&gt;"",$I44,IFERROR(VLOOKUP($A44,'Recurring Plans'!$A$5:$M$104,10,FALSE),"")))</f>
        <v/>
      </c>
      <c r="K44" s="12" t="n"/>
      <c r="L44" s="9">
        <f>IF($G44="","",IF($K44&lt;&gt;"",$K44,'Assumptions'!$E$14))</f>
        <v/>
      </c>
      <c r="M44" s="13" t="n"/>
      <c r="N44" s="20">
        <f>IF($G44="","",IF(OR($F44&lt;&gt;"",$I44&lt;&gt;"",$M44&lt;&gt;"",$K44='Assumptions'!$E$16,$K44='Assumptions'!$E$17),"Exception - check",IF(AND($L44='Assumptions'!$E$14,$G44&lt;'Assumptions'!$B$4),"Past date - check","")))</f>
        <v/>
      </c>
    </row>
    <row r="45">
      <c r="A45" s="6">
        <f>IFERROR(IF(INDEX('Recurring Plans'!$A$5:$A$104,INT((ROW()-5)/12)+1)="","",INDEX('Recurring Plans'!$A$5:$A$104,INT((ROW()-5)/12)+1)),"")</f>
        <v/>
      </c>
      <c r="B45" s="21">
        <f>IF($A45="","",MOD(ROW()-5,12)+1)</f>
        <v/>
      </c>
      <c r="C45" s="18">
        <f>IF($A45="","",IFERROR(VLOOKUP($A45,'Recurring Plans'!$A$5:$M$104,2,FALSE),""))</f>
        <v/>
      </c>
      <c r="D45" s="18">
        <f>IF($A45="","",IFERROR(VLOOKUP($A45,'Recurring Plans'!$A$5:$M$104,4,FALSE),""))</f>
        <v/>
      </c>
      <c r="E45" s="32">
        <f>IF(OR($A45="",$B45&gt;IFERROR(VLOOKUP($A45,'Recurring Plans'!$A$5:$M$104,8,FALSE),0),IFERROR(VLOOKUP($A45,'Recurring Plans'!$A$5:$M$104,11,FALSE),"")&lt;&gt;'Assumptions'!$E$9),"",IFERROR(IF(VLOOKUP($A45,'Recurring Plans'!$A$5:$M$104,7,FALSE)='Assumptions'!$E$4,VLOOKUP($A45,'Recurring Plans'!$A$5:$M$104,5,FALSE)+($B45-1)*VLOOKUP($A45,'Recurring Plans'!$A$5:$M$104,6,FALSE),IF(VLOOKUP($A45,'Recurring Plans'!$A$5:$M$104,7,FALSE)='Assumptions'!$E$5,VLOOKUP($A45,'Recurring Plans'!$A$5:$M$104,5,FALSE)+($B45-1)*VLOOKUP($A45,'Recurring Plans'!$A$5:$M$104,6,FALSE)*7,IF(VLOOKUP($A45,'Recurring Plans'!$A$5:$M$104,7,FALSE)='Assumptions'!$E$6,EDATE(VLOOKUP($A45,'Recurring Plans'!$A$5:$M$104,5,FALSE),($B45-1)*VLOOKUP($A45,'Recurring Plans'!$A$5:$M$104,6,FALSE)),""))),""))</f>
        <v/>
      </c>
      <c r="F45" s="31" t="n"/>
      <c r="G45" s="32">
        <f>IF($E45="","",IF($F45&lt;&gt;"",$F45,$E45))</f>
        <v/>
      </c>
      <c r="H45" s="22">
        <f>IF($E45="","",IFERROR(VLOOKUP($A45,'Recurring Plans'!$A$5:$M$104,9,FALSE),""))</f>
        <v/>
      </c>
      <c r="I45" s="13" t="n"/>
      <c r="J45" s="18">
        <f>IF($E45="","",IF($I45&lt;&gt;"",$I45,IFERROR(VLOOKUP($A45,'Recurring Plans'!$A$5:$M$104,10,FALSE),"")))</f>
        <v/>
      </c>
      <c r="K45" s="12" t="n"/>
      <c r="L45" s="6">
        <f>IF($G45="","",IF($K45&lt;&gt;"",$K45,'Assumptions'!$E$14))</f>
        <v/>
      </c>
      <c r="M45" s="13" t="n"/>
      <c r="N45" s="18">
        <f>IF($G45="","",IF(OR($F45&lt;&gt;"",$I45&lt;&gt;"",$M45&lt;&gt;"",$K45='Assumptions'!$E$16,$K45='Assumptions'!$E$17),"Exception - check",IF(AND($L45='Assumptions'!$E$14,$G45&lt;'Assumptions'!$B$4),"Past date - check","")))</f>
        <v/>
      </c>
    </row>
    <row r="46">
      <c r="A46" s="9">
        <f>IFERROR(IF(INDEX('Recurring Plans'!$A$5:$A$104,INT((ROW()-5)/12)+1)="","",INDEX('Recurring Plans'!$A$5:$A$104,INT((ROW()-5)/12)+1)),"")</f>
        <v/>
      </c>
      <c r="B46" s="23">
        <f>IF($A46="","",MOD(ROW()-5,12)+1)</f>
        <v/>
      </c>
      <c r="C46" s="20">
        <f>IF($A46="","",IFERROR(VLOOKUP($A46,'Recurring Plans'!$A$5:$M$104,2,FALSE),""))</f>
        <v/>
      </c>
      <c r="D46" s="20">
        <f>IF($A46="","",IFERROR(VLOOKUP($A46,'Recurring Plans'!$A$5:$M$104,4,FALSE),""))</f>
        <v/>
      </c>
      <c r="E46" s="33">
        <f>IF(OR($A46="",$B46&gt;IFERROR(VLOOKUP($A46,'Recurring Plans'!$A$5:$M$104,8,FALSE),0),IFERROR(VLOOKUP($A46,'Recurring Plans'!$A$5:$M$104,11,FALSE),"")&lt;&gt;'Assumptions'!$E$9),"",IFERROR(IF(VLOOKUP($A46,'Recurring Plans'!$A$5:$M$104,7,FALSE)='Assumptions'!$E$4,VLOOKUP($A46,'Recurring Plans'!$A$5:$M$104,5,FALSE)+($B46-1)*VLOOKUP($A46,'Recurring Plans'!$A$5:$M$104,6,FALSE),IF(VLOOKUP($A46,'Recurring Plans'!$A$5:$M$104,7,FALSE)='Assumptions'!$E$5,VLOOKUP($A46,'Recurring Plans'!$A$5:$M$104,5,FALSE)+($B46-1)*VLOOKUP($A46,'Recurring Plans'!$A$5:$M$104,6,FALSE)*7,IF(VLOOKUP($A46,'Recurring Plans'!$A$5:$M$104,7,FALSE)='Assumptions'!$E$6,EDATE(VLOOKUP($A46,'Recurring Plans'!$A$5:$M$104,5,FALSE),($B46-1)*VLOOKUP($A46,'Recurring Plans'!$A$5:$M$104,6,FALSE)),""))),""))</f>
        <v/>
      </c>
      <c r="F46" s="31" t="n"/>
      <c r="G46" s="33">
        <f>IF($E46="","",IF($F46&lt;&gt;"",$F46,$E46))</f>
        <v/>
      </c>
      <c r="H46" s="24">
        <f>IF($E46="","",IFERROR(VLOOKUP($A46,'Recurring Plans'!$A$5:$M$104,9,FALSE),""))</f>
        <v/>
      </c>
      <c r="I46" s="13" t="n"/>
      <c r="J46" s="20">
        <f>IF($E46="","",IF($I46&lt;&gt;"",$I46,IFERROR(VLOOKUP($A46,'Recurring Plans'!$A$5:$M$104,10,FALSE),"")))</f>
        <v/>
      </c>
      <c r="K46" s="12" t="n"/>
      <c r="L46" s="9">
        <f>IF($G46="","",IF($K46&lt;&gt;"",$K46,'Assumptions'!$E$14))</f>
        <v/>
      </c>
      <c r="M46" s="13" t="n"/>
      <c r="N46" s="20">
        <f>IF($G46="","",IF(OR($F46&lt;&gt;"",$I46&lt;&gt;"",$M46&lt;&gt;"",$K46='Assumptions'!$E$16,$K46='Assumptions'!$E$17),"Exception - check",IF(AND($L46='Assumptions'!$E$14,$G46&lt;'Assumptions'!$B$4),"Past date - check","")))</f>
        <v/>
      </c>
    </row>
    <row r="47">
      <c r="A47" s="6">
        <f>IFERROR(IF(INDEX('Recurring Plans'!$A$5:$A$104,INT((ROW()-5)/12)+1)="","",INDEX('Recurring Plans'!$A$5:$A$104,INT((ROW()-5)/12)+1)),"")</f>
        <v/>
      </c>
      <c r="B47" s="21">
        <f>IF($A47="","",MOD(ROW()-5,12)+1)</f>
        <v/>
      </c>
      <c r="C47" s="18">
        <f>IF($A47="","",IFERROR(VLOOKUP($A47,'Recurring Plans'!$A$5:$M$104,2,FALSE),""))</f>
        <v/>
      </c>
      <c r="D47" s="18">
        <f>IF($A47="","",IFERROR(VLOOKUP($A47,'Recurring Plans'!$A$5:$M$104,4,FALSE),""))</f>
        <v/>
      </c>
      <c r="E47" s="32">
        <f>IF(OR($A47="",$B47&gt;IFERROR(VLOOKUP($A47,'Recurring Plans'!$A$5:$M$104,8,FALSE),0),IFERROR(VLOOKUP($A47,'Recurring Plans'!$A$5:$M$104,11,FALSE),"")&lt;&gt;'Assumptions'!$E$9),"",IFERROR(IF(VLOOKUP($A47,'Recurring Plans'!$A$5:$M$104,7,FALSE)='Assumptions'!$E$4,VLOOKUP($A47,'Recurring Plans'!$A$5:$M$104,5,FALSE)+($B47-1)*VLOOKUP($A47,'Recurring Plans'!$A$5:$M$104,6,FALSE),IF(VLOOKUP($A47,'Recurring Plans'!$A$5:$M$104,7,FALSE)='Assumptions'!$E$5,VLOOKUP($A47,'Recurring Plans'!$A$5:$M$104,5,FALSE)+($B47-1)*VLOOKUP($A47,'Recurring Plans'!$A$5:$M$104,6,FALSE)*7,IF(VLOOKUP($A47,'Recurring Plans'!$A$5:$M$104,7,FALSE)='Assumptions'!$E$6,EDATE(VLOOKUP($A47,'Recurring Plans'!$A$5:$M$104,5,FALSE),($B47-1)*VLOOKUP($A47,'Recurring Plans'!$A$5:$M$104,6,FALSE)),""))),""))</f>
        <v/>
      </c>
      <c r="F47" s="31" t="n"/>
      <c r="G47" s="32">
        <f>IF($E47="","",IF($F47&lt;&gt;"",$F47,$E47))</f>
        <v/>
      </c>
      <c r="H47" s="22">
        <f>IF($E47="","",IFERROR(VLOOKUP($A47,'Recurring Plans'!$A$5:$M$104,9,FALSE),""))</f>
        <v/>
      </c>
      <c r="I47" s="13" t="n"/>
      <c r="J47" s="18">
        <f>IF($E47="","",IF($I47&lt;&gt;"",$I47,IFERROR(VLOOKUP($A47,'Recurring Plans'!$A$5:$M$104,10,FALSE),"")))</f>
        <v/>
      </c>
      <c r="K47" s="12" t="n"/>
      <c r="L47" s="6">
        <f>IF($G47="","",IF($K47&lt;&gt;"",$K47,'Assumptions'!$E$14))</f>
        <v/>
      </c>
      <c r="M47" s="13" t="n"/>
      <c r="N47" s="18">
        <f>IF($G47="","",IF(OR($F47&lt;&gt;"",$I47&lt;&gt;"",$M47&lt;&gt;"",$K47='Assumptions'!$E$16,$K47='Assumptions'!$E$17),"Exception - check",IF(AND($L47='Assumptions'!$E$14,$G47&lt;'Assumptions'!$B$4),"Past date - check","")))</f>
        <v/>
      </c>
    </row>
    <row r="48">
      <c r="A48" s="9">
        <f>IFERROR(IF(INDEX('Recurring Plans'!$A$5:$A$104,INT((ROW()-5)/12)+1)="","",INDEX('Recurring Plans'!$A$5:$A$104,INT((ROW()-5)/12)+1)),"")</f>
        <v/>
      </c>
      <c r="B48" s="23">
        <f>IF($A48="","",MOD(ROW()-5,12)+1)</f>
        <v/>
      </c>
      <c r="C48" s="20">
        <f>IF($A48="","",IFERROR(VLOOKUP($A48,'Recurring Plans'!$A$5:$M$104,2,FALSE),""))</f>
        <v/>
      </c>
      <c r="D48" s="20">
        <f>IF($A48="","",IFERROR(VLOOKUP($A48,'Recurring Plans'!$A$5:$M$104,4,FALSE),""))</f>
        <v/>
      </c>
      <c r="E48" s="33">
        <f>IF(OR($A48="",$B48&gt;IFERROR(VLOOKUP($A48,'Recurring Plans'!$A$5:$M$104,8,FALSE),0),IFERROR(VLOOKUP($A48,'Recurring Plans'!$A$5:$M$104,11,FALSE),"")&lt;&gt;'Assumptions'!$E$9),"",IFERROR(IF(VLOOKUP($A48,'Recurring Plans'!$A$5:$M$104,7,FALSE)='Assumptions'!$E$4,VLOOKUP($A48,'Recurring Plans'!$A$5:$M$104,5,FALSE)+($B48-1)*VLOOKUP($A48,'Recurring Plans'!$A$5:$M$104,6,FALSE),IF(VLOOKUP($A48,'Recurring Plans'!$A$5:$M$104,7,FALSE)='Assumptions'!$E$5,VLOOKUP($A48,'Recurring Plans'!$A$5:$M$104,5,FALSE)+($B48-1)*VLOOKUP($A48,'Recurring Plans'!$A$5:$M$104,6,FALSE)*7,IF(VLOOKUP($A48,'Recurring Plans'!$A$5:$M$104,7,FALSE)='Assumptions'!$E$6,EDATE(VLOOKUP($A48,'Recurring Plans'!$A$5:$M$104,5,FALSE),($B48-1)*VLOOKUP($A48,'Recurring Plans'!$A$5:$M$104,6,FALSE)),""))),""))</f>
        <v/>
      </c>
      <c r="F48" s="31" t="n"/>
      <c r="G48" s="33">
        <f>IF($E48="","",IF($F48&lt;&gt;"",$F48,$E48))</f>
        <v/>
      </c>
      <c r="H48" s="24">
        <f>IF($E48="","",IFERROR(VLOOKUP($A48,'Recurring Plans'!$A$5:$M$104,9,FALSE),""))</f>
        <v/>
      </c>
      <c r="I48" s="13" t="n"/>
      <c r="J48" s="20">
        <f>IF($E48="","",IF($I48&lt;&gt;"",$I48,IFERROR(VLOOKUP($A48,'Recurring Plans'!$A$5:$M$104,10,FALSE),"")))</f>
        <v/>
      </c>
      <c r="K48" s="12" t="n"/>
      <c r="L48" s="9">
        <f>IF($G48="","",IF($K48&lt;&gt;"",$K48,'Assumptions'!$E$14))</f>
        <v/>
      </c>
      <c r="M48" s="13" t="n"/>
      <c r="N48" s="20">
        <f>IF($G48="","",IF(OR($F48&lt;&gt;"",$I48&lt;&gt;"",$M48&lt;&gt;"",$K48='Assumptions'!$E$16,$K48='Assumptions'!$E$17),"Exception - check",IF(AND($L48='Assumptions'!$E$14,$G48&lt;'Assumptions'!$B$4),"Past date - check","")))</f>
        <v/>
      </c>
    </row>
    <row r="49">
      <c r="A49" s="6">
        <f>IFERROR(IF(INDEX('Recurring Plans'!$A$5:$A$104,INT((ROW()-5)/12)+1)="","",INDEX('Recurring Plans'!$A$5:$A$104,INT((ROW()-5)/12)+1)),"")</f>
        <v/>
      </c>
      <c r="B49" s="21">
        <f>IF($A49="","",MOD(ROW()-5,12)+1)</f>
        <v/>
      </c>
      <c r="C49" s="18">
        <f>IF($A49="","",IFERROR(VLOOKUP($A49,'Recurring Plans'!$A$5:$M$104,2,FALSE),""))</f>
        <v/>
      </c>
      <c r="D49" s="18">
        <f>IF($A49="","",IFERROR(VLOOKUP($A49,'Recurring Plans'!$A$5:$M$104,4,FALSE),""))</f>
        <v/>
      </c>
      <c r="E49" s="32">
        <f>IF(OR($A49="",$B49&gt;IFERROR(VLOOKUP($A49,'Recurring Plans'!$A$5:$M$104,8,FALSE),0),IFERROR(VLOOKUP($A49,'Recurring Plans'!$A$5:$M$104,11,FALSE),"")&lt;&gt;'Assumptions'!$E$9),"",IFERROR(IF(VLOOKUP($A49,'Recurring Plans'!$A$5:$M$104,7,FALSE)='Assumptions'!$E$4,VLOOKUP($A49,'Recurring Plans'!$A$5:$M$104,5,FALSE)+($B49-1)*VLOOKUP($A49,'Recurring Plans'!$A$5:$M$104,6,FALSE),IF(VLOOKUP($A49,'Recurring Plans'!$A$5:$M$104,7,FALSE)='Assumptions'!$E$5,VLOOKUP($A49,'Recurring Plans'!$A$5:$M$104,5,FALSE)+($B49-1)*VLOOKUP($A49,'Recurring Plans'!$A$5:$M$104,6,FALSE)*7,IF(VLOOKUP($A49,'Recurring Plans'!$A$5:$M$104,7,FALSE)='Assumptions'!$E$6,EDATE(VLOOKUP($A49,'Recurring Plans'!$A$5:$M$104,5,FALSE),($B49-1)*VLOOKUP($A49,'Recurring Plans'!$A$5:$M$104,6,FALSE)),""))),""))</f>
        <v/>
      </c>
      <c r="F49" s="31" t="n"/>
      <c r="G49" s="32">
        <f>IF($E49="","",IF($F49&lt;&gt;"",$F49,$E49))</f>
        <v/>
      </c>
      <c r="H49" s="22">
        <f>IF($E49="","",IFERROR(VLOOKUP($A49,'Recurring Plans'!$A$5:$M$104,9,FALSE),""))</f>
        <v/>
      </c>
      <c r="I49" s="13" t="n"/>
      <c r="J49" s="18">
        <f>IF($E49="","",IF($I49&lt;&gt;"",$I49,IFERROR(VLOOKUP($A49,'Recurring Plans'!$A$5:$M$104,10,FALSE),"")))</f>
        <v/>
      </c>
      <c r="K49" s="12" t="n"/>
      <c r="L49" s="6">
        <f>IF($G49="","",IF($K49&lt;&gt;"",$K49,'Assumptions'!$E$14))</f>
        <v/>
      </c>
      <c r="M49" s="13" t="n"/>
      <c r="N49" s="18">
        <f>IF($G49="","",IF(OR($F49&lt;&gt;"",$I49&lt;&gt;"",$M49&lt;&gt;"",$K49='Assumptions'!$E$16,$K49='Assumptions'!$E$17),"Exception - check",IF(AND($L49='Assumptions'!$E$14,$G49&lt;'Assumptions'!$B$4),"Past date - check","")))</f>
        <v/>
      </c>
    </row>
    <row r="50">
      <c r="A50" s="9">
        <f>IFERROR(IF(INDEX('Recurring Plans'!$A$5:$A$104,INT((ROW()-5)/12)+1)="","",INDEX('Recurring Plans'!$A$5:$A$104,INT((ROW()-5)/12)+1)),"")</f>
        <v/>
      </c>
      <c r="B50" s="23">
        <f>IF($A50="","",MOD(ROW()-5,12)+1)</f>
        <v/>
      </c>
      <c r="C50" s="20">
        <f>IF($A50="","",IFERROR(VLOOKUP($A50,'Recurring Plans'!$A$5:$M$104,2,FALSE),""))</f>
        <v/>
      </c>
      <c r="D50" s="20">
        <f>IF($A50="","",IFERROR(VLOOKUP($A50,'Recurring Plans'!$A$5:$M$104,4,FALSE),""))</f>
        <v/>
      </c>
      <c r="E50" s="33">
        <f>IF(OR($A50="",$B50&gt;IFERROR(VLOOKUP($A50,'Recurring Plans'!$A$5:$M$104,8,FALSE),0),IFERROR(VLOOKUP($A50,'Recurring Plans'!$A$5:$M$104,11,FALSE),"")&lt;&gt;'Assumptions'!$E$9),"",IFERROR(IF(VLOOKUP($A50,'Recurring Plans'!$A$5:$M$104,7,FALSE)='Assumptions'!$E$4,VLOOKUP($A50,'Recurring Plans'!$A$5:$M$104,5,FALSE)+($B50-1)*VLOOKUP($A50,'Recurring Plans'!$A$5:$M$104,6,FALSE),IF(VLOOKUP($A50,'Recurring Plans'!$A$5:$M$104,7,FALSE)='Assumptions'!$E$5,VLOOKUP($A50,'Recurring Plans'!$A$5:$M$104,5,FALSE)+($B50-1)*VLOOKUP($A50,'Recurring Plans'!$A$5:$M$104,6,FALSE)*7,IF(VLOOKUP($A50,'Recurring Plans'!$A$5:$M$104,7,FALSE)='Assumptions'!$E$6,EDATE(VLOOKUP($A50,'Recurring Plans'!$A$5:$M$104,5,FALSE),($B50-1)*VLOOKUP($A50,'Recurring Plans'!$A$5:$M$104,6,FALSE)),""))),""))</f>
        <v/>
      </c>
      <c r="F50" s="31" t="n"/>
      <c r="G50" s="33">
        <f>IF($E50="","",IF($F50&lt;&gt;"",$F50,$E50))</f>
        <v/>
      </c>
      <c r="H50" s="24">
        <f>IF($E50="","",IFERROR(VLOOKUP($A50,'Recurring Plans'!$A$5:$M$104,9,FALSE),""))</f>
        <v/>
      </c>
      <c r="I50" s="13" t="n"/>
      <c r="J50" s="20">
        <f>IF($E50="","",IF($I50&lt;&gt;"",$I50,IFERROR(VLOOKUP($A50,'Recurring Plans'!$A$5:$M$104,10,FALSE),"")))</f>
        <v/>
      </c>
      <c r="K50" s="12" t="n"/>
      <c r="L50" s="9">
        <f>IF($G50="","",IF($K50&lt;&gt;"",$K50,'Assumptions'!$E$14))</f>
        <v/>
      </c>
      <c r="M50" s="13" t="n"/>
      <c r="N50" s="20">
        <f>IF($G50="","",IF(OR($F50&lt;&gt;"",$I50&lt;&gt;"",$M50&lt;&gt;"",$K50='Assumptions'!$E$16,$K50='Assumptions'!$E$17),"Exception - check",IF(AND($L50='Assumptions'!$E$14,$G50&lt;'Assumptions'!$B$4),"Past date - check","")))</f>
        <v/>
      </c>
    </row>
    <row r="51">
      <c r="A51" s="6">
        <f>IFERROR(IF(INDEX('Recurring Plans'!$A$5:$A$104,INT((ROW()-5)/12)+1)="","",INDEX('Recurring Plans'!$A$5:$A$104,INT((ROW()-5)/12)+1)),"")</f>
        <v/>
      </c>
      <c r="B51" s="21">
        <f>IF($A51="","",MOD(ROW()-5,12)+1)</f>
        <v/>
      </c>
      <c r="C51" s="18">
        <f>IF($A51="","",IFERROR(VLOOKUP($A51,'Recurring Plans'!$A$5:$M$104,2,FALSE),""))</f>
        <v/>
      </c>
      <c r="D51" s="18">
        <f>IF($A51="","",IFERROR(VLOOKUP($A51,'Recurring Plans'!$A$5:$M$104,4,FALSE),""))</f>
        <v/>
      </c>
      <c r="E51" s="32">
        <f>IF(OR($A51="",$B51&gt;IFERROR(VLOOKUP($A51,'Recurring Plans'!$A$5:$M$104,8,FALSE),0),IFERROR(VLOOKUP($A51,'Recurring Plans'!$A$5:$M$104,11,FALSE),"")&lt;&gt;'Assumptions'!$E$9),"",IFERROR(IF(VLOOKUP($A51,'Recurring Plans'!$A$5:$M$104,7,FALSE)='Assumptions'!$E$4,VLOOKUP($A51,'Recurring Plans'!$A$5:$M$104,5,FALSE)+($B51-1)*VLOOKUP($A51,'Recurring Plans'!$A$5:$M$104,6,FALSE),IF(VLOOKUP($A51,'Recurring Plans'!$A$5:$M$104,7,FALSE)='Assumptions'!$E$5,VLOOKUP($A51,'Recurring Plans'!$A$5:$M$104,5,FALSE)+($B51-1)*VLOOKUP($A51,'Recurring Plans'!$A$5:$M$104,6,FALSE)*7,IF(VLOOKUP($A51,'Recurring Plans'!$A$5:$M$104,7,FALSE)='Assumptions'!$E$6,EDATE(VLOOKUP($A51,'Recurring Plans'!$A$5:$M$104,5,FALSE),($B51-1)*VLOOKUP($A51,'Recurring Plans'!$A$5:$M$104,6,FALSE)),""))),""))</f>
        <v/>
      </c>
      <c r="F51" s="31" t="n"/>
      <c r="G51" s="32">
        <f>IF($E51="","",IF($F51&lt;&gt;"",$F51,$E51))</f>
        <v/>
      </c>
      <c r="H51" s="22">
        <f>IF($E51="","",IFERROR(VLOOKUP($A51,'Recurring Plans'!$A$5:$M$104,9,FALSE),""))</f>
        <v/>
      </c>
      <c r="I51" s="13" t="n"/>
      <c r="J51" s="18">
        <f>IF($E51="","",IF($I51&lt;&gt;"",$I51,IFERROR(VLOOKUP($A51,'Recurring Plans'!$A$5:$M$104,10,FALSE),"")))</f>
        <v/>
      </c>
      <c r="K51" s="12" t="n"/>
      <c r="L51" s="6">
        <f>IF($G51="","",IF($K51&lt;&gt;"",$K51,'Assumptions'!$E$14))</f>
        <v/>
      </c>
      <c r="M51" s="13" t="n"/>
      <c r="N51" s="18">
        <f>IF($G51="","",IF(OR($F51&lt;&gt;"",$I51&lt;&gt;"",$M51&lt;&gt;"",$K51='Assumptions'!$E$16,$K51='Assumptions'!$E$17),"Exception - check",IF(AND($L51='Assumptions'!$E$14,$G51&lt;'Assumptions'!$B$4),"Past date - check","")))</f>
        <v/>
      </c>
    </row>
    <row r="52">
      <c r="A52" s="9">
        <f>IFERROR(IF(INDEX('Recurring Plans'!$A$5:$A$104,INT((ROW()-5)/12)+1)="","",INDEX('Recurring Plans'!$A$5:$A$104,INT((ROW()-5)/12)+1)),"")</f>
        <v/>
      </c>
      <c r="B52" s="23">
        <f>IF($A52="","",MOD(ROW()-5,12)+1)</f>
        <v/>
      </c>
      <c r="C52" s="20">
        <f>IF($A52="","",IFERROR(VLOOKUP($A52,'Recurring Plans'!$A$5:$M$104,2,FALSE),""))</f>
        <v/>
      </c>
      <c r="D52" s="20">
        <f>IF($A52="","",IFERROR(VLOOKUP($A52,'Recurring Plans'!$A$5:$M$104,4,FALSE),""))</f>
        <v/>
      </c>
      <c r="E52" s="33">
        <f>IF(OR($A52="",$B52&gt;IFERROR(VLOOKUP($A52,'Recurring Plans'!$A$5:$M$104,8,FALSE),0),IFERROR(VLOOKUP($A52,'Recurring Plans'!$A$5:$M$104,11,FALSE),"")&lt;&gt;'Assumptions'!$E$9),"",IFERROR(IF(VLOOKUP($A52,'Recurring Plans'!$A$5:$M$104,7,FALSE)='Assumptions'!$E$4,VLOOKUP($A52,'Recurring Plans'!$A$5:$M$104,5,FALSE)+($B52-1)*VLOOKUP($A52,'Recurring Plans'!$A$5:$M$104,6,FALSE),IF(VLOOKUP($A52,'Recurring Plans'!$A$5:$M$104,7,FALSE)='Assumptions'!$E$5,VLOOKUP($A52,'Recurring Plans'!$A$5:$M$104,5,FALSE)+($B52-1)*VLOOKUP($A52,'Recurring Plans'!$A$5:$M$104,6,FALSE)*7,IF(VLOOKUP($A52,'Recurring Plans'!$A$5:$M$104,7,FALSE)='Assumptions'!$E$6,EDATE(VLOOKUP($A52,'Recurring Plans'!$A$5:$M$104,5,FALSE),($B52-1)*VLOOKUP($A52,'Recurring Plans'!$A$5:$M$104,6,FALSE)),""))),""))</f>
        <v/>
      </c>
      <c r="F52" s="31" t="n"/>
      <c r="G52" s="33">
        <f>IF($E52="","",IF($F52&lt;&gt;"",$F52,$E52))</f>
        <v/>
      </c>
      <c r="H52" s="24">
        <f>IF($E52="","",IFERROR(VLOOKUP($A52,'Recurring Plans'!$A$5:$M$104,9,FALSE),""))</f>
        <v/>
      </c>
      <c r="I52" s="13" t="n"/>
      <c r="J52" s="20">
        <f>IF($E52="","",IF($I52&lt;&gt;"",$I52,IFERROR(VLOOKUP($A52,'Recurring Plans'!$A$5:$M$104,10,FALSE),"")))</f>
        <v/>
      </c>
      <c r="K52" s="12" t="n"/>
      <c r="L52" s="9">
        <f>IF($G52="","",IF($K52&lt;&gt;"",$K52,'Assumptions'!$E$14))</f>
        <v/>
      </c>
      <c r="M52" s="13" t="n"/>
      <c r="N52" s="20">
        <f>IF($G52="","",IF(OR($F52&lt;&gt;"",$I52&lt;&gt;"",$M52&lt;&gt;"",$K52='Assumptions'!$E$16,$K52='Assumptions'!$E$17),"Exception - check",IF(AND($L52='Assumptions'!$E$14,$G52&lt;'Assumptions'!$B$4),"Past date - check","")))</f>
        <v/>
      </c>
    </row>
    <row r="53">
      <c r="A53" s="6">
        <f>IFERROR(IF(INDEX('Recurring Plans'!$A$5:$A$104,INT((ROW()-5)/12)+1)="","",INDEX('Recurring Plans'!$A$5:$A$104,INT((ROW()-5)/12)+1)),"")</f>
        <v/>
      </c>
      <c r="B53" s="21">
        <f>IF($A53="","",MOD(ROW()-5,12)+1)</f>
        <v/>
      </c>
      <c r="C53" s="18">
        <f>IF($A53="","",IFERROR(VLOOKUP($A53,'Recurring Plans'!$A$5:$M$104,2,FALSE),""))</f>
        <v/>
      </c>
      <c r="D53" s="18">
        <f>IF($A53="","",IFERROR(VLOOKUP($A53,'Recurring Plans'!$A$5:$M$104,4,FALSE),""))</f>
        <v/>
      </c>
      <c r="E53" s="32">
        <f>IF(OR($A53="",$B53&gt;IFERROR(VLOOKUP($A53,'Recurring Plans'!$A$5:$M$104,8,FALSE),0),IFERROR(VLOOKUP($A53,'Recurring Plans'!$A$5:$M$104,11,FALSE),"")&lt;&gt;'Assumptions'!$E$9),"",IFERROR(IF(VLOOKUP($A53,'Recurring Plans'!$A$5:$M$104,7,FALSE)='Assumptions'!$E$4,VLOOKUP($A53,'Recurring Plans'!$A$5:$M$104,5,FALSE)+($B53-1)*VLOOKUP($A53,'Recurring Plans'!$A$5:$M$104,6,FALSE),IF(VLOOKUP($A53,'Recurring Plans'!$A$5:$M$104,7,FALSE)='Assumptions'!$E$5,VLOOKUP($A53,'Recurring Plans'!$A$5:$M$104,5,FALSE)+($B53-1)*VLOOKUP($A53,'Recurring Plans'!$A$5:$M$104,6,FALSE)*7,IF(VLOOKUP($A53,'Recurring Plans'!$A$5:$M$104,7,FALSE)='Assumptions'!$E$6,EDATE(VLOOKUP($A53,'Recurring Plans'!$A$5:$M$104,5,FALSE),($B53-1)*VLOOKUP($A53,'Recurring Plans'!$A$5:$M$104,6,FALSE)),""))),""))</f>
        <v/>
      </c>
      <c r="F53" s="31" t="n"/>
      <c r="G53" s="32">
        <f>IF($E53="","",IF($F53&lt;&gt;"",$F53,$E53))</f>
        <v/>
      </c>
      <c r="H53" s="22">
        <f>IF($E53="","",IFERROR(VLOOKUP($A53,'Recurring Plans'!$A$5:$M$104,9,FALSE),""))</f>
        <v/>
      </c>
      <c r="I53" s="13" t="n"/>
      <c r="J53" s="18">
        <f>IF($E53="","",IF($I53&lt;&gt;"",$I53,IFERROR(VLOOKUP($A53,'Recurring Plans'!$A$5:$M$104,10,FALSE),"")))</f>
        <v/>
      </c>
      <c r="K53" s="12" t="n"/>
      <c r="L53" s="6">
        <f>IF($G53="","",IF($K53&lt;&gt;"",$K53,'Assumptions'!$E$14))</f>
        <v/>
      </c>
      <c r="M53" s="13" t="n"/>
      <c r="N53" s="18">
        <f>IF($G53="","",IF(OR($F53&lt;&gt;"",$I53&lt;&gt;"",$M53&lt;&gt;"",$K53='Assumptions'!$E$16,$K53='Assumptions'!$E$17),"Exception - check",IF(AND($L53='Assumptions'!$E$14,$G53&lt;'Assumptions'!$B$4),"Past date - check","")))</f>
        <v/>
      </c>
    </row>
    <row r="54">
      <c r="A54" s="9">
        <f>IFERROR(IF(INDEX('Recurring Plans'!$A$5:$A$104,INT((ROW()-5)/12)+1)="","",INDEX('Recurring Plans'!$A$5:$A$104,INT((ROW()-5)/12)+1)),"")</f>
        <v/>
      </c>
      <c r="B54" s="23">
        <f>IF($A54="","",MOD(ROW()-5,12)+1)</f>
        <v/>
      </c>
      <c r="C54" s="20">
        <f>IF($A54="","",IFERROR(VLOOKUP($A54,'Recurring Plans'!$A$5:$M$104,2,FALSE),""))</f>
        <v/>
      </c>
      <c r="D54" s="20">
        <f>IF($A54="","",IFERROR(VLOOKUP($A54,'Recurring Plans'!$A$5:$M$104,4,FALSE),""))</f>
        <v/>
      </c>
      <c r="E54" s="33">
        <f>IF(OR($A54="",$B54&gt;IFERROR(VLOOKUP($A54,'Recurring Plans'!$A$5:$M$104,8,FALSE),0),IFERROR(VLOOKUP($A54,'Recurring Plans'!$A$5:$M$104,11,FALSE),"")&lt;&gt;'Assumptions'!$E$9),"",IFERROR(IF(VLOOKUP($A54,'Recurring Plans'!$A$5:$M$104,7,FALSE)='Assumptions'!$E$4,VLOOKUP($A54,'Recurring Plans'!$A$5:$M$104,5,FALSE)+($B54-1)*VLOOKUP($A54,'Recurring Plans'!$A$5:$M$104,6,FALSE),IF(VLOOKUP($A54,'Recurring Plans'!$A$5:$M$104,7,FALSE)='Assumptions'!$E$5,VLOOKUP($A54,'Recurring Plans'!$A$5:$M$104,5,FALSE)+($B54-1)*VLOOKUP($A54,'Recurring Plans'!$A$5:$M$104,6,FALSE)*7,IF(VLOOKUP($A54,'Recurring Plans'!$A$5:$M$104,7,FALSE)='Assumptions'!$E$6,EDATE(VLOOKUP($A54,'Recurring Plans'!$A$5:$M$104,5,FALSE),($B54-1)*VLOOKUP($A54,'Recurring Plans'!$A$5:$M$104,6,FALSE)),""))),""))</f>
        <v/>
      </c>
      <c r="F54" s="31" t="n"/>
      <c r="G54" s="33">
        <f>IF($E54="","",IF($F54&lt;&gt;"",$F54,$E54))</f>
        <v/>
      </c>
      <c r="H54" s="24">
        <f>IF($E54="","",IFERROR(VLOOKUP($A54,'Recurring Plans'!$A$5:$M$104,9,FALSE),""))</f>
        <v/>
      </c>
      <c r="I54" s="13" t="n"/>
      <c r="J54" s="20">
        <f>IF($E54="","",IF($I54&lt;&gt;"",$I54,IFERROR(VLOOKUP($A54,'Recurring Plans'!$A$5:$M$104,10,FALSE),"")))</f>
        <v/>
      </c>
      <c r="K54" s="12" t="n"/>
      <c r="L54" s="9">
        <f>IF($G54="","",IF($K54&lt;&gt;"",$K54,'Assumptions'!$E$14))</f>
        <v/>
      </c>
      <c r="M54" s="13" t="n"/>
      <c r="N54" s="20">
        <f>IF($G54="","",IF(OR($F54&lt;&gt;"",$I54&lt;&gt;"",$M54&lt;&gt;"",$K54='Assumptions'!$E$16,$K54='Assumptions'!$E$17),"Exception - check",IF(AND($L54='Assumptions'!$E$14,$G54&lt;'Assumptions'!$B$4),"Past date - check","")))</f>
        <v/>
      </c>
    </row>
    <row r="55">
      <c r="A55" s="6">
        <f>IFERROR(IF(INDEX('Recurring Plans'!$A$5:$A$104,INT((ROW()-5)/12)+1)="","",INDEX('Recurring Plans'!$A$5:$A$104,INT((ROW()-5)/12)+1)),"")</f>
        <v/>
      </c>
      <c r="B55" s="21">
        <f>IF($A55="","",MOD(ROW()-5,12)+1)</f>
        <v/>
      </c>
      <c r="C55" s="18">
        <f>IF($A55="","",IFERROR(VLOOKUP($A55,'Recurring Plans'!$A$5:$M$104,2,FALSE),""))</f>
        <v/>
      </c>
      <c r="D55" s="18">
        <f>IF($A55="","",IFERROR(VLOOKUP($A55,'Recurring Plans'!$A$5:$M$104,4,FALSE),""))</f>
        <v/>
      </c>
      <c r="E55" s="32">
        <f>IF(OR($A55="",$B55&gt;IFERROR(VLOOKUP($A55,'Recurring Plans'!$A$5:$M$104,8,FALSE),0),IFERROR(VLOOKUP($A55,'Recurring Plans'!$A$5:$M$104,11,FALSE),"")&lt;&gt;'Assumptions'!$E$9),"",IFERROR(IF(VLOOKUP($A55,'Recurring Plans'!$A$5:$M$104,7,FALSE)='Assumptions'!$E$4,VLOOKUP($A55,'Recurring Plans'!$A$5:$M$104,5,FALSE)+($B55-1)*VLOOKUP($A55,'Recurring Plans'!$A$5:$M$104,6,FALSE),IF(VLOOKUP($A55,'Recurring Plans'!$A$5:$M$104,7,FALSE)='Assumptions'!$E$5,VLOOKUP($A55,'Recurring Plans'!$A$5:$M$104,5,FALSE)+($B55-1)*VLOOKUP($A55,'Recurring Plans'!$A$5:$M$104,6,FALSE)*7,IF(VLOOKUP($A55,'Recurring Plans'!$A$5:$M$104,7,FALSE)='Assumptions'!$E$6,EDATE(VLOOKUP($A55,'Recurring Plans'!$A$5:$M$104,5,FALSE),($B55-1)*VLOOKUP($A55,'Recurring Plans'!$A$5:$M$104,6,FALSE)),""))),""))</f>
        <v/>
      </c>
      <c r="F55" s="31" t="n"/>
      <c r="G55" s="32">
        <f>IF($E55="","",IF($F55&lt;&gt;"",$F55,$E55))</f>
        <v/>
      </c>
      <c r="H55" s="22">
        <f>IF($E55="","",IFERROR(VLOOKUP($A55,'Recurring Plans'!$A$5:$M$104,9,FALSE),""))</f>
        <v/>
      </c>
      <c r="I55" s="13" t="n"/>
      <c r="J55" s="18">
        <f>IF($E55="","",IF($I55&lt;&gt;"",$I55,IFERROR(VLOOKUP($A55,'Recurring Plans'!$A$5:$M$104,10,FALSE),"")))</f>
        <v/>
      </c>
      <c r="K55" s="12" t="n"/>
      <c r="L55" s="6">
        <f>IF($G55="","",IF($K55&lt;&gt;"",$K55,'Assumptions'!$E$14))</f>
        <v/>
      </c>
      <c r="M55" s="13" t="n"/>
      <c r="N55" s="18">
        <f>IF($G55="","",IF(OR($F55&lt;&gt;"",$I55&lt;&gt;"",$M55&lt;&gt;"",$K55='Assumptions'!$E$16,$K55='Assumptions'!$E$17),"Exception - check",IF(AND($L55='Assumptions'!$E$14,$G55&lt;'Assumptions'!$B$4),"Past date - check","")))</f>
        <v/>
      </c>
    </row>
    <row r="56">
      <c r="A56" s="9">
        <f>IFERROR(IF(INDEX('Recurring Plans'!$A$5:$A$104,INT((ROW()-5)/12)+1)="","",INDEX('Recurring Plans'!$A$5:$A$104,INT((ROW()-5)/12)+1)),"")</f>
        <v/>
      </c>
      <c r="B56" s="23">
        <f>IF($A56="","",MOD(ROW()-5,12)+1)</f>
        <v/>
      </c>
      <c r="C56" s="20">
        <f>IF($A56="","",IFERROR(VLOOKUP($A56,'Recurring Plans'!$A$5:$M$104,2,FALSE),""))</f>
        <v/>
      </c>
      <c r="D56" s="20">
        <f>IF($A56="","",IFERROR(VLOOKUP($A56,'Recurring Plans'!$A$5:$M$104,4,FALSE),""))</f>
        <v/>
      </c>
      <c r="E56" s="33">
        <f>IF(OR($A56="",$B56&gt;IFERROR(VLOOKUP($A56,'Recurring Plans'!$A$5:$M$104,8,FALSE),0),IFERROR(VLOOKUP($A56,'Recurring Plans'!$A$5:$M$104,11,FALSE),"")&lt;&gt;'Assumptions'!$E$9),"",IFERROR(IF(VLOOKUP($A56,'Recurring Plans'!$A$5:$M$104,7,FALSE)='Assumptions'!$E$4,VLOOKUP($A56,'Recurring Plans'!$A$5:$M$104,5,FALSE)+($B56-1)*VLOOKUP($A56,'Recurring Plans'!$A$5:$M$104,6,FALSE),IF(VLOOKUP($A56,'Recurring Plans'!$A$5:$M$104,7,FALSE)='Assumptions'!$E$5,VLOOKUP($A56,'Recurring Plans'!$A$5:$M$104,5,FALSE)+($B56-1)*VLOOKUP($A56,'Recurring Plans'!$A$5:$M$104,6,FALSE)*7,IF(VLOOKUP($A56,'Recurring Plans'!$A$5:$M$104,7,FALSE)='Assumptions'!$E$6,EDATE(VLOOKUP($A56,'Recurring Plans'!$A$5:$M$104,5,FALSE),($B56-1)*VLOOKUP($A56,'Recurring Plans'!$A$5:$M$104,6,FALSE)),""))),""))</f>
        <v/>
      </c>
      <c r="F56" s="31" t="n"/>
      <c r="G56" s="33">
        <f>IF($E56="","",IF($F56&lt;&gt;"",$F56,$E56))</f>
        <v/>
      </c>
      <c r="H56" s="24">
        <f>IF($E56="","",IFERROR(VLOOKUP($A56,'Recurring Plans'!$A$5:$M$104,9,FALSE),""))</f>
        <v/>
      </c>
      <c r="I56" s="13" t="n"/>
      <c r="J56" s="20">
        <f>IF($E56="","",IF($I56&lt;&gt;"",$I56,IFERROR(VLOOKUP($A56,'Recurring Plans'!$A$5:$M$104,10,FALSE),"")))</f>
        <v/>
      </c>
      <c r="K56" s="12" t="n"/>
      <c r="L56" s="9">
        <f>IF($G56="","",IF($K56&lt;&gt;"",$K56,'Assumptions'!$E$14))</f>
        <v/>
      </c>
      <c r="M56" s="13" t="n"/>
      <c r="N56" s="20">
        <f>IF($G56="","",IF(OR($F56&lt;&gt;"",$I56&lt;&gt;"",$M56&lt;&gt;"",$K56='Assumptions'!$E$16,$K56='Assumptions'!$E$17),"Exception - check",IF(AND($L56='Assumptions'!$E$14,$G56&lt;'Assumptions'!$B$4),"Past date - check","")))</f>
        <v/>
      </c>
    </row>
    <row r="57">
      <c r="A57" s="6">
        <f>IFERROR(IF(INDEX('Recurring Plans'!$A$5:$A$104,INT((ROW()-5)/12)+1)="","",INDEX('Recurring Plans'!$A$5:$A$104,INT((ROW()-5)/12)+1)),"")</f>
        <v/>
      </c>
      <c r="B57" s="21">
        <f>IF($A57="","",MOD(ROW()-5,12)+1)</f>
        <v/>
      </c>
      <c r="C57" s="18">
        <f>IF($A57="","",IFERROR(VLOOKUP($A57,'Recurring Plans'!$A$5:$M$104,2,FALSE),""))</f>
        <v/>
      </c>
      <c r="D57" s="18">
        <f>IF($A57="","",IFERROR(VLOOKUP($A57,'Recurring Plans'!$A$5:$M$104,4,FALSE),""))</f>
        <v/>
      </c>
      <c r="E57" s="32">
        <f>IF(OR($A57="",$B57&gt;IFERROR(VLOOKUP($A57,'Recurring Plans'!$A$5:$M$104,8,FALSE),0),IFERROR(VLOOKUP($A57,'Recurring Plans'!$A$5:$M$104,11,FALSE),"")&lt;&gt;'Assumptions'!$E$9),"",IFERROR(IF(VLOOKUP($A57,'Recurring Plans'!$A$5:$M$104,7,FALSE)='Assumptions'!$E$4,VLOOKUP($A57,'Recurring Plans'!$A$5:$M$104,5,FALSE)+($B57-1)*VLOOKUP($A57,'Recurring Plans'!$A$5:$M$104,6,FALSE),IF(VLOOKUP($A57,'Recurring Plans'!$A$5:$M$104,7,FALSE)='Assumptions'!$E$5,VLOOKUP($A57,'Recurring Plans'!$A$5:$M$104,5,FALSE)+($B57-1)*VLOOKUP($A57,'Recurring Plans'!$A$5:$M$104,6,FALSE)*7,IF(VLOOKUP($A57,'Recurring Plans'!$A$5:$M$104,7,FALSE)='Assumptions'!$E$6,EDATE(VLOOKUP($A57,'Recurring Plans'!$A$5:$M$104,5,FALSE),($B57-1)*VLOOKUP($A57,'Recurring Plans'!$A$5:$M$104,6,FALSE)),""))),""))</f>
        <v/>
      </c>
      <c r="F57" s="31" t="n"/>
      <c r="G57" s="32">
        <f>IF($E57="","",IF($F57&lt;&gt;"",$F57,$E57))</f>
        <v/>
      </c>
      <c r="H57" s="22">
        <f>IF($E57="","",IFERROR(VLOOKUP($A57,'Recurring Plans'!$A$5:$M$104,9,FALSE),""))</f>
        <v/>
      </c>
      <c r="I57" s="13" t="n"/>
      <c r="J57" s="18">
        <f>IF($E57="","",IF($I57&lt;&gt;"",$I57,IFERROR(VLOOKUP($A57,'Recurring Plans'!$A$5:$M$104,10,FALSE),"")))</f>
        <v/>
      </c>
      <c r="K57" s="12" t="n"/>
      <c r="L57" s="6">
        <f>IF($G57="","",IF($K57&lt;&gt;"",$K57,'Assumptions'!$E$14))</f>
        <v/>
      </c>
      <c r="M57" s="13" t="n"/>
      <c r="N57" s="18">
        <f>IF($G57="","",IF(OR($F57&lt;&gt;"",$I57&lt;&gt;"",$M57&lt;&gt;"",$K57='Assumptions'!$E$16,$K57='Assumptions'!$E$17),"Exception - check",IF(AND($L57='Assumptions'!$E$14,$G57&lt;'Assumptions'!$B$4),"Past date - check","")))</f>
        <v/>
      </c>
    </row>
    <row r="58">
      <c r="A58" s="9">
        <f>IFERROR(IF(INDEX('Recurring Plans'!$A$5:$A$104,INT((ROW()-5)/12)+1)="","",INDEX('Recurring Plans'!$A$5:$A$104,INT((ROW()-5)/12)+1)),"")</f>
        <v/>
      </c>
      <c r="B58" s="23">
        <f>IF($A58="","",MOD(ROW()-5,12)+1)</f>
        <v/>
      </c>
      <c r="C58" s="20">
        <f>IF($A58="","",IFERROR(VLOOKUP($A58,'Recurring Plans'!$A$5:$M$104,2,FALSE),""))</f>
        <v/>
      </c>
      <c r="D58" s="20">
        <f>IF($A58="","",IFERROR(VLOOKUP($A58,'Recurring Plans'!$A$5:$M$104,4,FALSE),""))</f>
        <v/>
      </c>
      <c r="E58" s="33">
        <f>IF(OR($A58="",$B58&gt;IFERROR(VLOOKUP($A58,'Recurring Plans'!$A$5:$M$104,8,FALSE),0),IFERROR(VLOOKUP($A58,'Recurring Plans'!$A$5:$M$104,11,FALSE),"")&lt;&gt;'Assumptions'!$E$9),"",IFERROR(IF(VLOOKUP($A58,'Recurring Plans'!$A$5:$M$104,7,FALSE)='Assumptions'!$E$4,VLOOKUP($A58,'Recurring Plans'!$A$5:$M$104,5,FALSE)+($B58-1)*VLOOKUP($A58,'Recurring Plans'!$A$5:$M$104,6,FALSE),IF(VLOOKUP($A58,'Recurring Plans'!$A$5:$M$104,7,FALSE)='Assumptions'!$E$5,VLOOKUP($A58,'Recurring Plans'!$A$5:$M$104,5,FALSE)+($B58-1)*VLOOKUP($A58,'Recurring Plans'!$A$5:$M$104,6,FALSE)*7,IF(VLOOKUP($A58,'Recurring Plans'!$A$5:$M$104,7,FALSE)='Assumptions'!$E$6,EDATE(VLOOKUP($A58,'Recurring Plans'!$A$5:$M$104,5,FALSE),($B58-1)*VLOOKUP($A58,'Recurring Plans'!$A$5:$M$104,6,FALSE)),""))),""))</f>
        <v/>
      </c>
      <c r="F58" s="31" t="n"/>
      <c r="G58" s="33">
        <f>IF($E58="","",IF($F58&lt;&gt;"",$F58,$E58))</f>
        <v/>
      </c>
      <c r="H58" s="24">
        <f>IF($E58="","",IFERROR(VLOOKUP($A58,'Recurring Plans'!$A$5:$M$104,9,FALSE),""))</f>
        <v/>
      </c>
      <c r="I58" s="13" t="n"/>
      <c r="J58" s="20">
        <f>IF($E58="","",IF($I58&lt;&gt;"",$I58,IFERROR(VLOOKUP($A58,'Recurring Plans'!$A$5:$M$104,10,FALSE),"")))</f>
        <v/>
      </c>
      <c r="K58" s="12" t="n"/>
      <c r="L58" s="9">
        <f>IF($G58="","",IF($K58&lt;&gt;"",$K58,'Assumptions'!$E$14))</f>
        <v/>
      </c>
      <c r="M58" s="13" t="n"/>
      <c r="N58" s="20">
        <f>IF($G58="","",IF(OR($F58&lt;&gt;"",$I58&lt;&gt;"",$M58&lt;&gt;"",$K58='Assumptions'!$E$16,$K58='Assumptions'!$E$17),"Exception - check",IF(AND($L58='Assumptions'!$E$14,$G58&lt;'Assumptions'!$B$4),"Past date - check","")))</f>
        <v/>
      </c>
    </row>
    <row r="59">
      <c r="A59" s="6">
        <f>IFERROR(IF(INDEX('Recurring Plans'!$A$5:$A$104,INT((ROW()-5)/12)+1)="","",INDEX('Recurring Plans'!$A$5:$A$104,INT((ROW()-5)/12)+1)),"")</f>
        <v/>
      </c>
      <c r="B59" s="21">
        <f>IF($A59="","",MOD(ROW()-5,12)+1)</f>
        <v/>
      </c>
      <c r="C59" s="18">
        <f>IF($A59="","",IFERROR(VLOOKUP($A59,'Recurring Plans'!$A$5:$M$104,2,FALSE),""))</f>
        <v/>
      </c>
      <c r="D59" s="18">
        <f>IF($A59="","",IFERROR(VLOOKUP($A59,'Recurring Plans'!$A$5:$M$104,4,FALSE),""))</f>
        <v/>
      </c>
      <c r="E59" s="32">
        <f>IF(OR($A59="",$B59&gt;IFERROR(VLOOKUP($A59,'Recurring Plans'!$A$5:$M$104,8,FALSE),0),IFERROR(VLOOKUP($A59,'Recurring Plans'!$A$5:$M$104,11,FALSE),"")&lt;&gt;'Assumptions'!$E$9),"",IFERROR(IF(VLOOKUP($A59,'Recurring Plans'!$A$5:$M$104,7,FALSE)='Assumptions'!$E$4,VLOOKUP($A59,'Recurring Plans'!$A$5:$M$104,5,FALSE)+($B59-1)*VLOOKUP($A59,'Recurring Plans'!$A$5:$M$104,6,FALSE),IF(VLOOKUP($A59,'Recurring Plans'!$A$5:$M$104,7,FALSE)='Assumptions'!$E$5,VLOOKUP($A59,'Recurring Plans'!$A$5:$M$104,5,FALSE)+($B59-1)*VLOOKUP($A59,'Recurring Plans'!$A$5:$M$104,6,FALSE)*7,IF(VLOOKUP($A59,'Recurring Plans'!$A$5:$M$104,7,FALSE)='Assumptions'!$E$6,EDATE(VLOOKUP($A59,'Recurring Plans'!$A$5:$M$104,5,FALSE),($B59-1)*VLOOKUP($A59,'Recurring Plans'!$A$5:$M$104,6,FALSE)),""))),""))</f>
        <v/>
      </c>
      <c r="F59" s="31" t="n"/>
      <c r="G59" s="32">
        <f>IF($E59="","",IF($F59&lt;&gt;"",$F59,$E59))</f>
        <v/>
      </c>
      <c r="H59" s="22">
        <f>IF($E59="","",IFERROR(VLOOKUP($A59,'Recurring Plans'!$A$5:$M$104,9,FALSE),""))</f>
        <v/>
      </c>
      <c r="I59" s="13" t="n"/>
      <c r="J59" s="18">
        <f>IF($E59="","",IF($I59&lt;&gt;"",$I59,IFERROR(VLOOKUP($A59,'Recurring Plans'!$A$5:$M$104,10,FALSE),"")))</f>
        <v/>
      </c>
      <c r="K59" s="12" t="n"/>
      <c r="L59" s="6">
        <f>IF($G59="","",IF($K59&lt;&gt;"",$K59,'Assumptions'!$E$14))</f>
        <v/>
      </c>
      <c r="M59" s="13" t="n"/>
      <c r="N59" s="18">
        <f>IF($G59="","",IF(OR($F59&lt;&gt;"",$I59&lt;&gt;"",$M59&lt;&gt;"",$K59='Assumptions'!$E$16,$K59='Assumptions'!$E$17),"Exception - check",IF(AND($L59='Assumptions'!$E$14,$G59&lt;'Assumptions'!$B$4),"Past date - check","")))</f>
        <v/>
      </c>
    </row>
    <row r="60">
      <c r="A60" s="9">
        <f>IFERROR(IF(INDEX('Recurring Plans'!$A$5:$A$104,INT((ROW()-5)/12)+1)="","",INDEX('Recurring Plans'!$A$5:$A$104,INT((ROW()-5)/12)+1)),"")</f>
        <v/>
      </c>
      <c r="B60" s="23">
        <f>IF($A60="","",MOD(ROW()-5,12)+1)</f>
        <v/>
      </c>
      <c r="C60" s="20">
        <f>IF($A60="","",IFERROR(VLOOKUP($A60,'Recurring Plans'!$A$5:$M$104,2,FALSE),""))</f>
        <v/>
      </c>
      <c r="D60" s="20">
        <f>IF($A60="","",IFERROR(VLOOKUP($A60,'Recurring Plans'!$A$5:$M$104,4,FALSE),""))</f>
        <v/>
      </c>
      <c r="E60" s="33">
        <f>IF(OR($A60="",$B60&gt;IFERROR(VLOOKUP($A60,'Recurring Plans'!$A$5:$M$104,8,FALSE),0),IFERROR(VLOOKUP($A60,'Recurring Plans'!$A$5:$M$104,11,FALSE),"")&lt;&gt;'Assumptions'!$E$9),"",IFERROR(IF(VLOOKUP($A60,'Recurring Plans'!$A$5:$M$104,7,FALSE)='Assumptions'!$E$4,VLOOKUP($A60,'Recurring Plans'!$A$5:$M$104,5,FALSE)+($B60-1)*VLOOKUP($A60,'Recurring Plans'!$A$5:$M$104,6,FALSE),IF(VLOOKUP($A60,'Recurring Plans'!$A$5:$M$104,7,FALSE)='Assumptions'!$E$5,VLOOKUP($A60,'Recurring Plans'!$A$5:$M$104,5,FALSE)+($B60-1)*VLOOKUP($A60,'Recurring Plans'!$A$5:$M$104,6,FALSE)*7,IF(VLOOKUP($A60,'Recurring Plans'!$A$5:$M$104,7,FALSE)='Assumptions'!$E$6,EDATE(VLOOKUP($A60,'Recurring Plans'!$A$5:$M$104,5,FALSE),($B60-1)*VLOOKUP($A60,'Recurring Plans'!$A$5:$M$104,6,FALSE)),""))),""))</f>
        <v/>
      </c>
      <c r="F60" s="31" t="n"/>
      <c r="G60" s="33">
        <f>IF($E60="","",IF($F60&lt;&gt;"",$F60,$E60))</f>
        <v/>
      </c>
      <c r="H60" s="24">
        <f>IF($E60="","",IFERROR(VLOOKUP($A60,'Recurring Plans'!$A$5:$M$104,9,FALSE),""))</f>
        <v/>
      </c>
      <c r="I60" s="13" t="n"/>
      <c r="J60" s="20">
        <f>IF($E60="","",IF($I60&lt;&gt;"",$I60,IFERROR(VLOOKUP($A60,'Recurring Plans'!$A$5:$M$104,10,FALSE),"")))</f>
        <v/>
      </c>
      <c r="K60" s="12" t="n"/>
      <c r="L60" s="9">
        <f>IF($G60="","",IF($K60&lt;&gt;"",$K60,'Assumptions'!$E$14))</f>
        <v/>
      </c>
      <c r="M60" s="13" t="n"/>
      <c r="N60" s="20">
        <f>IF($G60="","",IF(OR($F60&lt;&gt;"",$I60&lt;&gt;"",$M60&lt;&gt;"",$K60='Assumptions'!$E$16,$K60='Assumptions'!$E$17),"Exception - check",IF(AND($L60='Assumptions'!$E$14,$G60&lt;'Assumptions'!$B$4),"Past date - check","")))</f>
        <v/>
      </c>
    </row>
    <row r="61">
      <c r="A61" s="6">
        <f>IFERROR(IF(INDEX('Recurring Plans'!$A$5:$A$104,INT((ROW()-5)/12)+1)="","",INDEX('Recurring Plans'!$A$5:$A$104,INT((ROW()-5)/12)+1)),"")</f>
        <v/>
      </c>
      <c r="B61" s="21">
        <f>IF($A61="","",MOD(ROW()-5,12)+1)</f>
        <v/>
      </c>
      <c r="C61" s="18">
        <f>IF($A61="","",IFERROR(VLOOKUP($A61,'Recurring Plans'!$A$5:$M$104,2,FALSE),""))</f>
        <v/>
      </c>
      <c r="D61" s="18">
        <f>IF($A61="","",IFERROR(VLOOKUP($A61,'Recurring Plans'!$A$5:$M$104,4,FALSE),""))</f>
        <v/>
      </c>
      <c r="E61" s="32">
        <f>IF(OR($A61="",$B61&gt;IFERROR(VLOOKUP($A61,'Recurring Plans'!$A$5:$M$104,8,FALSE),0),IFERROR(VLOOKUP($A61,'Recurring Plans'!$A$5:$M$104,11,FALSE),"")&lt;&gt;'Assumptions'!$E$9),"",IFERROR(IF(VLOOKUP($A61,'Recurring Plans'!$A$5:$M$104,7,FALSE)='Assumptions'!$E$4,VLOOKUP($A61,'Recurring Plans'!$A$5:$M$104,5,FALSE)+($B61-1)*VLOOKUP($A61,'Recurring Plans'!$A$5:$M$104,6,FALSE),IF(VLOOKUP($A61,'Recurring Plans'!$A$5:$M$104,7,FALSE)='Assumptions'!$E$5,VLOOKUP($A61,'Recurring Plans'!$A$5:$M$104,5,FALSE)+($B61-1)*VLOOKUP($A61,'Recurring Plans'!$A$5:$M$104,6,FALSE)*7,IF(VLOOKUP($A61,'Recurring Plans'!$A$5:$M$104,7,FALSE)='Assumptions'!$E$6,EDATE(VLOOKUP($A61,'Recurring Plans'!$A$5:$M$104,5,FALSE),($B61-1)*VLOOKUP($A61,'Recurring Plans'!$A$5:$M$104,6,FALSE)),""))),""))</f>
        <v/>
      </c>
      <c r="F61" s="31" t="n"/>
      <c r="G61" s="32">
        <f>IF($E61="","",IF($F61&lt;&gt;"",$F61,$E61))</f>
        <v/>
      </c>
      <c r="H61" s="22">
        <f>IF($E61="","",IFERROR(VLOOKUP($A61,'Recurring Plans'!$A$5:$M$104,9,FALSE),""))</f>
        <v/>
      </c>
      <c r="I61" s="13" t="n"/>
      <c r="J61" s="18">
        <f>IF($E61="","",IF($I61&lt;&gt;"",$I61,IFERROR(VLOOKUP($A61,'Recurring Plans'!$A$5:$M$104,10,FALSE),"")))</f>
        <v/>
      </c>
      <c r="K61" s="12" t="n"/>
      <c r="L61" s="6">
        <f>IF($G61="","",IF($K61&lt;&gt;"",$K61,'Assumptions'!$E$14))</f>
        <v/>
      </c>
      <c r="M61" s="13" t="n"/>
      <c r="N61" s="18">
        <f>IF($G61="","",IF(OR($F61&lt;&gt;"",$I61&lt;&gt;"",$M61&lt;&gt;"",$K61='Assumptions'!$E$16,$K61='Assumptions'!$E$17),"Exception - check",IF(AND($L61='Assumptions'!$E$14,$G61&lt;'Assumptions'!$B$4),"Past date - check","")))</f>
        <v/>
      </c>
    </row>
    <row r="62">
      <c r="A62" s="9">
        <f>IFERROR(IF(INDEX('Recurring Plans'!$A$5:$A$104,INT((ROW()-5)/12)+1)="","",INDEX('Recurring Plans'!$A$5:$A$104,INT((ROW()-5)/12)+1)),"")</f>
        <v/>
      </c>
      <c r="B62" s="23">
        <f>IF($A62="","",MOD(ROW()-5,12)+1)</f>
        <v/>
      </c>
      <c r="C62" s="20">
        <f>IF($A62="","",IFERROR(VLOOKUP($A62,'Recurring Plans'!$A$5:$M$104,2,FALSE),""))</f>
        <v/>
      </c>
      <c r="D62" s="20">
        <f>IF($A62="","",IFERROR(VLOOKUP($A62,'Recurring Plans'!$A$5:$M$104,4,FALSE),""))</f>
        <v/>
      </c>
      <c r="E62" s="33">
        <f>IF(OR($A62="",$B62&gt;IFERROR(VLOOKUP($A62,'Recurring Plans'!$A$5:$M$104,8,FALSE),0),IFERROR(VLOOKUP($A62,'Recurring Plans'!$A$5:$M$104,11,FALSE),"")&lt;&gt;'Assumptions'!$E$9),"",IFERROR(IF(VLOOKUP($A62,'Recurring Plans'!$A$5:$M$104,7,FALSE)='Assumptions'!$E$4,VLOOKUP($A62,'Recurring Plans'!$A$5:$M$104,5,FALSE)+($B62-1)*VLOOKUP($A62,'Recurring Plans'!$A$5:$M$104,6,FALSE),IF(VLOOKUP($A62,'Recurring Plans'!$A$5:$M$104,7,FALSE)='Assumptions'!$E$5,VLOOKUP($A62,'Recurring Plans'!$A$5:$M$104,5,FALSE)+($B62-1)*VLOOKUP($A62,'Recurring Plans'!$A$5:$M$104,6,FALSE)*7,IF(VLOOKUP($A62,'Recurring Plans'!$A$5:$M$104,7,FALSE)='Assumptions'!$E$6,EDATE(VLOOKUP($A62,'Recurring Plans'!$A$5:$M$104,5,FALSE),($B62-1)*VLOOKUP($A62,'Recurring Plans'!$A$5:$M$104,6,FALSE)),""))),""))</f>
        <v/>
      </c>
      <c r="F62" s="31" t="n"/>
      <c r="G62" s="33">
        <f>IF($E62="","",IF($F62&lt;&gt;"",$F62,$E62))</f>
        <v/>
      </c>
      <c r="H62" s="24">
        <f>IF($E62="","",IFERROR(VLOOKUP($A62,'Recurring Plans'!$A$5:$M$104,9,FALSE),""))</f>
        <v/>
      </c>
      <c r="I62" s="13" t="n"/>
      <c r="J62" s="20">
        <f>IF($E62="","",IF($I62&lt;&gt;"",$I62,IFERROR(VLOOKUP($A62,'Recurring Plans'!$A$5:$M$104,10,FALSE),"")))</f>
        <v/>
      </c>
      <c r="K62" s="12" t="n"/>
      <c r="L62" s="9">
        <f>IF($G62="","",IF($K62&lt;&gt;"",$K62,'Assumptions'!$E$14))</f>
        <v/>
      </c>
      <c r="M62" s="13" t="n"/>
      <c r="N62" s="20">
        <f>IF($G62="","",IF(OR($F62&lt;&gt;"",$I62&lt;&gt;"",$M62&lt;&gt;"",$K62='Assumptions'!$E$16,$K62='Assumptions'!$E$17),"Exception - check",IF(AND($L62='Assumptions'!$E$14,$G62&lt;'Assumptions'!$B$4),"Past date - check","")))</f>
        <v/>
      </c>
    </row>
    <row r="63">
      <c r="A63" s="6">
        <f>IFERROR(IF(INDEX('Recurring Plans'!$A$5:$A$104,INT((ROW()-5)/12)+1)="","",INDEX('Recurring Plans'!$A$5:$A$104,INT((ROW()-5)/12)+1)),"")</f>
        <v/>
      </c>
      <c r="B63" s="21">
        <f>IF($A63="","",MOD(ROW()-5,12)+1)</f>
        <v/>
      </c>
      <c r="C63" s="18">
        <f>IF($A63="","",IFERROR(VLOOKUP($A63,'Recurring Plans'!$A$5:$M$104,2,FALSE),""))</f>
        <v/>
      </c>
      <c r="D63" s="18">
        <f>IF($A63="","",IFERROR(VLOOKUP($A63,'Recurring Plans'!$A$5:$M$104,4,FALSE),""))</f>
        <v/>
      </c>
      <c r="E63" s="32">
        <f>IF(OR($A63="",$B63&gt;IFERROR(VLOOKUP($A63,'Recurring Plans'!$A$5:$M$104,8,FALSE),0),IFERROR(VLOOKUP($A63,'Recurring Plans'!$A$5:$M$104,11,FALSE),"")&lt;&gt;'Assumptions'!$E$9),"",IFERROR(IF(VLOOKUP($A63,'Recurring Plans'!$A$5:$M$104,7,FALSE)='Assumptions'!$E$4,VLOOKUP($A63,'Recurring Plans'!$A$5:$M$104,5,FALSE)+($B63-1)*VLOOKUP($A63,'Recurring Plans'!$A$5:$M$104,6,FALSE),IF(VLOOKUP($A63,'Recurring Plans'!$A$5:$M$104,7,FALSE)='Assumptions'!$E$5,VLOOKUP($A63,'Recurring Plans'!$A$5:$M$104,5,FALSE)+($B63-1)*VLOOKUP($A63,'Recurring Plans'!$A$5:$M$104,6,FALSE)*7,IF(VLOOKUP($A63,'Recurring Plans'!$A$5:$M$104,7,FALSE)='Assumptions'!$E$6,EDATE(VLOOKUP($A63,'Recurring Plans'!$A$5:$M$104,5,FALSE),($B63-1)*VLOOKUP($A63,'Recurring Plans'!$A$5:$M$104,6,FALSE)),""))),""))</f>
        <v/>
      </c>
      <c r="F63" s="31" t="n"/>
      <c r="G63" s="32">
        <f>IF($E63="","",IF($F63&lt;&gt;"",$F63,$E63))</f>
        <v/>
      </c>
      <c r="H63" s="22">
        <f>IF($E63="","",IFERROR(VLOOKUP($A63,'Recurring Plans'!$A$5:$M$104,9,FALSE),""))</f>
        <v/>
      </c>
      <c r="I63" s="13" t="n"/>
      <c r="J63" s="18">
        <f>IF($E63="","",IF($I63&lt;&gt;"",$I63,IFERROR(VLOOKUP($A63,'Recurring Plans'!$A$5:$M$104,10,FALSE),"")))</f>
        <v/>
      </c>
      <c r="K63" s="12" t="n"/>
      <c r="L63" s="6">
        <f>IF($G63="","",IF($K63&lt;&gt;"",$K63,'Assumptions'!$E$14))</f>
        <v/>
      </c>
      <c r="M63" s="13" t="n"/>
      <c r="N63" s="18">
        <f>IF($G63="","",IF(OR($F63&lt;&gt;"",$I63&lt;&gt;"",$M63&lt;&gt;"",$K63='Assumptions'!$E$16,$K63='Assumptions'!$E$17),"Exception - check",IF(AND($L63='Assumptions'!$E$14,$G63&lt;'Assumptions'!$B$4),"Past date - check","")))</f>
        <v/>
      </c>
    </row>
    <row r="64">
      <c r="A64" s="9">
        <f>IFERROR(IF(INDEX('Recurring Plans'!$A$5:$A$104,INT((ROW()-5)/12)+1)="","",INDEX('Recurring Plans'!$A$5:$A$104,INT((ROW()-5)/12)+1)),"")</f>
        <v/>
      </c>
      <c r="B64" s="23">
        <f>IF($A64="","",MOD(ROW()-5,12)+1)</f>
        <v/>
      </c>
      <c r="C64" s="20">
        <f>IF($A64="","",IFERROR(VLOOKUP($A64,'Recurring Plans'!$A$5:$M$104,2,FALSE),""))</f>
        <v/>
      </c>
      <c r="D64" s="20">
        <f>IF($A64="","",IFERROR(VLOOKUP($A64,'Recurring Plans'!$A$5:$M$104,4,FALSE),""))</f>
        <v/>
      </c>
      <c r="E64" s="33">
        <f>IF(OR($A64="",$B64&gt;IFERROR(VLOOKUP($A64,'Recurring Plans'!$A$5:$M$104,8,FALSE),0),IFERROR(VLOOKUP($A64,'Recurring Plans'!$A$5:$M$104,11,FALSE),"")&lt;&gt;'Assumptions'!$E$9),"",IFERROR(IF(VLOOKUP($A64,'Recurring Plans'!$A$5:$M$104,7,FALSE)='Assumptions'!$E$4,VLOOKUP($A64,'Recurring Plans'!$A$5:$M$104,5,FALSE)+($B64-1)*VLOOKUP($A64,'Recurring Plans'!$A$5:$M$104,6,FALSE),IF(VLOOKUP($A64,'Recurring Plans'!$A$5:$M$104,7,FALSE)='Assumptions'!$E$5,VLOOKUP($A64,'Recurring Plans'!$A$5:$M$104,5,FALSE)+($B64-1)*VLOOKUP($A64,'Recurring Plans'!$A$5:$M$104,6,FALSE)*7,IF(VLOOKUP($A64,'Recurring Plans'!$A$5:$M$104,7,FALSE)='Assumptions'!$E$6,EDATE(VLOOKUP($A64,'Recurring Plans'!$A$5:$M$104,5,FALSE),($B64-1)*VLOOKUP($A64,'Recurring Plans'!$A$5:$M$104,6,FALSE)),""))),""))</f>
        <v/>
      </c>
      <c r="F64" s="31" t="n"/>
      <c r="G64" s="33">
        <f>IF($E64="","",IF($F64&lt;&gt;"",$F64,$E64))</f>
        <v/>
      </c>
      <c r="H64" s="24">
        <f>IF($E64="","",IFERROR(VLOOKUP($A64,'Recurring Plans'!$A$5:$M$104,9,FALSE),""))</f>
        <v/>
      </c>
      <c r="I64" s="13" t="n"/>
      <c r="J64" s="20">
        <f>IF($E64="","",IF($I64&lt;&gt;"",$I64,IFERROR(VLOOKUP($A64,'Recurring Plans'!$A$5:$M$104,10,FALSE),"")))</f>
        <v/>
      </c>
      <c r="K64" s="12" t="n"/>
      <c r="L64" s="9">
        <f>IF($G64="","",IF($K64&lt;&gt;"",$K64,'Assumptions'!$E$14))</f>
        <v/>
      </c>
      <c r="M64" s="13" t="n"/>
      <c r="N64" s="20">
        <f>IF($G64="","",IF(OR($F64&lt;&gt;"",$I64&lt;&gt;"",$M64&lt;&gt;"",$K64='Assumptions'!$E$16,$K64='Assumptions'!$E$17),"Exception - check",IF(AND($L64='Assumptions'!$E$14,$G64&lt;'Assumptions'!$B$4),"Past date - check","")))</f>
        <v/>
      </c>
    </row>
    <row r="65">
      <c r="A65" s="6">
        <f>IFERROR(IF(INDEX('Recurring Plans'!$A$5:$A$104,INT((ROW()-5)/12)+1)="","",INDEX('Recurring Plans'!$A$5:$A$104,INT((ROW()-5)/12)+1)),"")</f>
        <v/>
      </c>
      <c r="B65" s="21">
        <f>IF($A65="","",MOD(ROW()-5,12)+1)</f>
        <v/>
      </c>
      <c r="C65" s="18">
        <f>IF($A65="","",IFERROR(VLOOKUP($A65,'Recurring Plans'!$A$5:$M$104,2,FALSE),""))</f>
        <v/>
      </c>
      <c r="D65" s="18">
        <f>IF($A65="","",IFERROR(VLOOKUP($A65,'Recurring Plans'!$A$5:$M$104,4,FALSE),""))</f>
        <v/>
      </c>
      <c r="E65" s="32">
        <f>IF(OR($A65="",$B65&gt;IFERROR(VLOOKUP($A65,'Recurring Plans'!$A$5:$M$104,8,FALSE),0),IFERROR(VLOOKUP($A65,'Recurring Plans'!$A$5:$M$104,11,FALSE),"")&lt;&gt;'Assumptions'!$E$9),"",IFERROR(IF(VLOOKUP($A65,'Recurring Plans'!$A$5:$M$104,7,FALSE)='Assumptions'!$E$4,VLOOKUP($A65,'Recurring Plans'!$A$5:$M$104,5,FALSE)+($B65-1)*VLOOKUP($A65,'Recurring Plans'!$A$5:$M$104,6,FALSE),IF(VLOOKUP($A65,'Recurring Plans'!$A$5:$M$104,7,FALSE)='Assumptions'!$E$5,VLOOKUP($A65,'Recurring Plans'!$A$5:$M$104,5,FALSE)+($B65-1)*VLOOKUP($A65,'Recurring Plans'!$A$5:$M$104,6,FALSE)*7,IF(VLOOKUP($A65,'Recurring Plans'!$A$5:$M$104,7,FALSE)='Assumptions'!$E$6,EDATE(VLOOKUP($A65,'Recurring Plans'!$A$5:$M$104,5,FALSE),($B65-1)*VLOOKUP($A65,'Recurring Plans'!$A$5:$M$104,6,FALSE)),""))),""))</f>
        <v/>
      </c>
      <c r="F65" s="31" t="n"/>
      <c r="G65" s="32">
        <f>IF($E65="","",IF($F65&lt;&gt;"",$F65,$E65))</f>
        <v/>
      </c>
      <c r="H65" s="22">
        <f>IF($E65="","",IFERROR(VLOOKUP($A65,'Recurring Plans'!$A$5:$M$104,9,FALSE),""))</f>
        <v/>
      </c>
      <c r="I65" s="13" t="n"/>
      <c r="J65" s="18">
        <f>IF($E65="","",IF($I65&lt;&gt;"",$I65,IFERROR(VLOOKUP($A65,'Recurring Plans'!$A$5:$M$104,10,FALSE),"")))</f>
        <v/>
      </c>
      <c r="K65" s="12" t="inlineStr">
        <is>
          <t>Completed</t>
        </is>
      </c>
      <c r="L65" s="6">
        <f>IF($G65="","",IF($K65&lt;&gt;"",$K65,'Assumptions'!$E$14))</f>
        <v/>
      </c>
      <c r="M65" s="13" t="n"/>
      <c r="N65" s="18">
        <f>IF($G65="","",IF(OR($F65&lt;&gt;"",$I65&lt;&gt;"",$M65&lt;&gt;"",$K65='Assumptions'!$E$16,$K65='Assumptions'!$E$17),"Exception - check",IF(AND($L65='Assumptions'!$E$14,$G65&lt;'Assumptions'!$B$4),"Past date - check","")))</f>
        <v/>
      </c>
    </row>
    <row r="66">
      <c r="A66" s="9">
        <f>IFERROR(IF(INDEX('Recurring Plans'!$A$5:$A$104,INT((ROW()-5)/12)+1)="","",INDEX('Recurring Plans'!$A$5:$A$104,INT((ROW()-5)/12)+1)),"")</f>
        <v/>
      </c>
      <c r="B66" s="23">
        <f>IF($A66="","",MOD(ROW()-5,12)+1)</f>
        <v/>
      </c>
      <c r="C66" s="20">
        <f>IF($A66="","",IFERROR(VLOOKUP($A66,'Recurring Plans'!$A$5:$M$104,2,FALSE),""))</f>
        <v/>
      </c>
      <c r="D66" s="20">
        <f>IF($A66="","",IFERROR(VLOOKUP($A66,'Recurring Plans'!$A$5:$M$104,4,FALSE),""))</f>
        <v/>
      </c>
      <c r="E66" s="33">
        <f>IF(OR($A66="",$B66&gt;IFERROR(VLOOKUP($A66,'Recurring Plans'!$A$5:$M$104,8,FALSE),0),IFERROR(VLOOKUP($A66,'Recurring Plans'!$A$5:$M$104,11,FALSE),"")&lt;&gt;'Assumptions'!$E$9),"",IFERROR(IF(VLOOKUP($A66,'Recurring Plans'!$A$5:$M$104,7,FALSE)='Assumptions'!$E$4,VLOOKUP($A66,'Recurring Plans'!$A$5:$M$104,5,FALSE)+($B66-1)*VLOOKUP($A66,'Recurring Plans'!$A$5:$M$104,6,FALSE),IF(VLOOKUP($A66,'Recurring Plans'!$A$5:$M$104,7,FALSE)='Assumptions'!$E$5,VLOOKUP($A66,'Recurring Plans'!$A$5:$M$104,5,FALSE)+($B66-1)*VLOOKUP($A66,'Recurring Plans'!$A$5:$M$104,6,FALSE)*7,IF(VLOOKUP($A66,'Recurring Plans'!$A$5:$M$104,7,FALSE)='Assumptions'!$E$6,EDATE(VLOOKUP($A66,'Recurring Plans'!$A$5:$M$104,5,FALSE),($B66-1)*VLOOKUP($A66,'Recurring Plans'!$A$5:$M$104,6,FALSE)),""))),""))</f>
        <v/>
      </c>
      <c r="F66" s="31" t="n"/>
      <c r="G66" s="33">
        <f>IF($E66="","",IF($F66&lt;&gt;"",$F66,$E66))</f>
        <v/>
      </c>
      <c r="H66" s="24">
        <f>IF($E66="","",IFERROR(VLOOKUP($A66,'Recurring Plans'!$A$5:$M$104,9,FALSE),""))</f>
        <v/>
      </c>
      <c r="I66" s="13" t="n"/>
      <c r="J66" s="20">
        <f>IF($E66="","",IF($I66&lt;&gt;"",$I66,IFERROR(VLOOKUP($A66,'Recurring Plans'!$A$5:$M$104,10,FALSE),"")))</f>
        <v/>
      </c>
      <c r="K66" s="12" t="n"/>
      <c r="L66" s="9">
        <f>IF($G66="","",IF($K66&lt;&gt;"",$K66,'Assumptions'!$E$14))</f>
        <v/>
      </c>
      <c r="M66" s="13" t="n"/>
      <c r="N66" s="20">
        <f>IF($G66="","",IF(OR($F66&lt;&gt;"",$I66&lt;&gt;"",$M66&lt;&gt;"",$K66='Assumptions'!$E$16,$K66='Assumptions'!$E$17),"Exception - check",IF(AND($L66='Assumptions'!$E$14,$G66&lt;'Assumptions'!$B$4),"Past date - check","")))</f>
        <v/>
      </c>
    </row>
    <row r="67">
      <c r="A67" s="6">
        <f>IFERROR(IF(INDEX('Recurring Plans'!$A$5:$A$104,INT((ROW()-5)/12)+1)="","",INDEX('Recurring Plans'!$A$5:$A$104,INT((ROW()-5)/12)+1)),"")</f>
        <v/>
      </c>
      <c r="B67" s="21">
        <f>IF($A67="","",MOD(ROW()-5,12)+1)</f>
        <v/>
      </c>
      <c r="C67" s="18">
        <f>IF($A67="","",IFERROR(VLOOKUP($A67,'Recurring Plans'!$A$5:$M$104,2,FALSE),""))</f>
        <v/>
      </c>
      <c r="D67" s="18">
        <f>IF($A67="","",IFERROR(VLOOKUP($A67,'Recurring Plans'!$A$5:$M$104,4,FALSE),""))</f>
        <v/>
      </c>
      <c r="E67" s="32">
        <f>IF(OR($A67="",$B67&gt;IFERROR(VLOOKUP($A67,'Recurring Plans'!$A$5:$M$104,8,FALSE),0),IFERROR(VLOOKUP($A67,'Recurring Plans'!$A$5:$M$104,11,FALSE),"")&lt;&gt;'Assumptions'!$E$9),"",IFERROR(IF(VLOOKUP($A67,'Recurring Plans'!$A$5:$M$104,7,FALSE)='Assumptions'!$E$4,VLOOKUP($A67,'Recurring Plans'!$A$5:$M$104,5,FALSE)+($B67-1)*VLOOKUP($A67,'Recurring Plans'!$A$5:$M$104,6,FALSE),IF(VLOOKUP($A67,'Recurring Plans'!$A$5:$M$104,7,FALSE)='Assumptions'!$E$5,VLOOKUP($A67,'Recurring Plans'!$A$5:$M$104,5,FALSE)+($B67-1)*VLOOKUP($A67,'Recurring Plans'!$A$5:$M$104,6,FALSE)*7,IF(VLOOKUP($A67,'Recurring Plans'!$A$5:$M$104,7,FALSE)='Assumptions'!$E$6,EDATE(VLOOKUP($A67,'Recurring Plans'!$A$5:$M$104,5,FALSE),($B67-1)*VLOOKUP($A67,'Recurring Plans'!$A$5:$M$104,6,FALSE)),""))),""))</f>
        <v/>
      </c>
      <c r="F67" s="31" t="n"/>
      <c r="G67" s="32">
        <f>IF($E67="","",IF($F67&lt;&gt;"",$F67,$E67))</f>
        <v/>
      </c>
      <c r="H67" s="22">
        <f>IF($E67="","",IFERROR(VLOOKUP($A67,'Recurring Plans'!$A$5:$M$104,9,FALSE),""))</f>
        <v/>
      </c>
      <c r="I67" s="13" t="n"/>
      <c r="J67" s="18">
        <f>IF($E67="","",IF($I67&lt;&gt;"",$I67,IFERROR(VLOOKUP($A67,'Recurring Plans'!$A$5:$M$104,10,FALSE),"")))</f>
        <v/>
      </c>
      <c r="K67" s="12" t="n"/>
      <c r="L67" s="6">
        <f>IF($G67="","",IF($K67&lt;&gt;"",$K67,'Assumptions'!$E$14))</f>
        <v/>
      </c>
      <c r="M67" s="13" t="n"/>
      <c r="N67" s="18">
        <f>IF($G67="","",IF(OR($F67&lt;&gt;"",$I67&lt;&gt;"",$M67&lt;&gt;"",$K67='Assumptions'!$E$16,$K67='Assumptions'!$E$17),"Exception - check",IF(AND($L67='Assumptions'!$E$14,$G67&lt;'Assumptions'!$B$4),"Past date - check","")))</f>
        <v/>
      </c>
    </row>
    <row r="68">
      <c r="A68" s="9">
        <f>IFERROR(IF(INDEX('Recurring Plans'!$A$5:$A$104,INT((ROW()-5)/12)+1)="","",INDEX('Recurring Plans'!$A$5:$A$104,INT((ROW()-5)/12)+1)),"")</f>
        <v/>
      </c>
      <c r="B68" s="23">
        <f>IF($A68="","",MOD(ROW()-5,12)+1)</f>
        <v/>
      </c>
      <c r="C68" s="20">
        <f>IF($A68="","",IFERROR(VLOOKUP($A68,'Recurring Plans'!$A$5:$M$104,2,FALSE),""))</f>
        <v/>
      </c>
      <c r="D68" s="20">
        <f>IF($A68="","",IFERROR(VLOOKUP($A68,'Recurring Plans'!$A$5:$M$104,4,FALSE),""))</f>
        <v/>
      </c>
      <c r="E68" s="33">
        <f>IF(OR($A68="",$B68&gt;IFERROR(VLOOKUP($A68,'Recurring Plans'!$A$5:$M$104,8,FALSE),0),IFERROR(VLOOKUP($A68,'Recurring Plans'!$A$5:$M$104,11,FALSE),"")&lt;&gt;'Assumptions'!$E$9),"",IFERROR(IF(VLOOKUP($A68,'Recurring Plans'!$A$5:$M$104,7,FALSE)='Assumptions'!$E$4,VLOOKUP($A68,'Recurring Plans'!$A$5:$M$104,5,FALSE)+($B68-1)*VLOOKUP($A68,'Recurring Plans'!$A$5:$M$104,6,FALSE),IF(VLOOKUP($A68,'Recurring Plans'!$A$5:$M$104,7,FALSE)='Assumptions'!$E$5,VLOOKUP($A68,'Recurring Plans'!$A$5:$M$104,5,FALSE)+($B68-1)*VLOOKUP($A68,'Recurring Plans'!$A$5:$M$104,6,FALSE)*7,IF(VLOOKUP($A68,'Recurring Plans'!$A$5:$M$104,7,FALSE)='Assumptions'!$E$6,EDATE(VLOOKUP($A68,'Recurring Plans'!$A$5:$M$104,5,FALSE),($B68-1)*VLOOKUP($A68,'Recurring Plans'!$A$5:$M$104,6,FALSE)),""))),""))</f>
        <v/>
      </c>
      <c r="F68" s="31" t="n"/>
      <c r="G68" s="33">
        <f>IF($E68="","",IF($F68&lt;&gt;"",$F68,$E68))</f>
        <v/>
      </c>
      <c r="H68" s="24">
        <f>IF($E68="","",IFERROR(VLOOKUP($A68,'Recurring Plans'!$A$5:$M$104,9,FALSE),""))</f>
        <v/>
      </c>
      <c r="I68" s="13" t="n"/>
      <c r="J68" s="20">
        <f>IF($E68="","",IF($I68&lt;&gt;"",$I68,IFERROR(VLOOKUP($A68,'Recurring Plans'!$A$5:$M$104,10,FALSE),"")))</f>
        <v/>
      </c>
      <c r="K68" s="12" t="n"/>
      <c r="L68" s="9">
        <f>IF($G68="","",IF($K68&lt;&gt;"",$K68,'Assumptions'!$E$14))</f>
        <v/>
      </c>
      <c r="M68" s="13" t="n"/>
      <c r="N68" s="20">
        <f>IF($G68="","",IF(OR($F68&lt;&gt;"",$I68&lt;&gt;"",$M68&lt;&gt;"",$K68='Assumptions'!$E$16,$K68='Assumptions'!$E$17),"Exception - check",IF(AND($L68='Assumptions'!$E$14,$G68&lt;'Assumptions'!$B$4),"Past date - check","")))</f>
        <v/>
      </c>
    </row>
    <row r="69">
      <c r="A69" s="6">
        <f>IFERROR(IF(INDEX('Recurring Plans'!$A$5:$A$104,INT((ROW()-5)/12)+1)="","",INDEX('Recurring Plans'!$A$5:$A$104,INT((ROW()-5)/12)+1)),"")</f>
        <v/>
      </c>
      <c r="B69" s="21">
        <f>IF($A69="","",MOD(ROW()-5,12)+1)</f>
        <v/>
      </c>
      <c r="C69" s="18">
        <f>IF($A69="","",IFERROR(VLOOKUP($A69,'Recurring Plans'!$A$5:$M$104,2,FALSE),""))</f>
        <v/>
      </c>
      <c r="D69" s="18">
        <f>IF($A69="","",IFERROR(VLOOKUP($A69,'Recurring Plans'!$A$5:$M$104,4,FALSE),""))</f>
        <v/>
      </c>
      <c r="E69" s="32">
        <f>IF(OR($A69="",$B69&gt;IFERROR(VLOOKUP($A69,'Recurring Plans'!$A$5:$M$104,8,FALSE),0),IFERROR(VLOOKUP($A69,'Recurring Plans'!$A$5:$M$104,11,FALSE),"")&lt;&gt;'Assumptions'!$E$9),"",IFERROR(IF(VLOOKUP($A69,'Recurring Plans'!$A$5:$M$104,7,FALSE)='Assumptions'!$E$4,VLOOKUP($A69,'Recurring Plans'!$A$5:$M$104,5,FALSE)+($B69-1)*VLOOKUP($A69,'Recurring Plans'!$A$5:$M$104,6,FALSE),IF(VLOOKUP($A69,'Recurring Plans'!$A$5:$M$104,7,FALSE)='Assumptions'!$E$5,VLOOKUP($A69,'Recurring Plans'!$A$5:$M$104,5,FALSE)+($B69-1)*VLOOKUP($A69,'Recurring Plans'!$A$5:$M$104,6,FALSE)*7,IF(VLOOKUP($A69,'Recurring Plans'!$A$5:$M$104,7,FALSE)='Assumptions'!$E$6,EDATE(VLOOKUP($A69,'Recurring Plans'!$A$5:$M$104,5,FALSE),($B69-1)*VLOOKUP($A69,'Recurring Plans'!$A$5:$M$104,6,FALSE)),""))),""))</f>
        <v/>
      </c>
      <c r="F69" s="31" t="n"/>
      <c r="G69" s="32">
        <f>IF($E69="","",IF($F69&lt;&gt;"",$F69,$E69))</f>
        <v/>
      </c>
      <c r="H69" s="22">
        <f>IF($E69="","",IFERROR(VLOOKUP($A69,'Recurring Plans'!$A$5:$M$104,9,FALSE),""))</f>
        <v/>
      </c>
      <c r="I69" s="13" t="n"/>
      <c r="J69" s="18">
        <f>IF($E69="","",IF($I69&lt;&gt;"",$I69,IFERROR(VLOOKUP($A69,'Recurring Plans'!$A$5:$M$104,10,FALSE),"")))</f>
        <v/>
      </c>
      <c r="K69" s="12" t="n"/>
      <c r="L69" s="6">
        <f>IF($G69="","",IF($K69&lt;&gt;"",$K69,'Assumptions'!$E$14))</f>
        <v/>
      </c>
      <c r="M69" s="13" t="n"/>
      <c r="N69" s="18">
        <f>IF($G69="","",IF(OR($F69&lt;&gt;"",$I69&lt;&gt;"",$M69&lt;&gt;"",$K69='Assumptions'!$E$16,$K69='Assumptions'!$E$17),"Exception - check",IF(AND($L69='Assumptions'!$E$14,$G69&lt;'Assumptions'!$B$4),"Past date - check","")))</f>
        <v/>
      </c>
    </row>
    <row r="70">
      <c r="A70" s="9">
        <f>IFERROR(IF(INDEX('Recurring Plans'!$A$5:$A$104,INT((ROW()-5)/12)+1)="","",INDEX('Recurring Plans'!$A$5:$A$104,INT((ROW()-5)/12)+1)),"")</f>
        <v/>
      </c>
      <c r="B70" s="23">
        <f>IF($A70="","",MOD(ROW()-5,12)+1)</f>
        <v/>
      </c>
      <c r="C70" s="20">
        <f>IF($A70="","",IFERROR(VLOOKUP($A70,'Recurring Plans'!$A$5:$M$104,2,FALSE),""))</f>
        <v/>
      </c>
      <c r="D70" s="20">
        <f>IF($A70="","",IFERROR(VLOOKUP($A70,'Recurring Plans'!$A$5:$M$104,4,FALSE),""))</f>
        <v/>
      </c>
      <c r="E70" s="33">
        <f>IF(OR($A70="",$B70&gt;IFERROR(VLOOKUP($A70,'Recurring Plans'!$A$5:$M$104,8,FALSE),0),IFERROR(VLOOKUP($A70,'Recurring Plans'!$A$5:$M$104,11,FALSE),"")&lt;&gt;'Assumptions'!$E$9),"",IFERROR(IF(VLOOKUP($A70,'Recurring Plans'!$A$5:$M$104,7,FALSE)='Assumptions'!$E$4,VLOOKUP($A70,'Recurring Plans'!$A$5:$M$104,5,FALSE)+($B70-1)*VLOOKUP($A70,'Recurring Plans'!$A$5:$M$104,6,FALSE),IF(VLOOKUP($A70,'Recurring Plans'!$A$5:$M$104,7,FALSE)='Assumptions'!$E$5,VLOOKUP($A70,'Recurring Plans'!$A$5:$M$104,5,FALSE)+($B70-1)*VLOOKUP($A70,'Recurring Plans'!$A$5:$M$104,6,FALSE)*7,IF(VLOOKUP($A70,'Recurring Plans'!$A$5:$M$104,7,FALSE)='Assumptions'!$E$6,EDATE(VLOOKUP($A70,'Recurring Plans'!$A$5:$M$104,5,FALSE),($B70-1)*VLOOKUP($A70,'Recurring Plans'!$A$5:$M$104,6,FALSE)),""))),""))</f>
        <v/>
      </c>
      <c r="F70" s="31" t="n"/>
      <c r="G70" s="33">
        <f>IF($E70="","",IF($F70&lt;&gt;"",$F70,$E70))</f>
        <v/>
      </c>
      <c r="H70" s="24">
        <f>IF($E70="","",IFERROR(VLOOKUP($A70,'Recurring Plans'!$A$5:$M$104,9,FALSE),""))</f>
        <v/>
      </c>
      <c r="I70" s="13" t="n"/>
      <c r="J70" s="20">
        <f>IF($E70="","",IF($I70&lt;&gt;"",$I70,IFERROR(VLOOKUP($A70,'Recurring Plans'!$A$5:$M$104,10,FALSE),"")))</f>
        <v/>
      </c>
      <c r="K70" s="12" t="n"/>
      <c r="L70" s="9">
        <f>IF($G70="","",IF($K70&lt;&gt;"",$K70,'Assumptions'!$E$14))</f>
        <v/>
      </c>
      <c r="M70" s="13" t="n"/>
      <c r="N70" s="20">
        <f>IF($G70="","",IF(OR($F70&lt;&gt;"",$I70&lt;&gt;"",$M70&lt;&gt;"",$K70='Assumptions'!$E$16,$K70='Assumptions'!$E$17),"Exception - check",IF(AND($L70='Assumptions'!$E$14,$G70&lt;'Assumptions'!$B$4),"Past date - check","")))</f>
        <v/>
      </c>
    </row>
    <row r="71">
      <c r="A71" s="6">
        <f>IFERROR(IF(INDEX('Recurring Plans'!$A$5:$A$104,INT((ROW()-5)/12)+1)="","",INDEX('Recurring Plans'!$A$5:$A$104,INT((ROW()-5)/12)+1)),"")</f>
        <v/>
      </c>
      <c r="B71" s="21">
        <f>IF($A71="","",MOD(ROW()-5,12)+1)</f>
        <v/>
      </c>
      <c r="C71" s="18">
        <f>IF($A71="","",IFERROR(VLOOKUP($A71,'Recurring Plans'!$A$5:$M$104,2,FALSE),""))</f>
        <v/>
      </c>
      <c r="D71" s="18">
        <f>IF($A71="","",IFERROR(VLOOKUP($A71,'Recurring Plans'!$A$5:$M$104,4,FALSE),""))</f>
        <v/>
      </c>
      <c r="E71" s="32">
        <f>IF(OR($A71="",$B71&gt;IFERROR(VLOOKUP($A71,'Recurring Plans'!$A$5:$M$104,8,FALSE),0),IFERROR(VLOOKUP($A71,'Recurring Plans'!$A$5:$M$104,11,FALSE),"")&lt;&gt;'Assumptions'!$E$9),"",IFERROR(IF(VLOOKUP($A71,'Recurring Plans'!$A$5:$M$104,7,FALSE)='Assumptions'!$E$4,VLOOKUP($A71,'Recurring Plans'!$A$5:$M$104,5,FALSE)+($B71-1)*VLOOKUP($A71,'Recurring Plans'!$A$5:$M$104,6,FALSE),IF(VLOOKUP($A71,'Recurring Plans'!$A$5:$M$104,7,FALSE)='Assumptions'!$E$5,VLOOKUP($A71,'Recurring Plans'!$A$5:$M$104,5,FALSE)+($B71-1)*VLOOKUP($A71,'Recurring Plans'!$A$5:$M$104,6,FALSE)*7,IF(VLOOKUP($A71,'Recurring Plans'!$A$5:$M$104,7,FALSE)='Assumptions'!$E$6,EDATE(VLOOKUP($A71,'Recurring Plans'!$A$5:$M$104,5,FALSE),($B71-1)*VLOOKUP($A71,'Recurring Plans'!$A$5:$M$104,6,FALSE)),""))),""))</f>
        <v/>
      </c>
      <c r="F71" s="31" t="n"/>
      <c r="G71" s="32">
        <f>IF($E71="","",IF($F71&lt;&gt;"",$F71,$E71))</f>
        <v/>
      </c>
      <c r="H71" s="22">
        <f>IF($E71="","",IFERROR(VLOOKUP($A71,'Recurring Plans'!$A$5:$M$104,9,FALSE),""))</f>
        <v/>
      </c>
      <c r="I71" s="13" t="n"/>
      <c r="J71" s="18">
        <f>IF($E71="","",IF($I71&lt;&gt;"",$I71,IFERROR(VLOOKUP($A71,'Recurring Plans'!$A$5:$M$104,10,FALSE),"")))</f>
        <v/>
      </c>
      <c r="K71" s="12" t="n"/>
      <c r="L71" s="6">
        <f>IF($G71="","",IF($K71&lt;&gt;"",$K71,'Assumptions'!$E$14))</f>
        <v/>
      </c>
      <c r="M71" s="13" t="n"/>
      <c r="N71" s="18">
        <f>IF($G71="","",IF(OR($F71&lt;&gt;"",$I71&lt;&gt;"",$M71&lt;&gt;"",$K71='Assumptions'!$E$16,$K71='Assumptions'!$E$17),"Exception - check",IF(AND($L71='Assumptions'!$E$14,$G71&lt;'Assumptions'!$B$4),"Past date - check","")))</f>
        <v/>
      </c>
    </row>
    <row r="72">
      <c r="A72" s="9">
        <f>IFERROR(IF(INDEX('Recurring Plans'!$A$5:$A$104,INT((ROW()-5)/12)+1)="","",INDEX('Recurring Plans'!$A$5:$A$104,INT((ROW()-5)/12)+1)),"")</f>
        <v/>
      </c>
      <c r="B72" s="23">
        <f>IF($A72="","",MOD(ROW()-5,12)+1)</f>
        <v/>
      </c>
      <c r="C72" s="20">
        <f>IF($A72="","",IFERROR(VLOOKUP($A72,'Recurring Plans'!$A$5:$M$104,2,FALSE),""))</f>
        <v/>
      </c>
      <c r="D72" s="20">
        <f>IF($A72="","",IFERROR(VLOOKUP($A72,'Recurring Plans'!$A$5:$M$104,4,FALSE),""))</f>
        <v/>
      </c>
      <c r="E72" s="33">
        <f>IF(OR($A72="",$B72&gt;IFERROR(VLOOKUP($A72,'Recurring Plans'!$A$5:$M$104,8,FALSE),0),IFERROR(VLOOKUP($A72,'Recurring Plans'!$A$5:$M$104,11,FALSE),"")&lt;&gt;'Assumptions'!$E$9),"",IFERROR(IF(VLOOKUP($A72,'Recurring Plans'!$A$5:$M$104,7,FALSE)='Assumptions'!$E$4,VLOOKUP($A72,'Recurring Plans'!$A$5:$M$104,5,FALSE)+($B72-1)*VLOOKUP($A72,'Recurring Plans'!$A$5:$M$104,6,FALSE),IF(VLOOKUP($A72,'Recurring Plans'!$A$5:$M$104,7,FALSE)='Assumptions'!$E$5,VLOOKUP($A72,'Recurring Plans'!$A$5:$M$104,5,FALSE)+($B72-1)*VLOOKUP($A72,'Recurring Plans'!$A$5:$M$104,6,FALSE)*7,IF(VLOOKUP($A72,'Recurring Plans'!$A$5:$M$104,7,FALSE)='Assumptions'!$E$6,EDATE(VLOOKUP($A72,'Recurring Plans'!$A$5:$M$104,5,FALSE),($B72-1)*VLOOKUP($A72,'Recurring Plans'!$A$5:$M$104,6,FALSE)),""))),""))</f>
        <v/>
      </c>
      <c r="F72" s="31" t="n"/>
      <c r="G72" s="33">
        <f>IF($E72="","",IF($F72&lt;&gt;"",$F72,$E72))</f>
        <v/>
      </c>
      <c r="H72" s="24">
        <f>IF($E72="","",IFERROR(VLOOKUP($A72,'Recurring Plans'!$A$5:$M$104,9,FALSE),""))</f>
        <v/>
      </c>
      <c r="I72" s="13" t="n"/>
      <c r="J72" s="20">
        <f>IF($E72="","",IF($I72&lt;&gt;"",$I72,IFERROR(VLOOKUP($A72,'Recurring Plans'!$A$5:$M$104,10,FALSE),"")))</f>
        <v/>
      </c>
      <c r="K72" s="12" t="n"/>
      <c r="L72" s="9">
        <f>IF($G72="","",IF($K72&lt;&gt;"",$K72,'Assumptions'!$E$14))</f>
        <v/>
      </c>
      <c r="M72" s="13" t="n"/>
      <c r="N72" s="20">
        <f>IF($G72="","",IF(OR($F72&lt;&gt;"",$I72&lt;&gt;"",$M72&lt;&gt;"",$K72='Assumptions'!$E$16,$K72='Assumptions'!$E$17),"Exception - check",IF(AND($L72='Assumptions'!$E$14,$G72&lt;'Assumptions'!$B$4),"Past date - check","")))</f>
        <v/>
      </c>
    </row>
    <row r="73">
      <c r="A73" s="6">
        <f>IFERROR(IF(INDEX('Recurring Plans'!$A$5:$A$104,INT((ROW()-5)/12)+1)="","",INDEX('Recurring Plans'!$A$5:$A$104,INT((ROW()-5)/12)+1)),"")</f>
        <v/>
      </c>
      <c r="B73" s="21">
        <f>IF($A73="","",MOD(ROW()-5,12)+1)</f>
        <v/>
      </c>
      <c r="C73" s="18">
        <f>IF($A73="","",IFERROR(VLOOKUP($A73,'Recurring Plans'!$A$5:$M$104,2,FALSE),""))</f>
        <v/>
      </c>
      <c r="D73" s="18">
        <f>IF($A73="","",IFERROR(VLOOKUP($A73,'Recurring Plans'!$A$5:$M$104,4,FALSE),""))</f>
        <v/>
      </c>
      <c r="E73" s="32">
        <f>IF(OR($A73="",$B73&gt;IFERROR(VLOOKUP($A73,'Recurring Plans'!$A$5:$M$104,8,FALSE),0),IFERROR(VLOOKUP($A73,'Recurring Plans'!$A$5:$M$104,11,FALSE),"")&lt;&gt;'Assumptions'!$E$9),"",IFERROR(IF(VLOOKUP($A73,'Recurring Plans'!$A$5:$M$104,7,FALSE)='Assumptions'!$E$4,VLOOKUP($A73,'Recurring Plans'!$A$5:$M$104,5,FALSE)+($B73-1)*VLOOKUP($A73,'Recurring Plans'!$A$5:$M$104,6,FALSE),IF(VLOOKUP($A73,'Recurring Plans'!$A$5:$M$104,7,FALSE)='Assumptions'!$E$5,VLOOKUP($A73,'Recurring Plans'!$A$5:$M$104,5,FALSE)+($B73-1)*VLOOKUP($A73,'Recurring Plans'!$A$5:$M$104,6,FALSE)*7,IF(VLOOKUP($A73,'Recurring Plans'!$A$5:$M$104,7,FALSE)='Assumptions'!$E$6,EDATE(VLOOKUP($A73,'Recurring Plans'!$A$5:$M$104,5,FALSE),($B73-1)*VLOOKUP($A73,'Recurring Plans'!$A$5:$M$104,6,FALSE)),""))),""))</f>
        <v/>
      </c>
      <c r="F73" s="31" t="n"/>
      <c r="G73" s="32">
        <f>IF($E73="","",IF($F73&lt;&gt;"",$F73,$E73))</f>
        <v/>
      </c>
      <c r="H73" s="22">
        <f>IF($E73="","",IFERROR(VLOOKUP($A73,'Recurring Plans'!$A$5:$M$104,9,FALSE),""))</f>
        <v/>
      </c>
      <c r="I73" s="13" t="n"/>
      <c r="J73" s="18">
        <f>IF($E73="","",IF($I73&lt;&gt;"",$I73,IFERROR(VLOOKUP($A73,'Recurring Plans'!$A$5:$M$104,10,FALSE),"")))</f>
        <v/>
      </c>
      <c r="K73" s="12" t="n"/>
      <c r="L73" s="6">
        <f>IF($G73="","",IF($K73&lt;&gt;"",$K73,'Assumptions'!$E$14))</f>
        <v/>
      </c>
      <c r="M73" s="13" t="n"/>
      <c r="N73" s="18">
        <f>IF($G73="","",IF(OR($F73&lt;&gt;"",$I73&lt;&gt;"",$M73&lt;&gt;"",$K73='Assumptions'!$E$16,$K73='Assumptions'!$E$17),"Exception - check",IF(AND($L73='Assumptions'!$E$14,$G73&lt;'Assumptions'!$B$4),"Past date - check","")))</f>
        <v/>
      </c>
    </row>
    <row r="74">
      <c r="A74" s="9">
        <f>IFERROR(IF(INDEX('Recurring Plans'!$A$5:$A$104,INT((ROW()-5)/12)+1)="","",INDEX('Recurring Plans'!$A$5:$A$104,INT((ROW()-5)/12)+1)),"")</f>
        <v/>
      </c>
      <c r="B74" s="23">
        <f>IF($A74="","",MOD(ROW()-5,12)+1)</f>
        <v/>
      </c>
      <c r="C74" s="20">
        <f>IF($A74="","",IFERROR(VLOOKUP($A74,'Recurring Plans'!$A$5:$M$104,2,FALSE),""))</f>
        <v/>
      </c>
      <c r="D74" s="20">
        <f>IF($A74="","",IFERROR(VLOOKUP($A74,'Recurring Plans'!$A$5:$M$104,4,FALSE),""))</f>
        <v/>
      </c>
      <c r="E74" s="33">
        <f>IF(OR($A74="",$B74&gt;IFERROR(VLOOKUP($A74,'Recurring Plans'!$A$5:$M$104,8,FALSE),0),IFERROR(VLOOKUP($A74,'Recurring Plans'!$A$5:$M$104,11,FALSE),"")&lt;&gt;'Assumptions'!$E$9),"",IFERROR(IF(VLOOKUP($A74,'Recurring Plans'!$A$5:$M$104,7,FALSE)='Assumptions'!$E$4,VLOOKUP($A74,'Recurring Plans'!$A$5:$M$104,5,FALSE)+($B74-1)*VLOOKUP($A74,'Recurring Plans'!$A$5:$M$104,6,FALSE),IF(VLOOKUP($A74,'Recurring Plans'!$A$5:$M$104,7,FALSE)='Assumptions'!$E$5,VLOOKUP($A74,'Recurring Plans'!$A$5:$M$104,5,FALSE)+($B74-1)*VLOOKUP($A74,'Recurring Plans'!$A$5:$M$104,6,FALSE)*7,IF(VLOOKUP($A74,'Recurring Plans'!$A$5:$M$104,7,FALSE)='Assumptions'!$E$6,EDATE(VLOOKUP($A74,'Recurring Plans'!$A$5:$M$104,5,FALSE),($B74-1)*VLOOKUP($A74,'Recurring Plans'!$A$5:$M$104,6,FALSE)),""))),""))</f>
        <v/>
      </c>
      <c r="F74" s="31" t="n"/>
      <c r="G74" s="33">
        <f>IF($E74="","",IF($F74&lt;&gt;"",$F74,$E74))</f>
        <v/>
      </c>
      <c r="H74" s="24">
        <f>IF($E74="","",IFERROR(VLOOKUP($A74,'Recurring Plans'!$A$5:$M$104,9,FALSE),""))</f>
        <v/>
      </c>
      <c r="I74" s="13" t="n"/>
      <c r="J74" s="20">
        <f>IF($E74="","",IF($I74&lt;&gt;"",$I74,IFERROR(VLOOKUP($A74,'Recurring Plans'!$A$5:$M$104,10,FALSE),"")))</f>
        <v/>
      </c>
      <c r="K74" s="12" t="n"/>
      <c r="L74" s="9">
        <f>IF($G74="","",IF($K74&lt;&gt;"",$K74,'Assumptions'!$E$14))</f>
        <v/>
      </c>
      <c r="M74" s="13" t="n"/>
      <c r="N74" s="20">
        <f>IF($G74="","",IF(OR($F74&lt;&gt;"",$I74&lt;&gt;"",$M74&lt;&gt;"",$K74='Assumptions'!$E$16,$K74='Assumptions'!$E$17),"Exception - check",IF(AND($L74='Assumptions'!$E$14,$G74&lt;'Assumptions'!$B$4),"Past date - check","")))</f>
        <v/>
      </c>
    </row>
    <row r="75">
      <c r="A75" s="6">
        <f>IFERROR(IF(INDEX('Recurring Plans'!$A$5:$A$104,INT((ROW()-5)/12)+1)="","",INDEX('Recurring Plans'!$A$5:$A$104,INT((ROW()-5)/12)+1)),"")</f>
        <v/>
      </c>
      <c r="B75" s="21">
        <f>IF($A75="","",MOD(ROW()-5,12)+1)</f>
        <v/>
      </c>
      <c r="C75" s="18">
        <f>IF($A75="","",IFERROR(VLOOKUP($A75,'Recurring Plans'!$A$5:$M$104,2,FALSE),""))</f>
        <v/>
      </c>
      <c r="D75" s="18">
        <f>IF($A75="","",IFERROR(VLOOKUP($A75,'Recurring Plans'!$A$5:$M$104,4,FALSE),""))</f>
        <v/>
      </c>
      <c r="E75" s="32">
        <f>IF(OR($A75="",$B75&gt;IFERROR(VLOOKUP($A75,'Recurring Plans'!$A$5:$M$104,8,FALSE),0),IFERROR(VLOOKUP($A75,'Recurring Plans'!$A$5:$M$104,11,FALSE),"")&lt;&gt;'Assumptions'!$E$9),"",IFERROR(IF(VLOOKUP($A75,'Recurring Plans'!$A$5:$M$104,7,FALSE)='Assumptions'!$E$4,VLOOKUP($A75,'Recurring Plans'!$A$5:$M$104,5,FALSE)+($B75-1)*VLOOKUP($A75,'Recurring Plans'!$A$5:$M$104,6,FALSE),IF(VLOOKUP($A75,'Recurring Plans'!$A$5:$M$104,7,FALSE)='Assumptions'!$E$5,VLOOKUP($A75,'Recurring Plans'!$A$5:$M$104,5,FALSE)+($B75-1)*VLOOKUP($A75,'Recurring Plans'!$A$5:$M$104,6,FALSE)*7,IF(VLOOKUP($A75,'Recurring Plans'!$A$5:$M$104,7,FALSE)='Assumptions'!$E$6,EDATE(VLOOKUP($A75,'Recurring Plans'!$A$5:$M$104,5,FALSE),($B75-1)*VLOOKUP($A75,'Recurring Plans'!$A$5:$M$104,6,FALSE)),""))),""))</f>
        <v/>
      </c>
      <c r="F75" s="31" t="n"/>
      <c r="G75" s="32">
        <f>IF($E75="","",IF($F75&lt;&gt;"",$F75,$E75))</f>
        <v/>
      </c>
      <c r="H75" s="22">
        <f>IF($E75="","",IFERROR(VLOOKUP($A75,'Recurring Plans'!$A$5:$M$104,9,FALSE),""))</f>
        <v/>
      </c>
      <c r="I75" s="13" t="n"/>
      <c r="J75" s="18">
        <f>IF($E75="","",IF($I75&lt;&gt;"",$I75,IFERROR(VLOOKUP($A75,'Recurring Plans'!$A$5:$M$104,10,FALSE),"")))</f>
        <v/>
      </c>
      <c r="K75" s="12" t="n"/>
      <c r="L75" s="6">
        <f>IF($G75="","",IF($K75&lt;&gt;"",$K75,'Assumptions'!$E$14))</f>
        <v/>
      </c>
      <c r="M75" s="13" t="n"/>
      <c r="N75" s="18">
        <f>IF($G75="","",IF(OR($F75&lt;&gt;"",$I75&lt;&gt;"",$M75&lt;&gt;"",$K75='Assumptions'!$E$16,$K75='Assumptions'!$E$17),"Exception - check",IF(AND($L75='Assumptions'!$E$14,$G75&lt;'Assumptions'!$B$4),"Past date - check","")))</f>
        <v/>
      </c>
    </row>
    <row r="76">
      <c r="A76" s="9">
        <f>IFERROR(IF(INDEX('Recurring Plans'!$A$5:$A$104,INT((ROW()-5)/12)+1)="","",INDEX('Recurring Plans'!$A$5:$A$104,INT((ROW()-5)/12)+1)),"")</f>
        <v/>
      </c>
      <c r="B76" s="23">
        <f>IF($A76="","",MOD(ROW()-5,12)+1)</f>
        <v/>
      </c>
      <c r="C76" s="20">
        <f>IF($A76="","",IFERROR(VLOOKUP($A76,'Recurring Plans'!$A$5:$M$104,2,FALSE),""))</f>
        <v/>
      </c>
      <c r="D76" s="20">
        <f>IF($A76="","",IFERROR(VLOOKUP($A76,'Recurring Plans'!$A$5:$M$104,4,FALSE),""))</f>
        <v/>
      </c>
      <c r="E76" s="33">
        <f>IF(OR($A76="",$B76&gt;IFERROR(VLOOKUP($A76,'Recurring Plans'!$A$5:$M$104,8,FALSE),0),IFERROR(VLOOKUP($A76,'Recurring Plans'!$A$5:$M$104,11,FALSE),"")&lt;&gt;'Assumptions'!$E$9),"",IFERROR(IF(VLOOKUP($A76,'Recurring Plans'!$A$5:$M$104,7,FALSE)='Assumptions'!$E$4,VLOOKUP($A76,'Recurring Plans'!$A$5:$M$104,5,FALSE)+($B76-1)*VLOOKUP($A76,'Recurring Plans'!$A$5:$M$104,6,FALSE),IF(VLOOKUP($A76,'Recurring Plans'!$A$5:$M$104,7,FALSE)='Assumptions'!$E$5,VLOOKUP($A76,'Recurring Plans'!$A$5:$M$104,5,FALSE)+($B76-1)*VLOOKUP($A76,'Recurring Plans'!$A$5:$M$104,6,FALSE)*7,IF(VLOOKUP($A76,'Recurring Plans'!$A$5:$M$104,7,FALSE)='Assumptions'!$E$6,EDATE(VLOOKUP($A76,'Recurring Plans'!$A$5:$M$104,5,FALSE),($B76-1)*VLOOKUP($A76,'Recurring Plans'!$A$5:$M$104,6,FALSE)),""))),""))</f>
        <v/>
      </c>
      <c r="F76" s="31" t="n"/>
      <c r="G76" s="33">
        <f>IF($E76="","",IF($F76&lt;&gt;"",$F76,$E76))</f>
        <v/>
      </c>
      <c r="H76" s="24">
        <f>IF($E76="","",IFERROR(VLOOKUP($A76,'Recurring Plans'!$A$5:$M$104,9,FALSE),""))</f>
        <v/>
      </c>
      <c r="I76" s="13" t="n"/>
      <c r="J76" s="20">
        <f>IF($E76="","",IF($I76&lt;&gt;"",$I76,IFERROR(VLOOKUP($A76,'Recurring Plans'!$A$5:$M$104,10,FALSE),"")))</f>
        <v/>
      </c>
      <c r="K76" s="12" t="n"/>
      <c r="L76" s="9">
        <f>IF($G76="","",IF($K76&lt;&gt;"",$K76,'Assumptions'!$E$14))</f>
        <v/>
      </c>
      <c r="M76" s="13" t="n"/>
      <c r="N76" s="20">
        <f>IF($G76="","",IF(OR($F76&lt;&gt;"",$I76&lt;&gt;"",$M76&lt;&gt;"",$K76='Assumptions'!$E$16,$K76='Assumptions'!$E$17),"Exception - check",IF(AND($L76='Assumptions'!$E$14,$G76&lt;'Assumptions'!$B$4),"Past date - check","")))</f>
        <v/>
      </c>
    </row>
    <row r="77">
      <c r="A77" s="6">
        <f>IFERROR(IF(INDEX('Recurring Plans'!$A$5:$A$104,INT((ROW()-5)/12)+1)="","",INDEX('Recurring Plans'!$A$5:$A$104,INT((ROW()-5)/12)+1)),"")</f>
        <v/>
      </c>
      <c r="B77" s="21">
        <f>IF($A77="","",MOD(ROW()-5,12)+1)</f>
        <v/>
      </c>
      <c r="C77" s="18">
        <f>IF($A77="","",IFERROR(VLOOKUP($A77,'Recurring Plans'!$A$5:$M$104,2,FALSE),""))</f>
        <v/>
      </c>
      <c r="D77" s="18">
        <f>IF($A77="","",IFERROR(VLOOKUP($A77,'Recurring Plans'!$A$5:$M$104,4,FALSE),""))</f>
        <v/>
      </c>
      <c r="E77" s="32">
        <f>IF(OR($A77="",$B77&gt;IFERROR(VLOOKUP($A77,'Recurring Plans'!$A$5:$M$104,8,FALSE),0),IFERROR(VLOOKUP($A77,'Recurring Plans'!$A$5:$M$104,11,FALSE),"")&lt;&gt;'Assumptions'!$E$9),"",IFERROR(IF(VLOOKUP($A77,'Recurring Plans'!$A$5:$M$104,7,FALSE)='Assumptions'!$E$4,VLOOKUP($A77,'Recurring Plans'!$A$5:$M$104,5,FALSE)+($B77-1)*VLOOKUP($A77,'Recurring Plans'!$A$5:$M$104,6,FALSE),IF(VLOOKUP($A77,'Recurring Plans'!$A$5:$M$104,7,FALSE)='Assumptions'!$E$5,VLOOKUP($A77,'Recurring Plans'!$A$5:$M$104,5,FALSE)+($B77-1)*VLOOKUP($A77,'Recurring Plans'!$A$5:$M$104,6,FALSE)*7,IF(VLOOKUP($A77,'Recurring Plans'!$A$5:$M$104,7,FALSE)='Assumptions'!$E$6,EDATE(VLOOKUP($A77,'Recurring Plans'!$A$5:$M$104,5,FALSE),($B77-1)*VLOOKUP($A77,'Recurring Plans'!$A$5:$M$104,6,FALSE)),""))),""))</f>
        <v/>
      </c>
      <c r="F77" s="31" t="n"/>
      <c r="G77" s="32">
        <f>IF($E77="","",IF($F77&lt;&gt;"",$F77,$E77))</f>
        <v/>
      </c>
      <c r="H77" s="22">
        <f>IF($E77="","",IFERROR(VLOOKUP($A77,'Recurring Plans'!$A$5:$M$104,9,FALSE),""))</f>
        <v/>
      </c>
      <c r="I77" s="13" t="n"/>
      <c r="J77" s="18">
        <f>IF($E77="","",IF($I77&lt;&gt;"",$I77,IFERROR(VLOOKUP($A77,'Recurring Plans'!$A$5:$M$104,10,FALSE),"")))</f>
        <v/>
      </c>
      <c r="K77" s="12" t="n"/>
      <c r="L77" s="6">
        <f>IF($G77="","",IF($K77&lt;&gt;"",$K77,'Assumptions'!$E$14))</f>
        <v/>
      </c>
      <c r="M77" s="13" t="n"/>
      <c r="N77" s="18">
        <f>IF($G77="","",IF(OR($F77&lt;&gt;"",$I77&lt;&gt;"",$M77&lt;&gt;"",$K77='Assumptions'!$E$16,$K77='Assumptions'!$E$17),"Exception - check",IF(AND($L77='Assumptions'!$E$14,$G77&lt;'Assumptions'!$B$4),"Past date - check","")))</f>
        <v/>
      </c>
    </row>
    <row r="78">
      <c r="A78" s="9">
        <f>IFERROR(IF(INDEX('Recurring Plans'!$A$5:$A$104,INT((ROW()-5)/12)+1)="","",INDEX('Recurring Plans'!$A$5:$A$104,INT((ROW()-5)/12)+1)),"")</f>
        <v/>
      </c>
      <c r="B78" s="23">
        <f>IF($A78="","",MOD(ROW()-5,12)+1)</f>
        <v/>
      </c>
      <c r="C78" s="20">
        <f>IF($A78="","",IFERROR(VLOOKUP($A78,'Recurring Plans'!$A$5:$M$104,2,FALSE),""))</f>
        <v/>
      </c>
      <c r="D78" s="20">
        <f>IF($A78="","",IFERROR(VLOOKUP($A78,'Recurring Plans'!$A$5:$M$104,4,FALSE),""))</f>
        <v/>
      </c>
      <c r="E78" s="33">
        <f>IF(OR($A78="",$B78&gt;IFERROR(VLOOKUP($A78,'Recurring Plans'!$A$5:$M$104,8,FALSE),0),IFERROR(VLOOKUP($A78,'Recurring Plans'!$A$5:$M$104,11,FALSE),"")&lt;&gt;'Assumptions'!$E$9),"",IFERROR(IF(VLOOKUP($A78,'Recurring Plans'!$A$5:$M$104,7,FALSE)='Assumptions'!$E$4,VLOOKUP($A78,'Recurring Plans'!$A$5:$M$104,5,FALSE)+($B78-1)*VLOOKUP($A78,'Recurring Plans'!$A$5:$M$104,6,FALSE),IF(VLOOKUP($A78,'Recurring Plans'!$A$5:$M$104,7,FALSE)='Assumptions'!$E$5,VLOOKUP($A78,'Recurring Plans'!$A$5:$M$104,5,FALSE)+($B78-1)*VLOOKUP($A78,'Recurring Plans'!$A$5:$M$104,6,FALSE)*7,IF(VLOOKUP($A78,'Recurring Plans'!$A$5:$M$104,7,FALSE)='Assumptions'!$E$6,EDATE(VLOOKUP($A78,'Recurring Plans'!$A$5:$M$104,5,FALSE),($B78-1)*VLOOKUP($A78,'Recurring Plans'!$A$5:$M$104,6,FALSE)),""))),""))</f>
        <v/>
      </c>
      <c r="F78" s="31" t="n"/>
      <c r="G78" s="33">
        <f>IF($E78="","",IF($F78&lt;&gt;"",$F78,$E78))</f>
        <v/>
      </c>
      <c r="H78" s="24">
        <f>IF($E78="","",IFERROR(VLOOKUP($A78,'Recurring Plans'!$A$5:$M$104,9,FALSE),""))</f>
        <v/>
      </c>
      <c r="I78" s="13" t="n"/>
      <c r="J78" s="20">
        <f>IF($E78="","",IF($I78&lt;&gt;"",$I78,IFERROR(VLOOKUP($A78,'Recurring Plans'!$A$5:$M$104,10,FALSE),"")))</f>
        <v/>
      </c>
      <c r="K78" s="12" t="n"/>
      <c r="L78" s="9">
        <f>IF($G78="","",IF($K78&lt;&gt;"",$K78,'Assumptions'!$E$14))</f>
        <v/>
      </c>
      <c r="M78" s="13" t="n"/>
      <c r="N78" s="20">
        <f>IF($G78="","",IF(OR($F78&lt;&gt;"",$I78&lt;&gt;"",$M78&lt;&gt;"",$K78='Assumptions'!$E$16,$K78='Assumptions'!$E$17),"Exception - check",IF(AND($L78='Assumptions'!$E$14,$G78&lt;'Assumptions'!$B$4),"Past date - check","")))</f>
        <v/>
      </c>
    </row>
    <row r="79">
      <c r="A79" s="6">
        <f>IFERROR(IF(INDEX('Recurring Plans'!$A$5:$A$104,INT((ROW()-5)/12)+1)="","",INDEX('Recurring Plans'!$A$5:$A$104,INT((ROW()-5)/12)+1)),"")</f>
        <v/>
      </c>
      <c r="B79" s="21">
        <f>IF($A79="","",MOD(ROW()-5,12)+1)</f>
        <v/>
      </c>
      <c r="C79" s="18">
        <f>IF($A79="","",IFERROR(VLOOKUP($A79,'Recurring Plans'!$A$5:$M$104,2,FALSE),""))</f>
        <v/>
      </c>
      <c r="D79" s="18">
        <f>IF($A79="","",IFERROR(VLOOKUP($A79,'Recurring Plans'!$A$5:$M$104,4,FALSE),""))</f>
        <v/>
      </c>
      <c r="E79" s="32">
        <f>IF(OR($A79="",$B79&gt;IFERROR(VLOOKUP($A79,'Recurring Plans'!$A$5:$M$104,8,FALSE),0),IFERROR(VLOOKUP($A79,'Recurring Plans'!$A$5:$M$104,11,FALSE),"")&lt;&gt;'Assumptions'!$E$9),"",IFERROR(IF(VLOOKUP($A79,'Recurring Plans'!$A$5:$M$104,7,FALSE)='Assumptions'!$E$4,VLOOKUP($A79,'Recurring Plans'!$A$5:$M$104,5,FALSE)+($B79-1)*VLOOKUP($A79,'Recurring Plans'!$A$5:$M$104,6,FALSE),IF(VLOOKUP($A79,'Recurring Plans'!$A$5:$M$104,7,FALSE)='Assumptions'!$E$5,VLOOKUP($A79,'Recurring Plans'!$A$5:$M$104,5,FALSE)+($B79-1)*VLOOKUP($A79,'Recurring Plans'!$A$5:$M$104,6,FALSE)*7,IF(VLOOKUP($A79,'Recurring Plans'!$A$5:$M$104,7,FALSE)='Assumptions'!$E$6,EDATE(VLOOKUP($A79,'Recurring Plans'!$A$5:$M$104,5,FALSE),($B79-1)*VLOOKUP($A79,'Recurring Plans'!$A$5:$M$104,6,FALSE)),""))),""))</f>
        <v/>
      </c>
      <c r="F79" s="31" t="n"/>
      <c r="G79" s="32">
        <f>IF($E79="","",IF($F79&lt;&gt;"",$F79,$E79))</f>
        <v/>
      </c>
      <c r="H79" s="22">
        <f>IF($E79="","",IFERROR(VLOOKUP($A79,'Recurring Plans'!$A$5:$M$104,9,FALSE),""))</f>
        <v/>
      </c>
      <c r="I79" s="13" t="n"/>
      <c r="J79" s="18">
        <f>IF($E79="","",IF($I79&lt;&gt;"",$I79,IFERROR(VLOOKUP($A79,'Recurring Plans'!$A$5:$M$104,10,FALSE),"")))</f>
        <v/>
      </c>
      <c r="K79" s="12" t="n"/>
      <c r="L79" s="6">
        <f>IF($G79="","",IF($K79&lt;&gt;"",$K79,'Assumptions'!$E$14))</f>
        <v/>
      </c>
      <c r="M79" s="13" t="n"/>
      <c r="N79" s="18">
        <f>IF($G79="","",IF(OR($F79&lt;&gt;"",$I79&lt;&gt;"",$M79&lt;&gt;"",$K79='Assumptions'!$E$16,$K79='Assumptions'!$E$17),"Exception - check",IF(AND($L79='Assumptions'!$E$14,$G79&lt;'Assumptions'!$B$4),"Past date - check","")))</f>
        <v/>
      </c>
    </row>
    <row r="80">
      <c r="A80" s="9">
        <f>IFERROR(IF(INDEX('Recurring Plans'!$A$5:$A$104,INT((ROW()-5)/12)+1)="","",INDEX('Recurring Plans'!$A$5:$A$104,INT((ROW()-5)/12)+1)),"")</f>
        <v/>
      </c>
      <c r="B80" s="23">
        <f>IF($A80="","",MOD(ROW()-5,12)+1)</f>
        <v/>
      </c>
      <c r="C80" s="20">
        <f>IF($A80="","",IFERROR(VLOOKUP($A80,'Recurring Plans'!$A$5:$M$104,2,FALSE),""))</f>
        <v/>
      </c>
      <c r="D80" s="20">
        <f>IF($A80="","",IFERROR(VLOOKUP($A80,'Recurring Plans'!$A$5:$M$104,4,FALSE),""))</f>
        <v/>
      </c>
      <c r="E80" s="33">
        <f>IF(OR($A80="",$B80&gt;IFERROR(VLOOKUP($A80,'Recurring Plans'!$A$5:$M$104,8,FALSE),0),IFERROR(VLOOKUP($A80,'Recurring Plans'!$A$5:$M$104,11,FALSE),"")&lt;&gt;'Assumptions'!$E$9),"",IFERROR(IF(VLOOKUP($A80,'Recurring Plans'!$A$5:$M$104,7,FALSE)='Assumptions'!$E$4,VLOOKUP($A80,'Recurring Plans'!$A$5:$M$104,5,FALSE)+($B80-1)*VLOOKUP($A80,'Recurring Plans'!$A$5:$M$104,6,FALSE),IF(VLOOKUP($A80,'Recurring Plans'!$A$5:$M$104,7,FALSE)='Assumptions'!$E$5,VLOOKUP($A80,'Recurring Plans'!$A$5:$M$104,5,FALSE)+($B80-1)*VLOOKUP($A80,'Recurring Plans'!$A$5:$M$104,6,FALSE)*7,IF(VLOOKUP($A80,'Recurring Plans'!$A$5:$M$104,7,FALSE)='Assumptions'!$E$6,EDATE(VLOOKUP($A80,'Recurring Plans'!$A$5:$M$104,5,FALSE),($B80-1)*VLOOKUP($A80,'Recurring Plans'!$A$5:$M$104,6,FALSE)),""))),""))</f>
        <v/>
      </c>
      <c r="F80" s="31" t="n"/>
      <c r="G80" s="33">
        <f>IF($E80="","",IF($F80&lt;&gt;"",$F80,$E80))</f>
        <v/>
      </c>
      <c r="H80" s="24">
        <f>IF($E80="","",IFERROR(VLOOKUP($A80,'Recurring Plans'!$A$5:$M$104,9,FALSE),""))</f>
        <v/>
      </c>
      <c r="I80" s="13" t="n"/>
      <c r="J80" s="20">
        <f>IF($E80="","",IF($I80&lt;&gt;"",$I80,IFERROR(VLOOKUP($A80,'Recurring Plans'!$A$5:$M$104,10,FALSE),"")))</f>
        <v/>
      </c>
      <c r="K80" s="12" t="n"/>
      <c r="L80" s="9">
        <f>IF($G80="","",IF($K80&lt;&gt;"",$K80,'Assumptions'!$E$14))</f>
        <v/>
      </c>
      <c r="M80" s="13" t="n"/>
      <c r="N80" s="20">
        <f>IF($G80="","",IF(OR($F80&lt;&gt;"",$I80&lt;&gt;"",$M80&lt;&gt;"",$K80='Assumptions'!$E$16,$K80='Assumptions'!$E$17),"Exception - check",IF(AND($L80='Assumptions'!$E$14,$G80&lt;'Assumptions'!$B$4),"Past date - check","")))</f>
        <v/>
      </c>
    </row>
    <row r="81">
      <c r="A81" s="6">
        <f>IFERROR(IF(INDEX('Recurring Plans'!$A$5:$A$104,INT((ROW()-5)/12)+1)="","",INDEX('Recurring Plans'!$A$5:$A$104,INT((ROW()-5)/12)+1)),"")</f>
        <v/>
      </c>
      <c r="B81" s="21">
        <f>IF($A81="","",MOD(ROW()-5,12)+1)</f>
        <v/>
      </c>
      <c r="C81" s="18">
        <f>IF($A81="","",IFERROR(VLOOKUP($A81,'Recurring Plans'!$A$5:$M$104,2,FALSE),""))</f>
        <v/>
      </c>
      <c r="D81" s="18">
        <f>IF($A81="","",IFERROR(VLOOKUP($A81,'Recurring Plans'!$A$5:$M$104,4,FALSE),""))</f>
        <v/>
      </c>
      <c r="E81" s="32">
        <f>IF(OR($A81="",$B81&gt;IFERROR(VLOOKUP($A81,'Recurring Plans'!$A$5:$M$104,8,FALSE),0),IFERROR(VLOOKUP($A81,'Recurring Plans'!$A$5:$M$104,11,FALSE),"")&lt;&gt;'Assumptions'!$E$9),"",IFERROR(IF(VLOOKUP($A81,'Recurring Plans'!$A$5:$M$104,7,FALSE)='Assumptions'!$E$4,VLOOKUP($A81,'Recurring Plans'!$A$5:$M$104,5,FALSE)+($B81-1)*VLOOKUP($A81,'Recurring Plans'!$A$5:$M$104,6,FALSE),IF(VLOOKUP($A81,'Recurring Plans'!$A$5:$M$104,7,FALSE)='Assumptions'!$E$5,VLOOKUP($A81,'Recurring Plans'!$A$5:$M$104,5,FALSE)+($B81-1)*VLOOKUP($A81,'Recurring Plans'!$A$5:$M$104,6,FALSE)*7,IF(VLOOKUP($A81,'Recurring Plans'!$A$5:$M$104,7,FALSE)='Assumptions'!$E$6,EDATE(VLOOKUP($A81,'Recurring Plans'!$A$5:$M$104,5,FALSE),($B81-1)*VLOOKUP($A81,'Recurring Plans'!$A$5:$M$104,6,FALSE)),""))),""))</f>
        <v/>
      </c>
      <c r="F81" s="31" t="n"/>
      <c r="G81" s="32">
        <f>IF($E81="","",IF($F81&lt;&gt;"",$F81,$E81))</f>
        <v/>
      </c>
      <c r="H81" s="22">
        <f>IF($E81="","",IFERROR(VLOOKUP($A81,'Recurring Plans'!$A$5:$M$104,9,FALSE),""))</f>
        <v/>
      </c>
      <c r="I81" s="13" t="n"/>
      <c r="J81" s="18">
        <f>IF($E81="","",IF($I81&lt;&gt;"",$I81,IFERROR(VLOOKUP($A81,'Recurring Plans'!$A$5:$M$104,10,FALSE),"")))</f>
        <v/>
      </c>
      <c r="K81" s="12" t="n"/>
      <c r="L81" s="6">
        <f>IF($G81="","",IF($K81&lt;&gt;"",$K81,'Assumptions'!$E$14))</f>
        <v/>
      </c>
      <c r="M81" s="13" t="n"/>
      <c r="N81" s="18">
        <f>IF($G81="","",IF(OR($F81&lt;&gt;"",$I81&lt;&gt;"",$M81&lt;&gt;"",$K81='Assumptions'!$E$16,$K81='Assumptions'!$E$17),"Exception - check",IF(AND($L81='Assumptions'!$E$14,$G81&lt;'Assumptions'!$B$4),"Past date - check","")))</f>
        <v/>
      </c>
    </row>
    <row r="82">
      <c r="A82" s="9">
        <f>IFERROR(IF(INDEX('Recurring Plans'!$A$5:$A$104,INT((ROW()-5)/12)+1)="","",INDEX('Recurring Plans'!$A$5:$A$104,INT((ROW()-5)/12)+1)),"")</f>
        <v/>
      </c>
      <c r="B82" s="23">
        <f>IF($A82="","",MOD(ROW()-5,12)+1)</f>
        <v/>
      </c>
      <c r="C82" s="20">
        <f>IF($A82="","",IFERROR(VLOOKUP($A82,'Recurring Plans'!$A$5:$M$104,2,FALSE),""))</f>
        <v/>
      </c>
      <c r="D82" s="20">
        <f>IF($A82="","",IFERROR(VLOOKUP($A82,'Recurring Plans'!$A$5:$M$104,4,FALSE),""))</f>
        <v/>
      </c>
      <c r="E82" s="33">
        <f>IF(OR($A82="",$B82&gt;IFERROR(VLOOKUP($A82,'Recurring Plans'!$A$5:$M$104,8,FALSE),0),IFERROR(VLOOKUP($A82,'Recurring Plans'!$A$5:$M$104,11,FALSE),"")&lt;&gt;'Assumptions'!$E$9),"",IFERROR(IF(VLOOKUP($A82,'Recurring Plans'!$A$5:$M$104,7,FALSE)='Assumptions'!$E$4,VLOOKUP($A82,'Recurring Plans'!$A$5:$M$104,5,FALSE)+($B82-1)*VLOOKUP($A82,'Recurring Plans'!$A$5:$M$104,6,FALSE),IF(VLOOKUP($A82,'Recurring Plans'!$A$5:$M$104,7,FALSE)='Assumptions'!$E$5,VLOOKUP($A82,'Recurring Plans'!$A$5:$M$104,5,FALSE)+($B82-1)*VLOOKUP($A82,'Recurring Plans'!$A$5:$M$104,6,FALSE)*7,IF(VLOOKUP($A82,'Recurring Plans'!$A$5:$M$104,7,FALSE)='Assumptions'!$E$6,EDATE(VLOOKUP($A82,'Recurring Plans'!$A$5:$M$104,5,FALSE),($B82-1)*VLOOKUP($A82,'Recurring Plans'!$A$5:$M$104,6,FALSE)),""))),""))</f>
        <v/>
      </c>
      <c r="F82" s="31" t="n"/>
      <c r="G82" s="33">
        <f>IF($E82="","",IF($F82&lt;&gt;"",$F82,$E82))</f>
        <v/>
      </c>
      <c r="H82" s="24">
        <f>IF($E82="","",IFERROR(VLOOKUP($A82,'Recurring Plans'!$A$5:$M$104,9,FALSE),""))</f>
        <v/>
      </c>
      <c r="I82" s="13" t="n"/>
      <c r="J82" s="20">
        <f>IF($E82="","",IF($I82&lt;&gt;"",$I82,IFERROR(VLOOKUP($A82,'Recurring Plans'!$A$5:$M$104,10,FALSE),"")))</f>
        <v/>
      </c>
      <c r="K82" s="12" t="n"/>
      <c r="L82" s="9">
        <f>IF($G82="","",IF($K82&lt;&gt;"",$K82,'Assumptions'!$E$14))</f>
        <v/>
      </c>
      <c r="M82" s="13" t="n"/>
      <c r="N82" s="20">
        <f>IF($G82="","",IF(OR($F82&lt;&gt;"",$I82&lt;&gt;"",$M82&lt;&gt;"",$K82='Assumptions'!$E$16,$K82='Assumptions'!$E$17),"Exception - check",IF(AND($L82='Assumptions'!$E$14,$G82&lt;'Assumptions'!$B$4),"Past date - check","")))</f>
        <v/>
      </c>
    </row>
    <row r="83">
      <c r="A83" s="6">
        <f>IFERROR(IF(INDEX('Recurring Plans'!$A$5:$A$104,INT((ROW()-5)/12)+1)="","",INDEX('Recurring Plans'!$A$5:$A$104,INT((ROW()-5)/12)+1)),"")</f>
        <v/>
      </c>
      <c r="B83" s="21">
        <f>IF($A83="","",MOD(ROW()-5,12)+1)</f>
        <v/>
      </c>
      <c r="C83" s="18">
        <f>IF($A83="","",IFERROR(VLOOKUP($A83,'Recurring Plans'!$A$5:$M$104,2,FALSE),""))</f>
        <v/>
      </c>
      <c r="D83" s="18">
        <f>IF($A83="","",IFERROR(VLOOKUP($A83,'Recurring Plans'!$A$5:$M$104,4,FALSE),""))</f>
        <v/>
      </c>
      <c r="E83" s="32">
        <f>IF(OR($A83="",$B83&gt;IFERROR(VLOOKUP($A83,'Recurring Plans'!$A$5:$M$104,8,FALSE),0),IFERROR(VLOOKUP($A83,'Recurring Plans'!$A$5:$M$104,11,FALSE),"")&lt;&gt;'Assumptions'!$E$9),"",IFERROR(IF(VLOOKUP($A83,'Recurring Plans'!$A$5:$M$104,7,FALSE)='Assumptions'!$E$4,VLOOKUP($A83,'Recurring Plans'!$A$5:$M$104,5,FALSE)+($B83-1)*VLOOKUP($A83,'Recurring Plans'!$A$5:$M$104,6,FALSE),IF(VLOOKUP($A83,'Recurring Plans'!$A$5:$M$104,7,FALSE)='Assumptions'!$E$5,VLOOKUP($A83,'Recurring Plans'!$A$5:$M$104,5,FALSE)+($B83-1)*VLOOKUP($A83,'Recurring Plans'!$A$5:$M$104,6,FALSE)*7,IF(VLOOKUP($A83,'Recurring Plans'!$A$5:$M$104,7,FALSE)='Assumptions'!$E$6,EDATE(VLOOKUP($A83,'Recurring Plans'!$A$5:$M$104,5,FALSE),($B83-1)*VLOOKUP($A83,'Recurring Plans'!$A$5:$M$104,6,FALSE)),""))),""))</f>
        <v/>
      </c>
      <c r="F83" s="31" t="n"/>
      <c r="G83" s="32">
        <f>IF($E83="","",IF($F83&lt;&gt;"",$F83,$E83))</f>
        <v/>
      </c>
      <c r="H83" s="22">
        <f>IF($E83="","",IFERROR(VLOOKUP($A83,'Recurring Plans'!$A$5:$M$104,9,FALSE),""))</f>
        <v/>
      </c>
      <c r="I83" s="13" t="n"/>
      <c r="J83" s="18">
        <f>IF($E83="","",IF($I83&lt;&gt;"",$I83,IFERROR(VLOOKUP($A83,'Recurring Plans'!$A$5:$M$104,10,FALSE),"")))</f>
        <v/>
      </c>
      <c r="K83" s="12" t="n"/>
      <c r="L83" s="6">
        <f>IF($G83="","",IF($K83&lt;&gt;"",$K83,'Assumptions'!$E$14))</f>
        <v/>
      </c>
      <c r="M83" s="13" t="n"/>
      <c r="N83" s="18">
        <f>IF($G83="","",IF(OR($F83&lt;&gt;"",$I83&lt;&gt;"",$M83&lt;&gt;"",$K83='Assumptions'!$E$16,$K83='Assumptions'!$E$17),"Exception - check",IF(AND($L83='Assumptions'!$E$14,$G83&lt;'Assumptions'!$B$4),"Past date - check","")))</f>
        <v/>
      </c>
    </row>
    <row r="84">
      <c r="A84" s="9">
        <f>IFERROR(IF(INDEX('Recurring Plans'!$A$5:$A$104,INT((ROW()-5)/12)+1)="","",INDEX('Recurring Plans'!$A$5:$A$104,INT((ROW()-5)/12)+1)),"")</f>
        <v/>
      </c>
      <c r="B84" s="23">
        <f>IF($A84="","",MOD(ROW()-5,12)+1)</f>
        <v/>
      </c>
      <c r="C84" s="20">
        <f>IF($A84="","",IFERROR(VLOOKUP($A84,'Recurring Plans'!$A$5:$M$104,2,FALSE),""))</f>
        <v/>
      </c>
      <c r="D84" s="20">
        <f>IF($A84="","",IFERROR(VLOOKUP($A84,'Recurring Plans'!$A$5:$M$104,4,FALSE),""))</f>
        <v/>
      </c>
      <c r="E84" s="33">
        <f>IF(OR($A84="",$B84&gt;IFERROR(VLOOKUP($A84,'Recurring Plans'!$A$5:$M$104,8,FALSE),0),IFERROR(VLOOKUP($A84,'Recurring Plans'!$A$5:$M$104,11,FALSE),"")&lt;&gt;'Assumptions'!$E$9),"",IFERROR(IF(VLOOKUP($A84,'Recurring Plans'!$A$5:$M$104,7,FALSE)='Assumptions'!$E$4,VLOOKUP($A84,'Recurring Plans'!$A$5:$M$104,5,FALSE)+($B84-1)*VLOOKUP($A84,'Recurring Plans'!$A$5:$M$104,6,FALSE),IF(VLOOKUP($A84,'Recurring Plans'!$A$5:$M$104,7,FALSE)='Assumptions'!$E$5,VLOOKUP($A84,'Recurring Plans'!$A$5:$M$104,5,FALSE)+($B84-1)*VLOOKUP($A84,'Recurring Plans'!$A$5:$M$104,6,FALSE)*7,IF(VLOOKUP($A84,'Recurring Plans'!$A$5:$M$104,7,FALSE)='Assumptions'!$E$6,EDATE(VLOOKUP($A84,'Recurring Plans'!$A$5:$M$104,5,FALSE),($B84-1)*VLOOKUP($A84,'Recurring Plans'!$A$5:$M$104,6,FALSE)),""))),""))</f>
        <v/>
      </c>
      <c r="F84" s="31" t="n"/>
      <c r="G84" s="33">
        <f>IF($E84="","",IF($F84&lt;&gt;"",$F84,$E84))</f>
        <v/>
      </c>
      <c r="H84" s="24">
        <f>IF($E84="","",IFERROR(VLOOKUP($A84,'Recurring Plans'!$A$5:$M$104,9,FALSE),""))</f>
        <v/>
      </c>
      <c r="I84" s="13" t="n"/>
      <c r="J84" s="20">
        <f>IF($E84="","",IF($I84&lt;&gt;"",$I84,IFERROR(VLOOKUP($A84,'Recurring Plans'!$A$5:$M$104,10,FALSE),"")))</f>
        <v/>
      </c>
      <c r="K84" s="12" t="n"/>
      <c r="L84" s="9">
        <f>IF($G84="","",IF($K84&lt;&gt;"",$K84,'Assumptions'!$E$14))</f>
        <v/>
      </c>
      <c r="M84" s="13" t="n"/>
      <c r="N84" s="20">
        <f>IF($G84="","",IF(OR($F84&lt;&gt;"",$I84&lt;&gt;"",$M84&lt;&gt;"",$K84='Assumptions'!$E$16,$K84='Assumptions'!$E$17),"Exception - check",IF(AND($L84='Assumptions'!$E$14,$G84&lt;'Assumptions'!$B$4),"Past date - check","")))</f>
        <v/>
      </c>
    </row>
    <row r="85">
      <c r="A85" s="6">
        <f>IFERROR(IF(INDEX('Recurring Plans'!$A$5:$A$104,INT((ROW()-5)/12)+1)="","",INDEX('Recurring Plans'!$A$5:$A$104,INT((ROW()-5)/12)+1)),"")</f>
        <v/>
      </c>
      <c r="B85" s="21">
        <f>IF($A85="","",MOD(ROW()-5,12)+1)</f>
        <v/>
      </c>
      <c r="C85" s="18">
        <f>IF($A85="","",IFERROR(VLOOKUP($A85,'Recurring Plans'!$A$5:$M$104,2,FALSE),""))</f>
        <v/>
      </c>
      <c r="D85" s="18">
        <f>IF($A85="","",IFERROR(VLOOKUP($A85,'Recurring Plans'!$A$5:$M$104,4,FALSE),""))</f>
        <v/>
      </c>
      <c r="E85" s="32">
        <f>IF(OR($A85="",$B85&gt;IFERROR(VLOOKUP($A85,'Recurring Plans'!$A$5:$M$104,8,FALSE),0),IFERROR(VLOOKUP($A85,'Recurring Plans'!$A$5:$M$104,11,FALSE),"")&lt;&gt;'Assumptions'!$E$9),"",IFERROR(IF(VLOOKUP($A85,'Recurring Plans'!$A$5:$M$104,7,FALSE)='Assumptions'!$E$4,VLOOKUP($A85,'Recurring Plans'!$A$5:$M$104,5,FALSE)+($B85-1)*VLOOKUP($A85,'Recurring Plans'!$A$5:$M$104,6,FALSE),IF(VLOOKUP($A85,'Recurring Plans'!$A$5:$M$104,7,FALSE)='Assumptions'!$E$5,VLOOKUP($A85,'Recurring Plans'!$A$5:$M$104,5,FALSE)+($B85-1)*VLOOKUP($A85,'Recurring Plans'!$A$5:$M$104,6,FALSE)*7,IF(VLOOKUP($A85,'Recurring Plans'!$A$5:$M$104,7,FALSE)='Assumptions'!$E$6,EDATE(VLOOKUP($A85,'Recurring Plans'!$A$5:$M$104,5,FALSE),($B85-1)*VLOOKUP($A85,'Recurring Plans'!$A$5:$M$104,6,FALSE)),""))),""))</f>
        <v/>
      </c>
      <c r="F85" s="31" t="n"/>
      <c r="G85" s="32">
        <f>IF($E85="","",IF($F85&lt;&gt;"",$F85,$E85))</f>
        <v/>
      </c>
      <c r="H85" s="22">
        <f>IF($E85="","",IFERROR(VLOOKUP($A85,'Recurring Plans'!$A$5:$M$104,9,FALSE),""))</f>
        <v/>
      </c>
      <c r="I85" s="13" t="n"/>
      <c r="J85" s="18">
        <f>IF($E85="","",IF($I85&lt;&gt;"",$I85,IFERROR(VLOOKUP($A85,'Recurring Plans'!$A$5:$M$104,10,FALSE),"")))</f>
        <v/>
      </c>
      <c r="K85" s="12" t="n"/>
      <c r="L85" s="6">
        <f>IF($G85="","",IF($K85&lt;&gt;"",$K85,'Assumptions'!$E$14))</f>
        <v/>
      </c>
      <c r="M85" s="13" t="n"/>
      <c r="N85" s="18">
        <f>IF($G85="","",IF(OR($F85&lt;&gt;"",$I85&lt;&gt;"",$M85&lt;&gt;"",$K85='Assumptions'!$E$16,$K85='Assumptions'!$E$17),"Exception - check",IF(AND($L85='Assumptions'!$E$14,$G85&lt;'Assumptions'!$B$4),"Past date - check","")))</f>
        <v/>
      </c>
    </row>
    <row r="86">
      <c r="A86" s="9">
        <f>IFERROR(IF(INDEX('Recurring Plans'!$A$5:$A$104,INT((ROW()-5)/12)+1)="","",INDEX('Recurring Plans'!$A$5:$A$104,INT((ROW()-5)/12)+1)),"")</f>
        <v/>
      </c>
      <c r="B86" s="23">
        <f>IF($A86="","",MOD(ROW()-5,12)+1)</f>
        <v/>
      </c>
      <c r="C86" s="20">
        <f>IF($A86="","",IFERROR(VLOOKUP($A86,'Recurring Plans'!$A$5:$M$104,2,FALSE),""))</f>
        <v/>
      </c>
      <c r="D86" s="20">
        <f>IF($A86="","",IFERROR(VLOOKUP($A86,'Recurring Plans'!$A$5:$M$104,4,FALSE),""))</f>
        <v/>
      </c>
      <c r="E86" s="33">
        <f>IF(OR($A86="",$B86&gt;IFERROR(VLOOKUP($A86,'Recurring Plans'!$A$5:$M$104,8,FALSE),0),IFERROR(VLOOKUP($A86,'Recurring Plans'!$A$5:$M$104,11,FALSE),"")&lt;&gt;'Assumptions'!$E$9),"",IFERROR(IF(VLOOKUP($A86,'Recurring Plans'!$A$5:$M$104,7,FALSE)='Assumptions'!$E$4,VLOOKUP($A86,'Recurring Plans'!$A$5:$M$104,5,FALSE)+($B86-1)*VLOOKUP($A86,'Recurring Plans'!$A$5:$M$104,6,FALSE),IF(VLOOKUP($A86,'Recurring Plans'!$A$5:$M$104,7,FALSE)='Assumptions'!$E$5,VLOOKUP($A86,'Recurring Plans'!$A$5:$M$104,5,FALSE)+($B86-1)*VLOOKUP($A86,'Recurring Plans'!$A$5:$M$104,6,FALSE)*7,IF(VLOOKUP($A86,'Recurring Plans'!$A$5:$M$104,7,FALSE)='Assumptions'!$E$6,EDATE(VLOOKUP($A86,'Recurring Plans'!$A$5:$M$104,5,FALSE),($B86-1)*VLOOKUP($A86,'Recurring Plans'!$A$5:$M$104,6,FALSE)),""))),""))</f>
        <v/>
      </c>
      <c r="F86" s="31" t="n"/>
      <c r="G86" s="33">
        <f>IF($E86="","",IF($F86&lt;&gt;"",$F86,$E86))</f>
        <v/>
      </c>
      <c r="H86" s="24">
        <f>IF($E86="","",IFERROR(VLOOKUP($A86,'Recurring Plans'!$A$5:$M$104,9,FALSE),""))</f>
        <v/>
      </c>
      <c r="I86" s="13" t="n"/>
      <c r="J86" s="20">
        <f>IF($E86="","",IF($I86&lt;&gt;"",$I86,IFERROR(VLOOKUP($A86,'Recurring Plans'!$A$5:$M$104,10,FALSE),"")))</f>
        <v/>
      </c>
      <c r="K86" s="12" t="n"/>
      <c r="L86" s="9">
        <f>IF($G86="","",IF($K86&lt;&gt;"",$K86,'Assumptions'!$E$14))</f>
        <v/>
      </c>
      <c r="M86" s="13" t="n"/>
      <c r="N86" s="20">
        <f>IF($G86="","",IF(OR($F86&lt;&gt;"",$I86&lt;&gt;"",$M86&lt;&gt;"",$K86='Assumptions'!$E$16,$K86='Assumptions'!$E$17),"Exception - check",IF(AND($L86='Assumptions'!$E$14,$G86&lt;'Assumptions'!$B$4),"Past date - check","")))</f>
        <v/>
      </c>
    </row>
    <row r="87">
      <c r="A87" s="6">
        <f>IFERROR(IF(INDEX('Recurring Plans'!$A$5:$A$104,INT((ROW()-5)/12)+1)="","",INDEX('Recurring Plans'!$A$5:$A$104,INT((ROW()-5)/12)+1)),"")</f>
        <v/>
      </c>
      <c r="B87" s="21">
        <f>IF($A87="","",MOD(ROW()-5,12)+1)</f>
        <v/>
      </c>
      <c r="C87" s="18">
        <f>IF($A87="","",IFERROR(VLOOKUP($A87,'Recurring Plans'!$A$5:$M$104,2,FALSE),""))</f>
        <v/>
      </c>
      <c r="D87" s="18">
        <f>IF($A87="","",IFERROR(VLOOKUP($A87,'Recurring Plans'!$A$5:$M$104,4,FALSE),""))</f>
        <v/>
      </c>
      <c r="E87" s="32">
        <f>IF(OR($A87="",$B87&gt;IFERROR(VLOOKUP($A87,'Recurring Plans'!$A$5:$M$104,8,FALSE),0),IFERROR(VLOOKUP($A87,'Recurring Plans'!$A$5:$M$104,11,FALSE),"")&lt;&gt;'Assumptions'!$E$9),"",IFERROR(IF(VLOOKUP($A87,'Recurring Plans'!$A$5:$M$104,7,FALSE)='Assumptions'!$E$4,VLOOKUP($A87,'Recurring Plans'!$A$5:$M$104,5,FALSE)+($B87-1)*VLOOKUP($A87,'Recurring Plans'!$A$5:$M$104,6,FALSE),IF(VLOOKUP($A87,'Recurring Plans'!$A$5:$M$104,7,FALSE)='Assumptions'!$E$5,VLOOKUP($A87,'Recurring Plans'!$A$5:$M$104,5,FALSE)+($B87-1)*VLOOKUP($A87,'Recurring Plans'!$A$5:$M$104,6,FALSE)*7,IF(VLOOKUP($A87,'Recurring Plans'!$A$5:$M$104,7,FALSE)='Assumptions'!$E$6,EDATE(VLOOKUP($A87,'Recurring Plans'!$A$5:$M$104,5,FALSE),($B87-1)*VLOOKUP($A87,'Recurring Plans'!$A$5:$M$104,6,FALSE)),""))),""))</f>
        <v/>
      </c>
      <c r="F87" s="31" t="n"/>
      <c r="G87" s="32">
        <f>IF($E87="","",IF($F87&lt;&gt;"",$F87,$E87))</f>
        <v/>
      </c>
      <c r="H87" s="22">
        <f>IF($E87="","",IFERROR(VLOOKUP($A87,'Recurring Plans'!$A$5:$M$104,9,FALSE),""))</f>
        <v/>
      </c>
      <c r="I87" s="13" t="n"/>
      <c r="J87" s="18">
        <f>IF($E87="","",IF($I87&lt;&gt;"",$I87,IFERROR(VLOOKUP($A87,'Recurring Plans'!$A$5:$M$104,10,FALSE),"")))</f>
        <v/>
      </c>
      <c r="K87" s="12" t="n"/>
      <c r="L87" s="6">
        <f>IF($G87="","",IF($K87&lt;&gt;"",$K87,'Assumptions'!$E$14))</f>
        <v/>
      </c>
      <c r="M87" s="13" t="n"/>
      <c r="N87" s="18">
        <f>IF($G87="","",IF(OR($F87&lt;&gt;"",$I87&lt;&gt;"",$M87&lt;&gt;"",$K87='Assumptions'!$E$16,$K87='Assumptions'!$E$17),"Exception - check",IF(AND($L87='Assumptions'!$E$14,$G87&lt;'Assumptions'!$B$4),"Past date - check","")))</f>
        <v/>
      </c>
    </row>
    <row r="88">
      <c r="A88" s="9">
        <f>IFERROR(IF(INDEX('Recurring Plans'!$A$5:$A$104,INT((ROW()-5)/12)+1)="","",INDEX('Recurring Plans'!$A$5:$A$104,INT((ROW()-5)/12)+1)),"")</f>
        <v/>
      </c>
      <c r="B88" s="23">
        <f>IF($A88="","",MOD(ROW()-5,12)+1)</f>
        <v/>
      </c>
      <c r="C88" s="20">
        <f>IF($A88="","",IFERROR(VLOOKUP($A88,'Recurring Plans'!$A$5:$M$104,2,FALSE),""))</f>
        <v/>
      </c>
      <c r="D88" s="20">
        <f>IF($A88="","",IFERROR(VLOOKUP($A88,'Recurring Plans'!$A$5:$M$104,4,FALSE),""))</f>
        <v/>
      </c>
      <c r="E88" s="33">
        <f>IF(OR($A88="",$B88&gt;IFERROR(VLOOKUP($A88,'Recurring Plans'!$A$5:$M$104,8,FALSE),0),IFERROR(VLOOKUP($A88,'Recurring Plans'!$A$5:$M$104,11,FALSE),"")&lt;&gt;'Assumptions'!$E$9),"",IFERROR(IF(VLOOKUP($A88,'Recurring Plans'!$A$5:$M$104,7,FALSE)='Assumptions'!$E$4,VLOOKUP($A88,'Recurring Plans'!$A$5:$M$104,5,FALSE)+($B88-1)*VLOOKUP($A88,'Recurring Plans'!$A$5:$M$104,6,FALSE),IF(VLOOKUP($A88,'Recurring Plans'!$A$5:$M$104,7,FALSE)='Assumptions'!$E$5,VLOOKUP($A88,'Recurring Plans'!$A$5:$M$104,5,FALSE)+($B88-1)*VLOOKUP($A88,'Recurring Plans'!$A$5:$M$104,6,FALSE)*7,IF(VLOOKUP($A88,'Recurring Plans'!$A$5:$M$104,7,FALSE)='Assumptions'!$E$6,EDATE(VLOOKUP($A88,'Recurring Plans'!$A$5:$M$104,5,FALSE),($B88-1)*VLOOKUP($A88,'Recurring Plans'!$A$5:$M$104,6,FALSE)),""))),""))</f>
        <v/>
      </c>
      <c r="F88" s="31" t="n"/>
      <c r="G88" s="33">
        <f>IF($E88="","",IF($F88&lt;&gt;"",$F88,$E88))</f>
        <v/>
      </c>
      <c r="H88" s="24">
        <f>IF($E88="","",IFERROR(VLOOKUP($A88,'Recurring Plans'!$A$5:$M$104,9,FALSE),""))</f>
        <v/>
      </c>
      <c r="I88" s="13" t="n"/>
      <c r="J88" s="20">
        <f>IF($E88="","",IF($I88&lt;&gt;"",$I88,IFERROR(VLOOKUP($A88,'Recurring Plans'!$A$5:$M$104,10,FALSE),"")))</f>
        <v/>
      </c>
      <c r="K88" s="12" t="n"/>
      <c r="L88" s="9">
        <f>IF($G88="","",IF($K88&lt;&gt;"",$K88,'Assumptions'!$E$14))</f>
        <v/>
      </c>
      <c r="M88" s="13" t="n"/>
      <c r="N88" s="20">
        <f>IF($G88="","",IF(OR($F88&lt;&gt;"",$I88&lt;&gt;"",$M88&lt;&gt;"",$K88='Assumptions'!$E$16,$K88='Assumptions'!$E$17),"Exception - check",IF(AND($L88='Assumptions'!$E$14,$G88&lt;'Assumptions'!$B$4),"Past date - check","")))</f>
        <v/>
      </c>
    </row>
    <row r="89">
      <c r="A89" s="6">
        <f>IFERROR(IF(INDEX('Recurring Plans'!$A$5:$A$104,INT((ROW()-5)/12)+1)="","",INDEX('Recurring Plans'!$A$5:$A$104,INT((ROW()-5)/12)+1)),"")</f>
        <v/>
      </c>
      <c r="B89" s="21">
        <f>IF($A89="","",MOD(ROW()-5,12)+1)</f>
        <v/>
      </c>
      <c r="C89" s="18">
        <f>IF($A89="","",IFERROR(VLOOKUP($A89,'Recurring Plans'!$A$5:$M$104,2,FALSE),""))</f>
        <v/>
      </c>
      <c r="D89" s="18">
        <f>IF($A89="","",IFERROR(VLOOKUP($A89,'Recurring Plans'!$A$5:$M$104,4,FALSE),""))</f>
        <v/>
      </c>
      <c r="E89" s="32">
        <f>IF(OR($A89="",$B89&gt;IFERROR(VLOOKUP($A89,'Recurring Plans'!$A$5:$M$104,8,FALSE),0),IFERROR(VLOOKUP($A89,'Recurring Plans'!$A$5:$M$104,11,FALSE),"")&lt;&gt;'Assumptions'!$E$9),"",IFERROR(IF(VLOOKUP($A89,'Recurring Plans'!$A$5:$M$104,7,FALSE)='Assumptions'!$E$4,VLOOKUP($A89,'Recurring Plans'!$A$5:$M$104,5,FALSE)+($B89-1)*VLOOKUP($A89,'Recurring Plans'!$A$5:$M$104,6,FALSE),IF(VLOOKUP($A89,'Recurring Plans'!$A$5:$M$104,7,FALSE)='Assumptions'!$E$5,VLOOKUP($A89,'Recurring Plans'!$A$5:$M$104,5,FALSE)+($B89-1)*VLOOKUP($A89,'Recurring Plans'!$A$5:$M$104,6,FALSE)*7,IF(VLOOKUP($A89,'Recurring Plans'!$A$5:$M$104,7,FALSE)='Assumptions'!$E$6,EDATE(VLOOKUP($A89,'Recurring Plans'!$A$5:$M$104,5,FALSE),($B89-1)*VLOOKUP($A89,'Recurring Plans'!$A$5:$M$104,6,FALSE)),""))),""))</f>
        <v/>
      </c>
      <c r="F89" s="31" t="n"/>
      <c r="G89" s="32">
        <f>IF($E89="","",IF($F89&lt;&gt;"",$F89,$E89))</f>
        <v/>
      </c>
      <c r="H89" s="22">
        <f>IF($E89="","",IFERROR(VLOOKUP($A89,'Recurring Plans'!$A$5:$M$104,9,FALSE),""))</f>
        <v/>
      </c>
      <c r="I89" s="13" t="n"/>
      <c r="J89" s="18">
        <f>IF($E89="","",IF($I89&lt;&gt;"",$I89,IFERROR(VLOOKUP($A89,'Recurring Plans'!$A$5:$M$104,10,FALSE),"")))</f>
        <v/>
      </c>
      <c r="K89" s="12" t="n"/>
      <c r="L89" s="6">
        <f>IF($G89="","",IF($K89&lt;&gt;"",$K89,'Assumptions'!$E$14))</f>
        <v/>
      </c>
      <c r="M89" s="13" t="n"/>
      <c r="N89" s="18">
        <f>IF($G89="","",IF(OR($F89&lt;&gt;"",$I89&lt;&gt;"",$M89&lt;&gt;"",$K89='Assumptions'!$E$16,$K89='Assumptions'!$E$17),"Exception - check",IF(AND($L89='Assumptions'!$E$14,$G89&lt;'Assumptions'!$B$4),"Past date - check","")))</f>
        <v/>
      </c>
    </row>
    <row r="90">
      <c r="A90" s="9">
        <f>IFERROR(IF(INDEX('Recurring Plans'!$A$5:$A$104,INT((ROW()-5)/12)+1)="","",INDEX('Recurring Plans'!$A$5:$A$104,INT((ROW()-5)/12)+1)),"")</f>
        <v/>
      </c>
      <c r="B90" s="23">
        <f>IF($A90="","",MOD(ROW()-5,12)+1)</f>
        <v/>
      </c>
      <c r="C90" s="20">
        <f>IF($A90="","",IFERROR(VLOOKUP($A90,'Recurring Plans'!$A$5:$M$104,2,FALSE),""))</f>
        <v/>
      </c>
      <c r="D90" s="20">
        <f>IF($A90="","",IFERROR(VLOOKUP($A90,'Recurring Plans'!$A$5:$M$104,4,FALSE),""))</f>
        <v/>
      </c>
      <c r="E90" s="33">
        <f>IF(OR($A90="",$B90&gt;IFERROR(VLOOKUP($A90,'Recurring Plans'!$A$5:$M$104,8,FALSE),0),IFERROR(VLOOKUP($A90,'Recurring Plans'!$A$5:$M$104,11,FALSE),"")&lt;&gt;'Assumptions'!$E$9),"",IFERROR(IF(VLOOKUP($A90,'Recurring Plans'!$A$5:$M$104,7,FALSE)='Assumptions'!$E$4,VLOOKUP($A90,'Recurring Plans'!$A$5:$M$104,5,FALSE)+($B90-1)*VLOOKUP($A90,'Recurring Plans'!$A$5:$M$104,6,FALSE),IF(VLOOKUP($A90,'Recurring Plans'!$A$5:$M$104,7,FALSE)='Assumptions'!$E$5,VLOOKUP($A90,'Recurring Plans'!$A$5:$M$104,5,FALSE)+($B90-1)*VLOOKUP($A90,'Recurring Plans'!$A$5:$M$104,6,FALSE)*7,IF(VLOOKUP($A90,'Recurring Plans'!$A$5:$M$104,7,FALSE)='Assumptions'!$E$6,EDATE(VLOOKUP($A90,'Recurring Plans'!$A$5:$M$104,5,FALSE),($B90-1)*VLOOKUP($A90,'Recurring Plans'!$A$5:$M$104,6,FALSE)),""))),""))</f>
        <v/>
      </c>
      <c r="F90" s="31" t="n"/>
      <c r="G90" s="33">
        <f>IF($E90="","",IF($F90&lt;&gt;"",$F90,$E90))</f>
        <v/>
      </c>
      <c r="H90" s="24">
        <f>IF($E90="","",IFERROR(VLOOKUP($A90,'Recurring Plans'!$A$5:$M$104,9,FALSE),""))</f>
        <v/>
      </c>
      <c r="I90" s="13" t="n"/>
      <c r="J90" s="20">
        <f>IF($E90="","",IF($I90&lt;&gt;"",$I90,IFERROR(VLOOKUP($A90,'Recurring Plans'!$A$5:$M$104,10,FALSE),"")))</f>
        <v/>
      </c>
      <c r="K90" s="12" t="n"/>
      <c r="L90" s="9">
        <f>IF($G90="","",IF($K90&lt;&gt;"",$K90,'Assumptions'!$E$14))</f>
        <v/>
      </c>
      <c r="M90" s="13" t="n"/>
      <c r="N90" s="20">
        <f>IF($G90="","",IF(OR($F90&lt;&gt;"",$I90&lt;&gt;"",$M90&lt;&gt;"",$K90='Assumptions'!$E$16,$K90='Assumptions'!$E$17),"Exception - check",IF(AND($L90='Assumptions'!$E$14,$G90&lt;'Assumptions'!$B$4),"Past date - check","")))</f>
        <v/>
      </c>
    </row>
    <row r="91">
      <c r="A91" s="6">
        <f>IFERROR(IF(INDEX('Recurring Plans'!$A$5:$A$104,INT((ROW()-5)/12)+1)="","",INDEX('Recurring Plans'!$A$5:$A$104,INT((ROW()-5)/12)+1)),"")</f>
        <v/>
      </c>
      <c r="B91" s="21">
        <f>IF($A91="","",MOD(ROW()-5,12)+1)</f>
        <v/>
      </c>
      <c r="C91" s="18">
        <f>IF($A91="","",IFERROR(VLOOKUP($A91,'Recurring Plans'!$A$5:$M$104,2,FALSE),""))</f>
        <v/>
      </c>
      <c r="D91" s="18">
        <f>IF($A91="","",IFERROR(VLOOKUP($A91,'Recurring Plans'!$A$5:$M$104,4,FALSE),""))</f>
        <v/>
      </c>
      <c r="E91" s="32">
        <f>IF(OR($A91="",$B91&gt;IFERROR(VLOOKUP($A91,'Recurring Plans'!$A$5:$M$104,8,FALSE),0),IFERROR(VLOOKUP($A91,'Recurring Plans'!$A$5:$M$104,11,FALSE),"")&lt;&gt;'Assumptions'!$E$9),"",IFERROR(IF(VLOOKUP($A91,'Recurring Plans'!$A$5:$M$104,7,FALSE)='Assumptions'!$E$4,VLOOKUP($A91,'Recurring Plans'!$A$5:$M$104,5,FALSE)+($B91-1)*VLOOKUP($A91,'Recurring Plans'!$A$5:$M$104,6,FALSE),IF(VLOOKUP($A91,'Recurring Plans'!$A$5:$M$104,7,FALSE)='Assumptions'!$E$5,VLOOKUP($A91,'Recurring Plans'!$A$5:$M$104,5,FALSE)+($B91-1)*VLOOKUP($A91,'Recurring Plans'!$A$5:$M$104,6,FALSE)*7,IF(VLOOKUP($A91,'Recurring Plans'!$A$5:$M$104,7,FALSE)='Assumptions'!$E$6,EDATE(VLOOKUP($A91,'Recurring Plans'!$A$5:$M$104,5,FALSE),($B91-1)*VLOOKUP($A91,'Recurring Plans'!$A$5:$M$104,6,FALSE)),""))),""))</f>
        <v/>
      </c>
      <c r="F91" s="31" t="n"/>
      <c r="G91" s="32">
        <f>IF($E91="","",IF($F91&lt;&gt;"",$F91,$E91))</f>
        <v/>
      </c>
      <c r="H91" s="22">
        <f>IF($E91="","",IFERROR(VLOOKUP($A91,'Recurring Plans'!$A$5:$M$104,9,FALSE),""))</f>
        <v/>
      </c>
      <c r="I91" s="13" t="n"/>
      <c r="J91" s="18">
        <f>IF($E91="","",IF($I91&lt;&gt;"",$I91,IFERROR(VLOOKUP($A91,'Recurring Plans'!$A$5:$M$104,10,FALSE),"")))</f>
        <v/>
      </c>
      <c r="K91" s="12" t="n"/>
      <c r="L91" s="6">
        <f>IF($G91="","",IF($K91&lt;&gt;"",$K91,'Assumptions'!$E$14))</f>
        <v/>
      </c>
      <c r="M91" s="13" t="n"/>
      <c r="N91" s="18">
        <f>IF($G91="","",IF(OR($F91&lt;&gt;"",$I91&lt;&gt;"",$M91&lt;&gt;"",$K91='Assumptions'!$E$16,$K91='Assumptions'!$E$17),"Exception - check",IF(AND($L91='Assumptions'!$E$14,$G91&lt;'Assumptions'!$B$4),"Past date - check","")))</f>
        <v/>
      </c>
    </row>
    <row r="92">
      <c r="A92" s="9">
        <f>IFERROR(IF(INDEX('Recurring Plans'!$A$5:$A$104,INT((ROW()-5)/12)+1)="","",INDEX('Recurring Plans'!$A$5:$A$104,INT((ROW()-5)/12)+1)),"")</f>
        <v/>
      </c>
      <c r="B92" s="23">
        <f>IF($A92="","",MOD(ROW()-5,12)+1)</f>
        <v/>
      </c>
      <c r="C92" s="20">
        <f>IF($A92="","",IFERROR(VLOOKUP($A92,'Recurring Plans'!$A$5:$M$104,2,FALSE),""))</f>
        <v/>
      </c>
      <c r="D92" s="20">
        <f>IF($A92="","",IFERROR(VLOOKUP($A92,'Recurring Plans'!$A$5:$M$104,4,FALSE),""))</f>
        <v/>
      </c>
      <c r="E92" s="33">
        <f>IF(OR($A92="",$B92&gt;IFERROR(VLOOKUP($A92,'Recurring Plans'!$A$5:$M$104,8,FALSE),0),IFERROR(VLOOKUP($A92,'Recurring Plans'!$A$5:$M$104,11,FALSE),"")&lt;&gt;'Assumptions'!$E$9),"",IFERROR(IF(VLOOKUP($A92,'Recurring Plans'!$A$5:$M$104,7,FALSE)='Assumptions'!$E$4,VLOOKUP($A92,'Recurring Plans'!$A$5:$M$104,5,FALSE)+($B92-1)*VLOOKUP($A92,'Recurring Plans'!$A$5:$M$104,6,FALSE),IF(VLOOKUP($A92,'Recurring Plans'!$A$5:$M$104,7,FALSE)='Assumptions'!$E$5,VLOOKUP($A92,'Recurring Plans'!$A$5:$M$104,5,FALSE)+($B92-1)*VLOOKUP($A92,'Recurring Plans'!$A$5:$M$104,6,FALSE)*7,IF(VLOOKUP($A92,'Recurring Plans'!$A$5:$M$104,7,FALSE)='Assumptions'!$E$6,EDATE(VLOOKUP($A92,'Recurring Plans'!$A$5:$M$104,5,FALSE),($B92-1)*VLOOKUP($A92,'Recurring Plans'!$A$5:$M$104,6,FALSE)),""))),""))</f>
        <v/>
      </c>
      <c r="F92" s="31" t="n"/>
      <c r="G92" s="33">
        <f>IF($E92="","",IF($F92&lt;&gt;"",$F92,$E92))</f>
        <v/>
      </c>
      <c r="H92" s="24">
        <f>IF($E92="","",IFERROR(VLOOKUP($A92,'Recurring Plans'!$A$5:$M$104,9,FALSE),""))</f>
        <v/>
      </c>
      <c r="I92" s="13" t="n"/>
      <c r="J92" s="20">
        <f>IF($E92="","",IF($I92&lt;&gt;"",$I92,IFERROR(VLOOKUP($A92,'Recurring Plans'!$A$5:$M$104,10,FALSE),"")))</f>
        <v/>
      </c>
      <c r="K92" s="12" t="n"/>
      <c r="L92" s="9">
        <f>IF($G92="","",IF($K92&lt;&gt;"",$K92,'Assumptions'!$E$14))</f>
        <v/>
      </c>
      <c r="M92" s="13" t="n"/>
      <c r="N92" s="20">
        <f>IF($G92="","",IF(OR($F92&lt;&gt;"",$I92&lt;&gt;"",$M92&lt;&gt;"",$K92='Assumptions'!$E$16,$K92='Assumptions'!$E$17),"Exception - check",IF(AND($L92='Assumptions'!$E$14,$G92&lt;'Assumptions'!$B$4),"Past date - check","")))</f>
        <v/>
      </c>
    </row>
    <row r="93">
      <c r="A93" s="6">
        <f>IFERROR(IF(INDEX('Recurring Plans'!$A$5:$A$104,INT((ROW()-5)/12)+1)="","",INDEX('Recurring Plans'!$A$5:$A$104,INT((ROW()-5)/12)+1)),"")</f>
        <v/>
      </c>
      <c r="B93" s="21">
        <f>IF($A93="","",MOD(ROW()-5,12)+1)</f>
        <v/>
      </c>
      <c r="C93" s="18">
        <f>IF($A93="","",IFERROR(VLOOKUP($A93,'Recurring Plans'!$A$5:$M$104,2,FALSE),""))</f>
        <v/>
      </c>
      <c r="D93" s="18">
        <f>IF($A93="","",IFERROR(VLOOKUP($A93,'Recurring Plans'!$A$5:$M$104,4,FALSE),""))</f>
        <v/>
      </c>
      <c r="E93" s="32">
        <f>IF(OR($A93="",$B93&gt;IFERROR(VLOOKUP($A93,'Recurring Plans'!$A$5:$M$104,8,FALSE),0),IFERROR(VLOOKUP($A93,'Recurring Plans'!$A$5:$M$104,11,FALSE),"")&lt;&gt;'Assumptions'!$E$9),"",IFERROR(IF(VLOOKUP($A93,'Recurring Plans'!$A$5:$M$104,7,FALSE)='Assumptions'!$E$4,VLOOKUP($A93,'Recurring Plans'!$A$5:$M$104,5,FALSE)+($B93-1)*VLOOKUP($A93,'Recurring Plans'!$A$5:$M$104,6,FALSE),IF(VLOOKUP($A93,'Recurring Plans'!$A$5:$M$104,7,FALSE)='Assumptions'!$E$5,VLOOKUP($A93,'Recurring Plans'!$A$5:$M$104,5,FALSE)+($B93-1)*VLOOKUP($A93,'Recurring Plans'!$A$5:$M$104,6,FALSE)*7,IF(VLOOKUP($A93,'Recurring Plans'!$A$5:$M$104,7,FALSE)='Assumptions'!$E$6,EDATE(VLOOKUP($A93,'Recurring Plans'!$A$5:$M$104,5,FALSE),($B93-1)*VLOOKUP($A93,'Recurring Plans'!$A$5:$M$104,6,FALSE)),""))),""))</f>
        <v/>
      </c>
      <c r="F93" s="31" t="n"/>
      <c r="G93" s="32">
        <f>IF($E93="","",IF($F93&lt;&gt;"",$F93,$E93))</f>
        <v/>
      </c>
      <c r="H93" s="22">
        <f>IF($E93="","",IFERROR(VLOOKUP($A93,'Recurring Plans'!$A$5:$M$104,9,FALSE),""))</f>
        <v/>
      </c>
      <c r="I93" s="13" t="n"/>
      <c r="J93" s="18">
        <f>IF($E93="","",IF($I93&lt;&gt;"",$I93,IFERROR(VLOOKUP($A93,'Recurring Plans'!$A$5:$M$104,10,FALSE),"")))</f>
        <v/>
      </c>
      <c r="K93" s="12" t="n"/>
      <c r="L93" s="6">
        <f>IF($G93="","",IF($K93&lt;&gt;"",$K93,'Assumptions'!$E$14))</f>
        <v/>
      </c>
      <c r="M93" s="13" t="n"/>
      <c r="N93" s="18">
        <f>IF($G93="","",IF(OR($F93&lt;&gt;"",$I93&lt;&gt;"",$M93&lt;&gt;"",$K93='Assumptions'!$E$16,$K93='Assumptions'!$E$17),"Exception - check",IF(AND($L93='Assumptions'!$E$14,$G93&lt;'Assumptions'!$B$4),"Past date - check","")))</f>
        <v/>
      </c>
    </row>
    <row r="94">
      <c r="A94" s="9">
        <f>IFERROR(IF(INDEX('Recurring Plans'!$A$5:$A$104,INT((ROW()-5)/12)+1)="","",INDEX('Recurring Plans'!$A$5:$A$104,INT((ROW()-5)/12)+1)),"")</f>
        <v/>
      </c>
      <c r="B94" s="23">
        <f>IF($A94="","",MOD(ROW()-5,12)+1)</f>
        <v/>
      </c>
      <c r="C94" s="20">
        <f>IF($A94="","",IFERROR(VLOOKUP($A94,'Recurring Plans'!$A$5:$M$104,2,FALSE),""))</f>
        <v/>
      </c>
      <c r="D94" s="20">
        <f>IF($A94="","",IFERROR(VLOOKUP($A94,'Recurring Plans'!$A$5:$M$104,4,FALSE),""))</f>
        <v/>
      </c>
      <c r="E94" s="33">
        <f>IF(OR($A94="",$B94&gt;IFERROR(VLOOKUP($A94,'Recurring Plans'!$A$5:$M$104,8,FALSE),0),IFERROR(VLOOKUP($A94,'Recurring Plans'!$A$5:$M$104,11,FALSE),"")&lt;&gt;'Assumptions'!$E$9),"",IFERROR(IF(VLOOKUP($A94,'Recurring Plans'!$A$5:$M$104,7,FALSE)='Assumptions'!$E$4,VLOOKUP($A94,'Recurring Plans'!$A$5:$M$104,5,FALSE)+($B94-1)*VLOOKUP($A94,'Recurring Plans'!$A$5:$M$104,6,FALSE),IF(VLOOKUP($A94,'Recurring Plans'!$A$5:$M$104,7,FALSE)='Assumptions'!$E$5,VLOOKUP($A94,'Recurring Plans'!$A$5:$M$104,5,FALSE)+($B94-1)*VLOOKUP($A94,'Recurring Plans'!$A$5:$M$104,6,FALSE)*7,IF(VLOOKUP($A94,'Recurring Plans'!$A$5:$M$104,7,FALSE)='Assumptions'!$E$6,EDATE(VLOOKUP($A94,'Recurring Plans'!$A$5:$M$104,5,FALSE),($B94-1)*VLOOKUP($A94,'Recurring Plans'!$A$5:$M$104,6,FALSE)),""))),""))</f>
        <v/>
      </c>
      <c r="F94" s="31" t="n"/>
      <c r="G94" s="33">
        <f>IF($E94="","",IF($F94&lt;&gt;"",$F94,$E94))</f>
        <v/>
      </c>
      <c r="H94" s="24">
        <f>IF($E94="","",IFERROR(VLOOKUP($A94,'Recurring Plans'!$A$5:$M$104,9,FALSE),""))</f>
        <v/>
      </c>
      <c r="I94" s="13" t="n"/>
      <c r="J94" s="20">
        <f>IF($E94="","",IF($I94&lt;&gt;"",$I94,IFERROR(VLOOKUP($A94,'Recurring Plans'!$A$5:$M$104,10,FALSE),"")))</f>
        <v/>
      </c>
      <c r="K94" s="12" t="n"/>
      <c r="L94" s="9">
        <f>IF($G94="","",IF($K94&lt;&gt;"",$K94,'Assumptions'!$E$14))</f>
        <v/>
      </c>
      <c r="M94" s="13" t="n"/>
      <c r="N94" s="20">
        <f>IF($G94="","",IF(OR($F94&lt;&gt;"",$I94&lt;&gt;"",$M94&lt;&gt;"",$K94='Assumptions'!$E$16,$K94='Assumptions'!$E$17),"Exception - check",IF(AND($L94='Assumptions'!$E$14,$G94&lt;'Assumptions'!$B$4),"Past date - check","")))</f>
        <v/>
      </c>
    </row>
    <row r="95">
      <c r="A95" s="6">
        <f>IFERROR(IF(INDEX('Recurring Plans'!$A$5:$A$104,INT((ROW()-5)/12)+1)="","",INDEX('Recurring Plans'!$A$5:$A$104,INT((ROW()-5)/12)+1)),"")</f>
        <v/>
      </c>
      <c r="B95" s="21">
        <f>IF($A95="","",MOD(ROW()-5,12)+1)</f>
        <v/>
      </c>
      <c r="C95" s="18">
        <f>IF($A95="","",IFERROR(VLOOKUP($A95,'Recurring Plans'!$A$5:$M$104,2,FALSE),""))</f>
        <v/>
      </c>
      <c r="D95" s="18">
        <f>IF($A95="","",IFERROR(VLOOKUP($A95,'Recurring Plans'!$A$5:$M$104,4,FALSE),""))</f>
        <v/>
      </c>
      <c r="E95" s="32">
        <f>IF(OR($A95="",$B95&gt;IFERROR(VLOOKUP($A95,'Recurring Plans'!$A$5:$M$104,8,FALSE),0),IFERROR(VLOOKUP($A95,'Recurring Plans'!$A$5:$M$104,11,FALSE),"")&lt;&gt;'Assumptions'!$E$9),"",IFERROR(IF(VLOOKUP($A95,'Recurring Plans'!$A$5:$M$104,7,FALSE)='Assumptions'!$E$4,VLOOKUP($A95,'Recurring Plans'!$A$5:$M$104,5,FALSE)+($B95-1)*VLOOKUP($A95,'Recurring Plans'!$A$5:$M$104,6,FALSE),IF(VLOOKUP($A95,'Recurring Plans'!$A$5:$M$104,7,FALSE)='Assumptions'!$E$5,VLOOKUP($A95,'Recurring Plans'!$A$5:$M$104,5,FALSE)+($B95-1)*VLOOKUP($A95,'Recurring Plans'!$A$5:$M$104,6,FALSE)*7,IF(VLOOKUP($A95,'Recurring Plans'!$A$5:$M$104,7,FALSE)='Assumptions'!$E$6,EDATE(VLOOKUP($A95,'Recurring Plans'!$A$5:$M$104,5,FALSE),($B95-1)*VLOOKUP($A95,'Recurring Plans'!$A$5:$M$104,6,FALSE)),""))),""))</f>
        <v/>
      </c>
      <c r="F95" s="31" t="n"/>
      <c r="G95" s="32">
        <f>IF($E95="","",IF($F95&lt;&gt;"",$F95,$E95))</f>
        <v/>
      </c>
      <c r="H95" s="22">
        <f>IF($E95="","",IFERROR(VLOOKUP($A95,'Recurring Plans'!$A$5:$M$104,9,FALSE),""))</f>
        <v/>
      </c>
      <c r="I95" s="13" t="n"/>
      <c r="J95" s="18">
        <f>IF($E95="","",IF($I95&lt;&gt;"",$I95,IFERROR(VLOOKUP($A95,'Recurring Plans'!$A$5:$M$104,10,FALSE),"")))</f>
        <v/>
      </c>
      <c r="K95" s="12" t="n"/>
      <c r="L95" s="6">
        <f>IF($G95="","",IF($K95&lt;&gt;"",$K95,'Assumptions'!$E$14))</f>
        <v/>
      </c>
      <c r="M95" s="13" t="n"/>
      <c r="N95" s="18">
        <f>IF($G95="","",IF(OR($F95&lt;&gt;"",$I95&lt;&gt;"",$M95&lt;&gt;"",$K95='Assumptions'!$E$16,$K95='Assumptions'!$E$17),"Exception - check",IF(AND($L95='Assumptions'!$E$14,$G95&lt;'Assumptions'!$B$4),"Past date - check","")))</f>
        <v/>
      </c>
    </row>
    <row r="96">
      <c r="A96" s="9">
        <f>IFERROR(IF(INDEX('Recurring Plans'!$A$5:$A$104,INT((ROW()-5)/12)+1)="","",INDEX('Recurring Plans'!$A$5:$A$104,INT((ROW()-5)/12)+1)),"")</f>
        <v/>
      </c>
      <c r="B96" s="23">
        <f>IF($A96="","",MOD(ROW()-5,12)+1)</f>
        <v/>
      </c>
      <c r="C96" s="20">
        <f>IF($A96="","",IFERROR(VLOOKUP($A96,'Recurring Plans'!$A$5:$M$104,2,FALSE),""))</f>
        <v/>
      </c>
      <c r="D96" s="20">
        <f>IF($A96="","",IFERROR(VLOOKUP($A96,'Recurring Plans'!$A$5:$M$104,4,FALSE),""))</f>
        <v/>
      </c>
      <c r="E96" s="33">
        <f>IF(OR($A96="",$B96&gt;IFERROR(VLOOKUP($A96,'Recurring Plans'!$A$5:$M$104,8,FALSE),0),IFERROR(VLOOKUP($A96,'Recurring Plans'!$A$5:$M$104,11,FALSE),"")&lt;&gt;'Assumptions'!$E$9),"",IFERROR(IF(VLOOKUP($A96,'Recurring Plans'!$A$5:$M$104,7,FALSE)='Assumptions'!$E$4,VLOOKUP($A96,'Recurring Plans'!$A$5:$M$104,5,FALSE)+($B96-1)*VLOOKUP($A96,'Recurring Plans'!$A$5:$M$104,6,FALSE),IF(VLOOKUP($A96,'Recurring Plans'!$A$5:$M$104,7,FALSE)='Assumptions'!$E$5,VLOOKUP($A96,'Recurring Plans'!$A$5:$M$104,5,FALSE)+($B96-1)*VLOOKUP($A96,'Recurring Plans'!$A$5:$M$104,6,FALSE)*7,IF(VLOOKUP($A96,'Recurring Plans'!$A$5:$M$104,7,FALSE)='Assumptions'!$E$6,EDATE(VLOOKUP($A96,'Recurring Plans'!$A$5:$M$104,5,FALSE),($B96-1)*VLOOKUP($A96,'Recurring Plans'!$A$5:$M$104,6,FALSE)),""))),""))</f>
        <v/>
      </c>
      <c r="F96" s="31" t="n"/>
      <c r="G96" s="33">
        <f>IF($E96="","",IF($F96&lt;&gt;"",$F96,$E96))</f>
        <v/>
      </c>
      <c r="H96" s="24">
        <f>IF($E96="","",IFERROR(VLOOKUP($A96,'Recurring Plans'!$A$5:$M$104,9,FALSE),""))</f>
        <v/>
      </c>
      <c r="I96" s="13" t="n"/>
      <c r="J96" s="20">
        <f>IF($E96="","",IF($I96&lt;&gt;"",$I96,IFERROR(VLOOKUP($A96,'Recurring Plans'!$A$5:$M$104,10,FALSE),"")))</f>
        <v/>
      </c>
      <c r="K96" s="12" t="n"/>
      <c r="L96" s="9">
        <f>IF($G96="","",IF($K96&lt;&gt;"",$K96,'Assumptions'!$E$14))</f>
        <v/>
      </c>
      <c r="M96" s="13" t="n"/>
      <c r="N96" s="20">
        <f>IF($G96="","",IF(OR($F96&lt;&gt;"",$I96&lt;&gt;"",$M96&lt;&gt;"",$K96='Assumptions'!$E$16,$K96='Assumptions'!$E$17),"Exception - check",IF(AND($L96='Assumptions'!$E$14,$G96&lt;'Assumptions'!$B$4),"Past date - check","")))</f>
        <v/>
      </c>
    </row>
    <row r="97">
      <c r="A97" s="6">
        <f>IFERROR(IF(INDEX('Recurring Plans'!$A$5:$A$104,INT((ROW()-5)/12)+1)="","",INDEX('Recurring Plans'!$A$5:$A$104,INT((ROW()-5)/12)+1)),"")</f>
        <v/>
      </c>
      <c r="B97" s="21">
        <f>IF($A97="","",MOD(ROW()-5,12)+1)</f>
        <v/>
      </c>
      <c r="C97" s="18">
        <f>IF($A97="","",IFERROR(VLOOKUP($A97,'Recurring Plans'!$A$5:$M$104,2,FALSE),""))</f>
        <v/>
      </c>
      <c r="D97" s="18">
        <f>IF($A97="","",IFERROR(VLOOKUP($A97,'Recurring Plans'!$A$5:$M$104,4,FALSE),""))</f>
        <v/>
      </c>
      <c r="E97" s="32">
        <f>IF(OR($A97="",$B97&gt;IFERROR(VLOOKUP($A97,'Recurring Plans'!$A$5:$M$104,8,FALSE),0),IFERROR(VLOOKUP($A97,'Recurring Plans'!$A$5:$M$104,11,FALSE),"")&lt;&gt;'Assumptions'!$E$9),"",IFERROR(IF(VLOOKUP($A97,'Recurring Plans'!$A$5:$M$104,7,FALSE)='Assumptions'!$E$4,VLOOKUP($A97,'Recurring Plans'!$A$5:$M$104,5,FALSE)+($B97-1)*VLOOKUP($A97,'Recurring Plans'!$A$5:$M$104,6,FALSE),IF(VLOOKUP($A97,'Recurring Plans'!$A$5:$M$104,7,FALSE)='Assumptions'!$E$5,VLOOKUP($A97,'Recurring Plans'!$A$5:$M$104,5,FALSE)+($B97-1)*VLOOKUP($A97,'Recurring Plans'!$A$5:$M$104,6,FALSE)*7,IF(VLOOKUP($A97,'Recurring Plans'!$A$5:$M$104,7,FALSE)='Assumptions'!$E$6,EDATE(VLOOKUP($A97,'Recurring Plans'!$A$5:$M$104,5,FALSE),($B97-1)*VLOOKUP($A97,'Recurring Plans'!$A$5:$M$104,6,FALSE)),""))),""))</f>
        <v/>
      </c>
      <c r="F97" s="31" t="n"/>
      <c r="G97" s="32">
        <f>IF($E97="","",IF($F97&lt;&gt;"",$F97,$E97))</f>
        <v/>
      </c>
      <c r="H97" s="22">
        <f>IF($E97="","",IFERROR(VLOOKUP($A97,'Recurring Plans'!$A$5:$M$104,9,FALSE),""))</f>
        <v/>
      </c>
      <c r="I97" s="13" t="n"/>
      <c r="J97" s="18">
        <f>IF($E97="","",IF($I97&lt;&gt;"",$I97,IFERROR(VLOOKUP($A97,'Recurring Plans'!$A$5:$M$104,10,FALSE),"")))</f>
        <v/>
      </c>
      <c r="K97" s="12" t="n"/>
      <c r="L97" s="6">
        <f>IF($G97="","",IF($K97&lt;&gt;"",$K97,'Assumptions'!$E$14))</f>
        <v/>
      </c>
      <c r="M97" s="13" t="n"/>
      <c r="N97" s="18">
        <f>IF($G97="","",IF(OR($F97&lt;&gt;"",$I97&lt;&gt;"",$M97&lt;&gt;"",$K97='Assumptions'!$E$16,$K97='Assumptions'!$E$17),"Exception - check",IF(AND($L97='Assumptions'!$E$14,$G97&lt;'Assumptions'!$B$4),"Past date - check","")))</f>
        <v/>
      </c>
    </row>
    <row r="98">
      <c r="A98" s="9">
        <f>IFERROR(IF(INDEX('Recurring Plans'!$A$5:$A$104,INT((ROW()-5)/12)+1)="","",INDEX('Recurring Plans'!$A$5:$A$104,INT((ROW()-5)/12)+1)),"")</f>
        <v/>
      </c>
      <c r="B98" s="23">
        <f>IF($A98="","",MOD(ROW()-5,12)+1)</f>
        <v/>
      </c>
      <c r="C98" s="20">
        <f>IF($A98="","",IFERROR(VLOOKUP($A98,'Recurring Plans'!$A$5:$M$104,2,FALSE),""))</f>
        <v/>
      </c>
      <c r="D98" s="20">
        <f>IF($A98="","",IFERROR(VLOOKUP($A98,'Recurring Plans'!$A$5:$M$104,4,FALSE),""))</f>
        <v/>
      </c>
      <c r="E98" s="33">
        <f>IF(OR($A98="",$B98&gt;IFERROR(VLOOKUP($A98,'Recurring Plans'!$A$5:$M$104,8,FALSE),0),IFERROR(VLOOKUP($A98,'Recurring Plans'!$A$5:$M$104,11,FALSE),"")&lt;&gt;'Assumptions'!$E$9),"",IFERROR(IF(VLOOKUP($A98,'Recurring Plans'!$A$5:$M$104,7,FALSE)='Assumptions'!$E$4,VLOOKUP($A98,'Recurring Plans'!$A$5:$M$104,5,FALSE)+($B98-1)*VLOOKUP($A98,'Recurring Plans'!$A$5:$M$104,6,FALSE),IF(VLOOKUP($A98,'Recurring Plans'!$A$5:$M$104,7,FALSE)='Assumptions'!$E$5,VLOOKUP($A98,'Recurring Plans'!$A$5:$M$104,5,FALSE)+($B98-1)*VLOOKUP($A98,'Recurring Plans'!$A$5:$M$104,6,FALSE)*7,IF(VLOOKUP($A98,'Recurring Plans'!$A$5:$M$104,7,FALSE)='Assumptions'!$E$6,EDATE(VLOOKUP($A98,'Recurring Plans'!$A$5:$M$104,5,FALSE),($B98-1)*VLOOKUP($A98,'Recurring Plans'!$A$5:$M$104,6,FALSE)),""))),""))</f>
        <v/>
      </c>
      <c r="F98" s="31" t="n"/>
      <c r="G98" s="33">
        <f>IF($E98="","",IF($F98&lt;&gt;"",$F98,$E98))</f>
        <v/>
      </c>
      <c r="H98" s="24">
        <f>IF($E98="","",IFERROR(VLOOKUP($A98,'Recurring Plans'!$A$5:$M$104,9,FALSE),""))</f>
        <v/>
      </c>
      <c r="I98" s="13" t="n"/>
      <c r="J98" s="20">
        <f>IF($E98="","",IF($I98&lt;&gt;"",$I98,IFERROR(VLOOKUP($A98,'Recurring Plans'!$A$5:$M$104,10,FALSE),"")))</f>
        <v/>
      </c>
      <c r="K98" s="12" t="n"/>
      <c r="L98" s="9">
        <f>IF($G98="","",IF($K98&lt;&gt;"",$K98,'Assumptions'!$E$14))</f>
        <v/>
      </c>
      <c r="M98" s="13" t="n"/>
      <c r="N98" s="20">
        <f>IF($G98="","",IF(OR($F98&lt;&gt;"",$I98&lt;&gt;"",$M98&lt;&gt;"",$K98='Assumptions'!$E$16,$K98='Assumptions'!$E$17),"Exception - check",IF(AND($L98='Assumptions'!$E$14,$G98&lt;'Assumptions'!$B$4),"Past date - check","")))</f>
        <v/>
      </c>
    </row>
    <row r="99">
      <c r="A99" s="6">
        <f>IFERROR(IF(INDEX('Recurring Plans'!$A$5:$A$104,INT((ROW()-5)/12)+1)="","",INDEX('Recurring Plans'!$A$5:$A$104,INT((ROW()-5)/12)+1)),"")</f>
        <v/>
      </c>
      <c r="B99" s="21">
        <f>IF($A99="","",MOD(ROW()-5,12)+1)</f>
        <v/>
      </c>
      <c r="C99" s="18">
        <f>IF($A99="","",IFERROR(VLOOKUP($A99,'Recurring Plans'!$A$5:$M$104,2,FALSE),""))</f>
        <v/>
      </c>
      <c r="D99" s="18">
        <f>IF($A99="","",IFERROR(VLOOKUP($A99,'Recurring Plans'!$A$5:$M$104,4,FALSE),""))</f>
        <v/>
      </c>
      <c r="E99" s="32">
        <f>IF(OR($A99="",$B99&gt;IFERROR(VLOOKUP($A99,'Recurring Plans'!$A$5:$M$104,8,FALSE),0),IFERROR(VLOOKUP($A99,'Recurring Plans'!$A$5:$M$104,11,FALSE),"")&lt;&gt;'Assumptions'!$E$9),"",IFERROR(IF(VLOOKUP($A99,'Recurring Plans'!$A$5:$M$104,7,FALSE)='Assumptions'!$E$4,VLOOKUP($A99,'Recurring Plans'!$A$5:$M$104,5,FALSE)+($B99-1)*VLOOKUP($A99,'Recurring Plans'!$A$5:$M$104,6,FALSE),IF(VLOOKUP($A99,'Recurring Plans'!$A$5:$M$104,7,FALSE)='Assumptions'!$E$5,VLOOKUP($A99,'Recurring Plans'!$A$5:$M$104,5,FALSE)+($B99-1)*VLOOKUP($A99,'Recurring Plans'!$A$5:$M$104,6,FALSE)*7,IF(VLOOKUP($A99,'Recurring Plans'!$A$5:$M$104,7,FALSE)='Assumptions'!$E$6,EDATE(VLOOKUP($A99,'Recurring Plans'!$A$5:$M$104,5,FALSE),($B99-1)*VLOOKUP($A99,'Recurring Plans'!$A$5:$M$104,6,FALSE)),""))),""))</f>
        <v/>
      </c>
      <c r="F99" s="31" t="n"/>
      <c r="G99" s="32">
        <f>IF($E99="","",IF($F99&lt;&gt;"",$F99,$E99))</f>
        <v/>
      </c>
      <c r="H99" s="22">
        <f>IF($E99="","",IFERROR(VLOOKUP($A99,'Recurring Plans'!$A$5:$M$104,9,FALSE),""))</f>
        <v/>
      </c>
      <c r="I99" s="13" t="n"/>
      <c r="J99" s="18">
        <f>IF($E99="","",IF($I99&lt;&gt;"",$I99,IFERROR(VLOOKUP($A99,'Recurring Plans'!$A$5:$M$104,10,FALSE),"")))</f>
        <v/>
      </c>
      <c r="K99" s="12" t="n"/>
      <c r="L99" s="6">
        <f>IF($G99="","",IF($K99&lt;&gt;"",$K99,'Assumptions'!$E$14))</f>
        <v/>
      </c>
      <c r="M99" s="13" t="n"/>
      <c r="N99" s="18">
        <f>IF($G99="","",IF(OR($F99&lt;&gt;"",$I99&lt;&gt;"",$M99&lt;&gt;"",$K99='Assumptions'!$E$16,$K99='Assumptions'!$E$17),"Exception - check",IF(AND($L99='Assumptions'!$E$14,$G99&lt;'Assumptions'!$B$4),"Past date - check","")))</f>
        <v/>
      </c>
    </row>
    <row r="100">
      <c r="A100" s="9">
        <f>IFERROR(IF(INDEX('Recurring Plans'!$A$5:$A$104,INT((ROW()-5)/12)+1)="","",INDEX('Recurring Plans'!$A$5:$A$104,INT((ROW()-5)/12)+1)),"")</f>
        <v/>
      </c>
      <c r="B100" s="23">
        <f>IF($A100="","",MOD(ROW()-5,12)+1)</f>
        <v/>
      </c>
      <c r="C100" s="20">
        <f>IF($A100="","",IFERROR(VLOOKUP($A100,'Recurring Plans'!$A$5:$M$104,2,FALSE),""))</f>
        <v/>
      </c>
      <c r="D100" s="20">
        <f>IF($A100="","",IFERROR(VLOOKUP($A100,'Recurring Plans'!$A$5:$M$104,4,FALSE),""))</f>
        <v/>
      </c>
      <c r="E100" s="33">
        <f>IF(OR($A100="",$B100&gt;IFERROR(VLOOKUP($A100,'Recurring Plans'!$A$5:$M$104,8,FALSE),0),IFERROR(VLOOKUP($A100,'Recurring Plans'!$A$5:$M$104,11,FALSE),"")&lt;&gt;'Assumptions'!$E$9),"",IFERROR(IF(VLOOKUP($A100,'Recurring Plans'!$A$5:$M$104,7,FALSE)='Assumptions'!$E$4,VLOOKUP($A100,'Recurring Plans'!$A$5:$M$104,5,FALSE)+($B100-1)*VLOOKUP($A100,'Recurring Plans'!$A$5:$M$104,6,FALSE),IF(VLOOKUP($A100,'Recurring Plans'!$A$5:$M$104,7,FALSE)='Assumptions'!$E$5,VLOOKUP($A100,'Recurring Plans'!$A$5:$M$104,5,FALSE)+($B100-1)*VLOOKUP($A100,'Recurring Plans'!$A$5:$M$104,6,FALSE)*7,IF(VLOOKUP($A100,'Recurring Plans'!$A$5:$M$104,7,FALSE)='Assumptions'!$E$6,EDATE(VLOOKUP($A100,'Recurring Plans'!$A$5:$M$104,5,FALSE),($B100-1)*VLOOKUP($A100,'Recurring Plans'!$A$5:$M$104,6,FALSE)),""))),""))</f>
        <v/>
      </c>
      <c r="F100" s="31" t="n"/>
      <c r="G100" s="33">
        <f>IF($E100="","",IF($F100&lt;&gt;"",$F100,$E100))</f>
        <v/>
      </c>
      <c r="H100" s="24">
        <f>IF($E100="","",IFERROR(VLOOKUP($A100,'Recurring Plans'!$A$5:$M$104,9,FALSE),""))</f>
        <v/>
      </c>
      <c r="I100" s="13" t="n"/>
      <c r="J100" s="20">
        <f>IF($E100="","",IF($I100&lt;&gt;"",$I100,IFERROR(VLOOKUP($A100,'Recurring Plans'!$A$5:$M$104,10,FALSE),"")))</f>
        <v/>
      </c>
      <c r="K100" s="12" t="n"/>
      <c r="L100" s="9">
        <f>IF($G100="","",IF($K100&lt;&gt;"",$K100,'Assumptions'!$E$14))</f>
        <v/>
      </c>
      <c r="M100" s="13" t="n"/>
      <c r="N100" s="20">
        <f>IF($G100="","",IF(OR($F100&lt;&gt;"",$I100&lt;&gt;"",$M100&lt;&gt;"",$K100='Assumptions'!$E$16,$K100='Assumptions'!$E$17),"Exception - check",IF(AND($L100='Assumptions'!$E$14,$G100&lt;'Assumptions'!$B$4),"Past date - check","")))</f>
        <v/>
      </c>
    </row>
    <row r="101">
      <c r="A101" s="6">
        <f>IFERROR(IF(INDEX('Recurring Plans'!$A$5:$A$104,INT((ROW()-5)/12)+1)="","",INDEX('Recurring Plans'!$A$5:$A$104,INT((ROW()-5)/12)+1)),"")</f>
        <v/>
      </c>
      <c r="B101" s="21">
        <f>IF($A101="","",MOD(ROW()-5,12)+1)</f>
        <v/>
      </c>
      <c r="C101" s="18">
        <f>IF($A101="","",IFERROR(VLOOKUP($A101,'Recurring Plans'!$A$5:$M$104,2,FALSE),""))</f>
        <v/>
      </c>
      <c r="D101" s="18">
        <f>IF($A101="","",IFERROR(VLOOKUP($A101,'Recurring Plans'!$A$5:$M$104,4,FALSE),""))</f>
        <v/>
      </c>
      <c r="E101" s="32">
        <f>IF(OR($A101="",$B101&gt;IFERROR(VLOOKUP($A101,'Recurring Plans'!$A$5:$M$104,8,FALSE),0),IFERROR(VLOOKUP($A101,'Recurring Plans'!$A$5:$M$104,11,FALSE),"")&lt;&gt;'Assumptions'!$E$9),"",IFERROR(IF(VLOOKUP($A101,'Recurring Plans'!$A$5:$M$104,7,FALSE)='Assumptions'!$E$4,VLOOKUP($A101,'Recurring Plans'!$A$5:$M$104,5,FALSE)+($B101-1)*VLOOKUP($A101,'Recurring Plans'!$A$5:$M$104,6,FALSE),IF(VLOOKUP($A101,'Recurring Plans'!$A$5:$M$104,7,FALSE)='Assumptions'!$E$5,VLOOKUP($A101,'Recurring Plans'!$A$5:$M$104,5,FALSE)+($B101-1)*VLOOKUP($A101,'Recurring Plans'!$A$5:$M$104,6,FALSE)*7,IF(VLOOKUP($A101,'Recurring Plans'!$A$5:$M$104,7,FALSE)='Assumptions'!$E$6,EDATE(VLOOKUP($A101,'Recurring Plans'!$A$5:$M$104,5,FALSE),($B101-1)*VLOOKUP($A101,'Recurring Plans'!$A$5:$M$104,6,FALSE)),""))),""))</f>
        <v/>
      </c>
      <c r="F101" s="31" t="n"/>
      <c r="G101" s="32">
        <f>IF($E101="","",IF($F101&lt;&gt;"",$F101,$E101))</f>
        <v/>
      </c>
      <c r="H101" s="22">
        <f>IF($E101="","",IFERROR(VLOOKUP($A101,'Recurring Plans'!$A$5:$M$104,9,FALSE),""))</f>
        <v/>
      </c>
      <c r="I101" s="13" t="n"/>
      <c r="J101" s="18">
        <f>IF($E101="","",IF($I101&lt;&gt;"",$I101,IFERROR(VLOOKUP($A101,'Recurring Plans'!$A$5:$M$104,10,FALSE),"")))</f>
        <v/>
      </c>
      <c r="K101" s="12" t="inlineStr">
        <is>
          <t>Canceled</t>
        </is>
      </c>
      <c r="L101" s="6">
        <f>IF($G101="","",IF($K101&lt;&gt;"",$K101,'Assumptions'!$E$14))</f>
        <v/>
      </c>
      <c r="M101" s="13" t="inlineStr">
        <is>
          <t>Owner canceled this occurrence.</t>
        </is>
      </c>
      <c r="N101" s="18">
        <f>IF($G101="","",IF(OR($F101&lt;&gt;"",$I101&lt;&gt;"",$M101&lt;&gt;"",$K101='Assumptions'!$E$16,$K101='Assumptions'!$E$17),"Exception - check",IF(AND($L101='Assumptions'!$E$14,$G101&lt;'Assumptions'!$B$4),"Past date - check","")))</f>
        <v/>
      </c>
    </row>
    <row r="102">
      <c r="A102" s="9">
        <f>IFERROR(IF(INDEX('Recurring Plans'!$A$5:$A$104,INT((ROW()-5)/12)+1)="","",INDEX('Recurring Plans'!$A$5:$A$104,INT((ROW()-5)/12)+1)),"")</f>
        <v/>
      </c>
      <c r="B102" s="23">
        <f>IF($A102="","",MOD(ROW()-5,12)+1)</f>
        <v/>
      </c>
      <c r="C102" s="20">
        <f>IF($A102="","",IFERROR(VLOOKUP($A102,'Recurring Plans'!$A$5:$M$104,2,FALSE),""))</f>
        <v/>
      </c>
      <c r="D102" s="20">
        <f>IF($A102="","",IFERROR(VLOOKUP($A102,'Recurring Plans'!$A$5:$M$104,4,FALSE),""))</f>
        <v/>
      </c>
      <c r="E102" s="33">
        <f>IF(OR($A102="",$B102&gt;IFERROR(VLOOKUP($A102,'Recurring Plans'!$A$5:$M$104,8,FALSE),0),IFERROR(VLOOKUP($A102,'Recurring Plans'!$A$5:$M$104,11,FALSE),"")&lt;&gt;'Assumptions'!$E$9),"",IFERROR(IF(VLOOKUP($A102,'Recurring Plans'!$A$5:$M$104,7,FALSE)='Assumptions'!$E$4,VLOOKUP($A102,'Recurring Plans'!$A$5:$M$104,5,FALSE)+($B102-1)*VLOOKUP($A102,'Recurring Plans'!$A$5:$M$104,6,FALSE),IF(VLOOKUP($A102,'Recurring Plans'!$A$5:$M$104,7,FALSE)='Assumptions'!$E$5,VLOOKUP($A102,'Recurring Plans'!$A$5:$M$104,5,FALSE)+($B102-1)*VLOOKUP($A102,'Recurring Plans'!$A$5:$M$104,6,FALSE)*7,IF(VLOOKUP($A102,'Recurring Plans'!$A$5:$M$104,7,FALSE)='Assumptions'!$E$6,EDATE(VLOOKUP($A102,'Recurring Plans'!$A$5:$M$104,5,FALSE),($B102-1)*VLOOKUP($A102,'Recurring Plans'!$A$5:$M$104,6,FALSE)),""))),""))</f>
        <v/>
      </c>
      <c r="F102" s="31" t="n"/>
      <c r="G102" s="33">
        <f>IF($E102="","",IF($F102&lt;&gt;"",$F102,$E102))</f>
        <v/>
      </c>
      <c r="H102" s="24">
        <f>IF($E102="","",IFERROR(VLOOKUP($A102,'Recurring Plans'!$A$5:$M$104,9,FALSE),""))</f>
        <v/>
      </c>
      <c r="I102" s="13" t="n"/>
      <c r="J102" s="20">
        <f>IF($E102="","",IF($I102&lt;&gt;"",$I102,IFERROR(VLOOKUP($A102,'Recurring Plans'!$A$5:$M$104,10,FALSE),"")))</f>
        <v/>
      </c>
      <c r="K102" s="12" t="n"/>
      <c r="L102" s="9">
        <f>IF($G102="","",IF($K102&lt;&gt;"",$K102,'Assumptions'!$E$14))</f>
        <v/>
      </c>
      <c r="M102" s="13" t="n"/>
      <c r="N102" s="20">
        <f>IF($G102="","",IF(OR($F102&lt;&gt;"",$I102&lt;&gt;"",$M102&lt;&gt;"",$K102='Assumptions'!$E$16,$K102='Assumptions'!$E$17),"Exception - check",IF(AND($L102='Assumptions'!$E$14,$G102&lt;'Assumptions'!$B$4),"Past date - check","")))</f>
        <v/>
      </c>
    </row>
    <row r="103">
      <c r="A103" s="6">
        <f>IFERROR(IF(INDEX('Recurring Plans'!$A$5:$A$104,INT((ROW()-5)/12)+1)="","",INDEX('Recurring Plans'!$A$5:$A$104,INT((ROW()-5)/12)+1)),"")</f>
        <v/>
      </c>
      <c r="B103" s="21">
        <f>IF($A103="","",MOD(ROW()-5,12)+1)</f>
        <v/>
      </c>
      <c r="C103" s="18">
        <f>IF($A103="","",IFERROR(VLOOKUP($A103,'Recurring Plans'!$A$5:$M$104,2,FALSE),""))</f>
        <v/>
      </c>
      <c r="D103" s="18">
        <f>IF($A103="","",IFERROR(VLOOKUP($A103,'Recurring Plans'!$A$5:$M$104,4,FALSE),""))</f>
        <v/>
      </c>
      <c r="E103" s="32">
        <f>IF(OR($A103="",$B103&gt;IFERROR(VLOOKUP($A103,'Recurring Plans'!$A$5:$M$104,8,FALSE),0),IFERROR(VLOOKUP($A103,'Recurring Plans'!$A$5:$M$104,11,FALSE),"")&lt;&gt;'Assumptions'!$E$9),"",IFERROR(IF(VLOOKUP($A103,'Recurring Plans'!$A$5:$M$104,7,FALSE)='Assumptions'!$E$4,VLOOKUP($A103,'Recurring Plans'!$A$5:$M$104,5,FALSE)+($B103-1)*VLOOKUP($A103,'Recurring Plans'!$A$5:$M$104,6,FALSE),IF(VLOOKUP($A103,'Recurring Plans'!$A$5:$M$104,7,FALSE)='Assumptions'!$E$5,VLOOKUP($A103,'Recurring Plans'!$A$5:$M$104,5,FALSE)+($B103-1)*VLOOKUP($A103,'Recurring Plans'!$A$5:$M$104,6,FALSE)*7,IF(VLOOKUP($A103,'Recurring Plans'!$A$5:$M$104,7,FALSE)='Assumptions'!$E$6,EDATE(VLOOKUP($A103,'Recurring Plans'!$A$5:$M$104,5,FALSE),($B103-1)*VLOOKUP($A103,'Recurring Plans'!$A$5:$M$104,6,FALSE)),""))),""))</f>
        <v/>
      </c>
      <c r="F103" s="31" t="n"/>
      <c r="G103" s="32">
        <f>IF($E103="","",IF($F103&lt;&gt;"",$F103,$E103))</f>
        <v/>
      </c>
      <c r="H103" s="22">
        <f>IF($E103="","",IFERROR(VLOOKUP($A103,'Recurring Plans'!$A$5:$M$104,9,FALSE),""))</f>
        <v/>
      </c>
      <c r="I103" s="13" t="n"/>
      <c r="J103" s="18">
        <f>IF($E103="","",IF($I103&lt;&gt;"",$I103,IFERROR(VLOOKUP($A103,'Recurring Plans'!$A$5:$M$104,10,FALSE),"")))</f>
        <v/>
      </c>
      <c r="K103" s="12" t="n"/>
      <c r="L103" s="6">
        <f>IF($G103="","",IF($K103&lt;&gt;"",$K103,'Assumptions'!$E$14))</f>
        <v/>
      </c>
      <c r="M103" s="13" t="n"/>
      <c r="N103" s="18">
        <f>IF($G103="","",IF(OR($F103&lt;&gt;"",$I103&lt;&gt;"",$M103&lt;&gt;"",$K103='Assumptions'!$E$16,$K103='Assumptions'!$E$17),"Exception - check",IF(AND($L103='Assumptions'!$E$14,$G103&lt;'Assumptions'!$B$4),"Past date - check","")))</f>
        <v/>
      </c>
    </row>
    <row r="104">
      <c r="A104" s="9">
        <f>IFERROR(IF(INDEX('Recurring Plans'!$A$5:$A$104,INT((ROW()-5)/12)+1)="","",INDEX('Recurring Plans'!$A$5:$A$104,INT((ROW()-5)/12)+1)),"")</f>
        <v/>
      </c>
      <c r="B104" s="23">
        <f>IF($A104="","",MOD(ROW()-5,12)+1)</f>
        <v/>
      </c>
      <c r="C104" s="20">
        <f>IF($A104="","",IFERROR(VLOOKUP($A104,'Recurring Plans'!$A$5:$M$104,2,FALSE),""))</f>
        <v/>
      </c>
      <c r="D104" s="20">
        <f>IF($A104="","",IFERROR(VLOOKUP($A104,'Recurring Plans'!$A$5:$M$104,4,FALSE),""))</f>
        <v/>
      </c>
      <c r="E104" s="33">
        <f>IF(OR($A104="",$B104&gt;IFERROR(VLOOKUP($A104,'Recurring Plans'!$A$5:$M$104,8,FALSE),0),IFERROR(VLOOKUP($A104,'Recurring Plans'!$A$5:$M$104,11,FALSE),"")&lt;&gt;'Assumptions'!$E$9),"",IFERROR(IF(VLOOKUP($A104,'Recurring Plans'!$A$5:$M$104,7,FALSE)='Assumptions'!$E$4,VLOOKUP($A104,'Recurring Plans'!$A$5:$M$104,5,FALSE)+($B104-1)*VLOOKUP($A104,'Recurring Plans'!$A$5:$M$104,6,FALSE),IF(VLOOKUP($A104,'Recurring Plans'!$A$5:$M$104,7,FALSE)='Assumptions'!$E$5,VLOOKUP($A104,'Recurring Plans'!$A$5:$M$104,5,FALSE)+($B104-1)*VLOOKUP($A104,'Recurring Plans'!$A$5:$M$104,6,FALSE)*7,IF(VLOOKUP($A104,'Recurring Plans'!$A$5:$M$104,7,FALSE)='Assumptions'!$E$6,EDATE(VLOOKUP($A104,'Recurring Plans'!$A$5:$M$104,5,FALSE),($B104-1)*VLOOKUP($A104,'Recurring Plans'!$A$5:$M$104,6,FALSE)),""))),""))</f>
        <v/>
      </c>
      <c r="F104" s="31" t="n"/>
      <c r="G104" s="33">
        <f>IF($E104="","",IF($F104&lt;&gt;"",$F104,$E104))</f>
        <v/>
      </c>
      <c r="H104" s="24">
        <f>IF($E104="","",IFERROR(VLOOKUP($A104,'Recurring Plans'!$A$5:$M$104,9,FALSE),""))</f>
        <v/>
      </c>
      <c r="I104" s="13" t="n"/>
      <c r="J104" s="20">
        <f>IF($E104="","",IF($I104&lt;&gt;"",$I104,IFERROR(VLOOKUP($A104,'Recurring Plans'!$A$5:$M$104,10,FALSE),"")))</f>
        <v/>
      </c>
      <c r="K104" s="12" t="n"/>
      <c r="L104" s="9">
        <f>IF($G104="","",IF($K104&lt;&gt;"",$K104,'Assumptions'!$E$14))</f>
        <v/>
      </c>
      <c r="M104" s="13" t="n"/>
      <c r="N104" s="20">
        <f>IF($G104="","",IF(OR($F104&lt;&gt;"",$I104&lt;&gt;"",$M104&lt;&gt;"",$K104='Assumptions'!$E$16,$K104='Assumptions'!$E$17),"Exception - check",IF(AND($L104='Assumptions'!$E$14,$G104&lt;'Assumptions'!$B$4),"Past date - check","")))</f>
        <v/>
      </c>
    </row>
    <row r="105">
      <c r="A105" s="6">
        <f>IFERROR(IF(INDEX('Recurring Plans'!$A$5:$A$104,INT((ROW()-5)/12)+1)="","",INDEX('Recurring Plans'!$A$5:$A$104,INT((ROW()-5)/12)+1)),"")</f>
        <v/>
      </c>
      <c r="B105" s="21">
        <f>IF($A105="","",MOD(ROW()-5,12)+1)</f>
        <v/>
      </c>
      <c r="C105" s="18">
        <f>IF($A105="","",IFERROR(VLOOKUP($A105,'Recurring Plans'!$A$5:$M$104,2,FALSE),""))</f>
        <v/>
      </c>
      <c r="D105" s="18">
        <f>IF($A105="","",IFERROR(VLOOKUP($A105,'Recurring Plans'!$A$5:$M$104,4,FALSE),""))</f>
        <v/>
      </c>
      <c r="E105" s="32">
        <f>IF(OR($A105="",$B105&gt;IFERROR(VLOOKUP($A105,'Recurring Plans'!$A$5:$M$104,8,FALSE),0),IFERROR(VLOOKUP($A105,'Recurring Plans'!$A$5:$M$104,11,FALSE),"")&lt;&gt;'Assumptions'!$E$9),"",IFERROR(IF(VLOOKUP($A105,'Recurring Plans'!$A$5:$M$104,7,FALSE)='Assumptions'!$E$4,VLOOKUP($A105,'Recurring Plans'!$A$5:$M$104,5,FALSE)+($B105-1)*VLOOKUP($A105,'Recurring Plans'!$A$5:$M$104,6,FALSE),IF(VLOOKUP($A105,'Recurring Plans'!$A$5:$M$104,7,FALSE)='Assumptions'!$E$5,VLOOKUP($A105,'Recurring Plans'!$A$5:$M$104,5,FALSE)+($B105-1)*VLOOKUP($A105,'Recurring Plans'!$A$5:$M$104,6,FALSE)*7,IF(VLOOKUP($A105,'Recurring Plans'!$A$5:$M$104,7,FALSE)='Assumptions'!$E$6,EDATE(VLOOKUP($A105,'Recurring Plans'!$A$5:$M$104,5,FALSE),($B105-1)*VLOOKUP($A105,'Recurring Plans'!$A$5:$M$104,6,FALSE)),""))),""))</f>
        <v/>
      </c>
      <c r="F105" s="31" t="n"/>
      <c r="G105" s="32">
        <f>IF($E105="","",IF($F105&lt;&gt;"",$F105,$E105))</f>
        <v/>
      </c>
      <c r="H105" s="22">
        <f>IF($E105="","",IFERROR(VLOOKUP($A105,'Recurring Plans'!$A$5:$M$104,9,FALSE),""))</f>
        <v/>
      </c>
      <c r="I105" s="13" t="n"/>
      <c r="J105" s="18">
        <f>IF($E105="","",IF($I105&lt;&gt;"",$I105,IFERROR(VLOOKUP($A105,'Recurring Plans'!$A$5:$M$104,10,FALSE),"")))</f>
        <v/>
      </c>
      <c r="K105" s="12" t="n"/>
      <c r="L105" s="6">
        <f>IF($G105="","",IF($K105&lt;&gt;"",$K105,'Assumptions'!$E$14))</f>
        <v/>
      </c>
      <c r="M105" s="13" t="n"/>
      <c r="N105" s="18">
        <f>IF($G105="","",IF(OR($F105&lt;&gt;"",$I105&lt;&gt;"",$M105&lt;&gt;"",$K105='Assumptions'!$E$16,$K105='Assumptions'!$E$17),"Exception - check",IF(AND($L105='Assumptions'!$E$14,$G105&lt;'Assumptions'!$B$4),"Past date - check","")))</f>
        <v/>
      </c>
    </row>
    <row r="106">
      <c r="A106" s="9">
        <f>IFERROR(IF(INDEX('Recurring Plans'!$A$5:$A$104,INT((ROW()-5)/12)+1)="","",INDEX('Recurring Plans'!$A$5:$A$104,INT((ROW()-5)/12)+1)),"")</f>
        <v/>
      </c>
      <c r="B106" s="23">
        <f>IF($A106="","",MOD(ROW()-5,12)+1)</f>
        <v/>
      </c>
      <c r="C106" s="20">
        <f>IF($A106="","",IFERROR(VLOOKUP($A106,'Recurring Plans'!$A$5:$M$104,2,FALSE),""))</f>
        <v/>
      </c>
      <c r="D106" s="20">
        <f>IF($A106="","",IFERROR(VLOOKUP($A106,'Recurring Plans'!$A$5:$M$104,4,FALSE),""))</f>
        <v/>
      </c>
      <c r="E106" s="33">
        <f>IF(OR($A106="",$B106&gt;IFERROR(VLOOKUP($A106,'Recurring Plans'!$A$5:$M$104,8,FALSE),0),IFERROR(VLOOKUP($A106,'Recurring Plans'!$A$5:$M$104,11,FALSE),"")&lt;&gt;'Assumptions'!$E$9),"",IFERROR(IF(VLOOKUP($A106,'Recurring Plans'!$A$5:$M$104,7,FALSE)='Assumptions'!$E$4,VLOOKUP($A106,'Recurring Plans'!$A$5:$M$104,5,FALSE)+($B106-1)*VLOOKUP($A106,'Recurring Plans'!$A$5:$M$104,6,FALSE),IF(VLOOKUP($A106,'Recurring Plans'!$A$5:$M$104,7,FALSE)='Assumptions'!$E$5,VLOOKUP($A106,'Recurring Plans'!$A$5:$M$104,5,FALSE)+($B106-1)*VLOOKUP($A106,'Recurring Plans'!$A$5:$M$104,6,FALSE)*7,IF(VLOOKUP($A106,'Recurring Plans'!$A$5:$M$104,7,FALSE)='Assumptions'!$E$6,EDATE(VLOOKUP($A106,'Recurring Plans'!$A$5:$M$104,5,FALSE),($B106-1)*VLOOKUP($A106,'Recurring Plans'!$A$5:$M$104,6,FALSE)),""))),""))</f>
        <v/>
      </c>
      <c r="F106" s="31" t="n"/>
      <c r="G106" s="33">
        <f>IF($E106="","",IF($F106&lt;&gt;"",$F106,$E106))</f>
        <v/>
      </c>
      <c r="H106" s="24">
        <f>IF($E106="","",IFERROR(VLOOKUP($A106,'Recurring Plans'!$A$5:$M$104,9,FALSE),""))</f>
        <v/>
      </c>
      <c r="I106" s="13" t="n"/>
      <c r="J106" s="20">
        <f>IF($E106="","",IF($I106&lt;&gt;"",$I106,IFERROR(VLOOKUP($A106,'Recurring Plans'!$A$5:$M$104,10,FALSE),"")))</f>
        <v/>
      </c>
      <c r="K106" s="12" t="n"/>
      <c r="L106" s="9">
        <f>IF($G106="","",IF($K106&lt;&gt;"",$K106,'Assumptions'!$E$14))</f>
        <v/>
      </c>
      <c r="M106" s="13" t="n"/>
      <c r="N106" s="20">
        <f>IF($G106="","",IF(OR($F106&lt;&gt;"",$I106&lt;&gt;"",$M106&lt;&gt;"",$K106='Assumptions'!$E$16,$K106='Assumptions'!$E$17),"Exception - check",IF(AND($L106='Assumptions'!$E$14,$G106&lt;'Assumptions'!$B$4),"Past date - check","")))</f>
        <v/>
      </c>
    </row>
    <row r="107">
      <c r="A107" s="6">
        <f>IFERROR(IF(INDEX('Recurring Plans'!$A$5:$A$104,INT((ROW()-5)/12)+1)="","",INDEX('Recurring Plans'!$A$5:$A$104,INT((ROW()-5)/12)+1)),"")</f>
        <v/>
      </c>
      <c r="B107" s="21">
        <f>IF($A107="","",MOD(ROW()-5,12)+1)</f>
        <v/>
      </c>
      <c r="C107" s="18">
        <f>IF($A107="","",IFERROR(VLOOKUP($A107,'Recurring Plans'!$A$5:$M$104,2,FALSE),""))</f>
        <v/>
      </c>
      <c r="D107" s="18">
        <f>IF($A107="","",IFERROR(VLOOKUP($A107,'Recurring Plans'!$A$5:$M$104,4,FALSE),""))</f>
        <v/>
      </c>
      <c r="E107" s="32">
        <f>IF(OR($A107="",$B107&gt;IFERROR(VLOOKUP($A107,'Recurring Plans'!$A$5:$M$104,8,FALSE),0),IFERROR(VLOOKUP($A107,'Recurring Plans'!$A$5:$M$104,11,FALSE),"")&lt;&gt;'Assumptions'!$E$9),"",IFERROR(IF(VLOOKUP($A107,'Recurring Plans'!$A$5:$M$104,7,FALSE)='Assumptions'!$E$4,VLOOKUP($A107,'Recurring Plans'!$A$5:$M$104,5,FALSE)+($B107-1)*VLOOKUP($A107,'Recurring Plans'!$A$5:$M$104,6,FALSE),IF(VLOOKUP($A107,'Recurring Plans'!$A$5:$M$104,7,FALSE)='Assumptions'!$E$5,VLOOKUP($A107,'Recurring Plans'!$A$5:$M$104,5,FALSE)+($B107-1)*VLOOKUP($A107,'Recurring Plans'!$A$5:$M$104,6,FALSE)*7,IF(VLOOKUP($A107,'Recurring Plans'!$A$5:$M$104,7,FALSE)='Assumptions'!$E$6,EDATE(VLOOKUP($A107,'Recurring Plans'!$A$5:$M$104,5,FALSE),($B107-1)*VLOOKUP($A107,'Recurring Plans'!$A$5:$M$104,6,FALSE)),""))),""))</f>
        <v/>
      </c>
      <c r="F107" s="31" t="n"/>
      <c r="G107" s="32">
        <f>IF($E107="","",IF($F107&lt;&gt;"",$F107,$E107))</f>
        <v/>
      </c>
      <c r="H107" s="22">
        <f>IF($E107="","",IFERROR(VLOOKUP($A107,'Recurring Plans'!$A$5:$M$104,9,FALSE),""))</f>
        <v/>
      </c>
      <c r="I107" s="13" t="n"/>
      <c r="J107" s="18">
        <f>IF($E107="","",IF($I107&lt;&gt;"",$I107,IFERROR(VLOOKUP($A107,'Recurring Plans'!$A$5:$M$104,10,FALSE),"")))</f>
        <v/>
      </c>
      <c r="K107" s="12" t="n"/>
      <c r="L107" s="6">
        <f>IF($G107="","",IF($K107&lt;&gt;"",$K107,'Assumptions'!$E$14))</f>
        <v/>
      </c>
      <c r="M107" s="13" t="n"/>
      <c r="N107" s="18">
        <f>IF($G107="","",IF(OR($F107&lt;&gt;"",$I107&lt;&gt;"",$M107&lt;&gt;"",$K107='Assumptions'!$E$16,$K107='Assumptions'!$E$17),"Exception - check",IF(AND($L107='Assumptions'!$E$14,$G107&lt;'Assumptions'!$B$4),"Past date - check","")))</f>
        <v/>
      </c>
    </row>
    <row r="108">
      <c r="A108" s="9">
        <f>IFERROR(IF(INDEX('Recurring Plans'!$A$5:$A$104,INT((ROW()-5)/12)+1)="","",INDEX('Recurring Plans'!$A$5:$A$104,INT((ROW()-5)/12)+1)),"")</f>
        <v/>
      </c>
      <c r="B108" s="23">
        <f>IF($A108="","",MOD(ROW()-5,12)+1)</f>
        <v/>
      </c>
      <c r="C108" s="20">
        <f>IF($A108="","",IFERROR(VLOOKUP($A108,'Recurring Plans'!$A$5:$M$104,2,FALSE),""))</f>
        <v/>
      </c>
      <c r="D108" s="20">
        <f>IF($A108="","",IFERROR(VLOOKUP($A108,'Recurring Plans'!$A$5:$M$104,4,FALSE),""))</f>
        <v/>
      </c>
      <c r="E108" s="33">
        <f>IF(OR($A108="",$B108&gt;IFERROR(VLOOKUP($A108,'Recurring Plans'!$A$5:$M$104,8,FALSE),0),IFERROR(VLOOKUP($A108,'Recurring Plans'!$A$5:$M$104,11,FALSE),"")&lt;&gt;'Assumptions'!$E$9),"",IFERROR(IF(VLOOKUP($A108,'Recurring Plans'!$A$5:$M$104,7,FALSE)='Assumptions'!$E$4,VLOOKUP($A108,'Recurring Plans'!$A$5:$M$104,5,FALSE)+($B108-1)*VLOOKUP($A108,'Recurring Plans'!$A$5:$M$104,6,FALSE),IF(VLOOKUP($A108,'Recurring Plans'!$A$5:$M$104,7,FALSE)='Assumptions'!$E$5,VLOOKUP($A108,'Recurring Plans'!$A$5:$M$104,5,FALSE)+($B108-1)*VLOOKUP($A108,'Recurring Plans'!$A$5:$M$104,6,FALSE)*7,IF(VLOOKUP($A108,'Recurring Plans'!$A$5:$M$104,7,FALSE)='Assumptions'!$E$6,EDATE(VLOOKUP($A108,'Recurring Plans'!$A$5:$M$104,5,FALSE),($B108-1)*VLOOKUP($A108,'Recurring Plans'!$A$5:$M$104,6,FALSE)),""))),""))</f>
        <v/>
      </c>
      <c r="F108" s="31" t="n"/>
      <c r="G108" s="33">
        <f>IF($E108="","",IF($F108&lt;&gt;"",$F108,$E108))</f>
        <v/>
      </c>
      <c r="H108" s="24">
        <f>IF($E108="","",IFERROR(VLOOKUP($A108,'Recurring Plans'!$A$5:$M$104,9,FALSE),""))</f>
        <v/>
      </c>
      <c r="I108" s="13" t="n"/>
      <c r="J108" s="20">
        <f>IF($E108="","",IF($I108&lt;&gt;"",$I108,IFERROR(VLOOKUP($A108,'Recurring Plans'!$A$5:$M$104,10,FALSE),"")))</f>
        <v/>
      </c>
      <c r="K108" s="12" t="n"/>
      <c r="L108" s="9">
        <f>IF($G108="","",IF($K108&lt;&gt;"",$K108,'Assumptions'!$E$14))</f>
        <v/>
      </c>
      <c r="M108" s="13" t="n"/>
      <c r="N108" s="20">
        <f>IF($G108="","",IF(OR($F108&lt;&gt;"",$I108&lt;&gt;"",$M108&lt;&gt;"",$K108='Assumptions'!$E$16,$K108='Assumptions'!$E$17),"Exception - check",IF(AND($L108='Assumptions'!$E$14,$G108&lt;'Assumptions'!$B$4),"Past date - check","")))</f>
        <v/>
      </c>
    </row>
    <row r="109">
      <c r="A109" s="6">
        <f>IFERROR(IF(INDEX('Recurring Plans'!$A$5:$A$104,INT((ROW()-5)/12)+1)="","",INDEX('Recurring Plans'!$A$5:$A$104,INT((ROW()-5)/12)+1)),"")</f>
        <v/>
      </c>
      <c r="B109" s="21">
        <f>IF($A109="","",MOD(ROW()-5,12)+1)</f>
        <v/>
      </c>
      <c r="C109" s="18">
        <f>IF($A109="","",IFERROR(VLOOKUP($A109,'Recurring Plans'!$A$5:$M$104,2,FALSE),""))</f>
        <v/>
      </c>
      <c r="D109" s="18">
        <f>IF($A109="","",IFERROR(VLOOKUP($A109,'Recurring Plans'!$A$5:$M$104,4,FALSE),""))</f>
        <v/>
      </c>
      <c r="E109" s="32">
        <f>IF(OR($A109="",$B109&gt;IFERROR(VLOOKUP($A109,'Recurring Plans'!$A$5:$M$104,8,FALSE),0),IFERROR(VLOOKUP($A109,'Recurring Plans'!$A$5:$M$104,11,FALSE),"")&lt;&gt;'Assumptions'!$E$9),"",IFERROR(IF(VLOOKUP($A109,'Recurring Plans'!$A$5:$M$104,7,FALSE)='Assumptions'!$E$4,VLOOKUP($A109,'Recurring Plans'!$A$5:$M$104,5,FALSE)+($B109-1)*VLOOKUP($A109,'Recurring Plans'!$A$5:$M$104,6,FALSE),IF(VLOOKUP($A109,'Recurring Plans'!$A$5:$M$104,7,FALSE)='Assumptions'!$E$5,VLOOKUP($A109,'Recurring Plans'!$A$5:$M$104,5,FALSE)+($B109-1)*VLOOKUP($A109,'Recurring Plans'!$A$5:$M$104,6,FALSE)*7,IF(VLOOKUP($A109,'Recurring Plans'!$A$5:$M$104,7,FALSE)='Assumptions'!$E$6,EDATE(VLOOKUP($A109,'Recurring Plans'!$A$5:$M$104,5,FALSE),($B109-1)*VLOOKUP($A109,'Recurring Plans'!$A$5:$M$104,6,FALSE)),""))),""))</f>
        <v/>
      </c>
      <c r="F109" s="31" t="n"/>
      <c r="G109" s="32">
        <f>IF($E109="","",IF($F109&lt;&gt;"",$F109,$E109))</f>
        <v/>
      </c>
      <c r="H109" s="22">
        <f>IF($E109="","",IFERROR(VLOOKUP($A109,'Recurring Plans'!$A$5:$M$104,9,FALSE),""))</f>
        <v/>
      </c>
      <c r="I109" s="13" t="n"/>
      <c r="J109" s="18">
        <f>IF($E109="","",IF($I109&lt;&gt;"",$I109,IFERROR(VLOOKUP($A109,'Recurring Plans'!$A$5:$M$104,10,FALSE),"")))</f>
        <v/>
      </c>
      <c r="K109" s="12" t="n"/>
      <c r="L109" s="6">
        <f>IF($G109="","",IF($K109&lt;&gt;"",$K109,'Assumptions'!$E$14))</f>
        <v/>
      </c>
      <c r="M109" s="13" t="n"/>
      <c r="N109" s="18">
        <f>IF($G109="","",IF(OR($F109&lt;&gt;"",$I109&lt;&gt;"",$M109&lt;&gt;"",$K109='Assumptions'!$E$16,$K109='Assumptions'!$E$17),"Exception - check",IF(AND($L109='Assumptions'!$E$14,$G109&lt;'Assumptions'!$B$4),"Past date - check","")))</f>
        <v/>
      </c>
    </row>
    <row r="110">
      <c r="A110" s="9">
        <f>IFERROR(IF(INDEX('Recurring Plans'!$A$5:$A$104,INT((ROW()-5)/12)+1)="","",INDEX('Recurring Plans'!$A$5:$A$104,INT((ROW()-5)/12)+1)),"")</f>
        <v/>
      </c>
      <c r="B110" s="23">
        <f>IF($A110="","",MOD(ROW()-5,12)+1)</f>
        <v/>
      </c>
      <c r="C110" s="20">
        <f>IF($A110="","",IFERROR(VLOOKUP($A110,'Recurring Plans'!$A$5:$M$104,2,FALSE),""))</f>
        <v/>
      </c>
      <c r="D110" s="20">
        <f>IF($A110="","",IFERROR(VLOOKUP($A110,'Recurring Plans'!$A$5:$M$104,4,FALSE),""))</f>
        <v/>
      </c>
      <c r="E110" s="33">
        <f>IF(OR($A110="",$B110&gt;IFERROR(VLOOKUP($A110,'Recurring Plans'!$A$5:$M$104,8,FALSE),0),IFERROR(VLOOKUP($A110,'Recurring Plans'!$A$5:$M$104,11,FALSE),"")&lt;&gt;'Assumptions'!$E$9),"",IFERROR(IF(VLOOKUP($A110,'Recurring Plans'!$A$5:$M$104,7,FALSE)='Assumptions'!$E$4,VLOOKUP($A110,'Recurring Plans'!$A$5:$M$104,5,FALSE)+($B110-1)*VLOOKUP($A110,'Recurring Plans'!$A$5:$M$104,6,FALSE),IF(VLOOKUP($A110,'Recurring Plans'!$A$5:$M$104,7,FALSE)='Assumptions'!$E$5,VLOOKUP($A110,'Recurring Plans'!$A$5:$M$104,5,FALSE)+($B110-1)*VLOOKUP($A110,'Recurring Plans'!$A$5:$M$104,6,FALSE)*7,IF(VLOOKUP($A110,'Recurring Plans'!$A$5:$M$104,7,FALSE)='Assumptions'!$E$6,EDATE(VLOOKUP($A110,'Recurring Plans'!$A$5:$M$104,5,FALSE),($B110-1)*VLOOKUP($A110,'Recurring Plans'!$A$5:$M$104,6,FALSE)),""))),""))</f>
        <v/>
      </c>
      <c r="F110" s="31" t="n"/>
      <c r="G110" s="33">
        <f>IF($E110="","",IF($F110&lt;&gt;"",$F110,$E110))</f>
        <v/>
      </c>
      <c r="H110" s="24">
        <f>IF($E110="","",IFERROR(VLOOKUP($A110,'Recurring Plans'!$A$5:$M$104,9,FALSE),""))</f>
        <v/>
      </c>
      <c r="I110" s="13" t="n"/>
      <c r="J110" s="20">
        <f>IF($E110="","",IF($I110&lt;&gt;"",$I110,IFERROR(VLOOKUP($A110,'Recurring Plans'!$A$5:$M$104,10,FALSE),"")))</f>
        <v/>
      </c>
      <c r="K110" s="12" t="n"/>
      <c r="L110" s="9">
        <f>IF($G110="","",IF($K110&lt;&gt;"",$K110,'Assumptions'!$E$14))</f>
        <v/>
      </c>
      <c r="M110" s="13" t="n"/>
      <c r="N110" s="20">
        <f>IF($G110="","",IF(OR($F110&lt;&gt;"",$I110&lt;&gt;"",$M110&lt;&gt;"",$K110='Assumptions'!$E$16,$K110='Assumptions'!$E$17),"Exception - check",IF(AND($L110='Assumptions'!$E$14,$G110&lt;'Assumptions'!$B$4),"Past date - check","")))</f>
        <v/>
      </c>
    </row>
    <row r="111">
      <c r="A111" s="6">
        <f>IFERROR(IF(INDEX('Recurring Plans'!$A$5:$A$104,INT((ROW()-5)/12)+1)="","",INDEX('Recurring Plans'!$A$5:$A$104,INT((ROW()-5)/12)+1)),"")</f>
        <v/>
      </c>
      <c r="B111" s="21">
        <f>IF($A111="","",MOD(ROW()-5,12)+1)</f>
        <v/>
      </c>
      <c r="C111" s="18">
        <f>IF($A111="","",IFERROR(VLOOKUP($A111,'Recurring Plans'!$A$5:$M$104,2,FALSE),""))</f>
        <v/>
      </c>
      <c r="D111" s="18">
        <f>IF($A111="","",IFERROR(VLOOKUP($A111,'Recurring Plans'!$A$5:$M$104,4,FALSE),""))</f>
        <v/>
      </c>
      <c r="E111" s="32">
        <f>IF(OR($A111="",$B111&gt;IFERROR(VLOOKUP($A111,'Recurring Plans'!$A$5:$M$104,8,FALSE),0),IFERROR(VLOOKUP($A111,'Recurring Plans'!$A$5:$M$104,11,FALSE),"")&lt;&gt;'Assumptions'!$E$9),"",IFERROR(IF(VLOOKUP($A111,'Recurring Plans'!$A$5:$M$104,7,FALSE)='Assumptions'!$E$4,VLOOKUP($A111,'Recurring Plans'!$A$5:$M$104,5,FALSE)+($B111-1)*VLOOKUP($A111,'Recurring Plans'!$A$5:$M$104,6,FALSE),IF(VLOOKUP($A111,'Recurring Plans'!$A$5:$M$104,7,FALSE)='Assumptions'!$E$5,VLOOKUP($A111,'Recurring Plans'!$A$5:$M$104,5,FALSE)+($B111-1)*VLOOKUP($A111,'Recurring Plans'!$A$5:$M$104,6,FALSE)*7,IF(VLOOKUP($A111,'Recurring Plans'!$A$5:$M$104,7,FALSE)='Assumptions'!$E$6,EDATE(VLOOKUP($A111,'Recurring Plans'!$A$5:$M$104,5,FALSE),($B111-1)*VLOOKUP($A111,'Recurring Plans'!$A$5:$M$104,6,FALSE)),""))),""))</f>
        <v/>
      </c>
      <c r="F111" s="31" t="n"/>
      <c r="G111" s="32">
        <f>IF($E111="","",IF($F111&lt;&gt;"",$F111,$E111))</f>
        <v/>
      </c>
      <c r="H111" s="22">
        <f>IF($E111="","",IFERROR(VLOOKUP($A111,'Recurring Plans'!$A$5:$M$104,9,FALSE),""))</f>
        <v/>
      </c>
      <c r="I111" s="13" t="n"/>
      <c r="J111" s="18">
        <f>IF($E111="","",IF($I111&lt;&gt;"",$I111,IFERROR(VLOOKUP($A111,'Recurring Plans'!$A$5:$M$104,10,FALSE),"")))</f>
        <v/>
      </c>
      <c r="K111" s="12" t="n"/>
      <c r="L111" s="6">
        <f>IF($G111="","",IF($K111&lt;&gt;"",$K111,'Assumptions'!$E$14))</f>
        <v/>
      </c>
      <c r="M111" s="13" t="n"/>
      <c r="N111" s="18">
        <f>IF($G111="","",IF(OR($F111&lt;&gt;"",$I111&lt;&gt;"",$M111&lt;&gt;"",$K111='Assumptions'!$E$16,$K111='Assumptions'!$E$17),"Exception - check",IF(AND($L111='Assumptions'!$E$14,$G111&lt;'Assumptions'!$B$4),"Past date - check","")))</f>
        <v/>
      </c>
    </row>
    <row r="112">
      <c r="A112" s="9">
        <f>IFERROR(IF(INDEX('Recurring Plans'!$A$5:$A$104,INT((ROW()-5)/12)+1)="","",INDEX('Recurring Plans'!$A$5:$A$104,INT((ROW()-5)/12)+1)),"")</f>
        <v/>
      </c>
      <c r="B112" s="23">
        <f>IF($A112="","",MOD(ROW()-5,12)+1)</f>
        <v/>
      </c>
      <c r="C112" s="20">
        <f>IF($A112="","",IFERROR(VLOOKUP($A112,'Recurring Plans'!$A$5:$M$104,2,FALSE),""))</f>
        <v/>
      </c>
      <c r="D112" s="20">
        <f>IF($A112="","",IFERROR(VLOOKUP($A112,'Recurring Plans'!$A$5:$M$104,4,FALSE),""))</f>
        <v/>
      </c>
      <c r="E112" s="33">
        <f>IF(OR($A112="",$B112&gt;IFERROR(VLOOKUP($A112,'Recurring Plans'!$A$5:$M$104,8,FALSE),0),IFERROR(VLOOKUP($A112,'Recurring Plans'!$A$5:$M$104,11,FALSE),"")&lt;&gt;'Assumptions'!$E$9),"",IFERROR(IF(VLOOKUP($A112,'Recurring Plans'!$A$5:$M$104,7,FALSE)='Assumptions'!$E$4,VLOOKUP($A112,'Recurring Plans'!$A$5:$M$104,5,FALSE)+($B112-1)*VLOOKUP($A112,'Recurring Plans'!$A$5:$M$104,6,FALSE),IF(VLOOKUP($A112,'Recurring Plans'!$A$5:$M$104,7,FALSE)='Assumptions'!$E$5,VLOOKUP($A112,'Recurring Plans'!$A$5:$M$104,5,FALSE)+($B112-1)*VLOOKUP($A112,'Recurring Plans'!$A$5:$M$104,6,FALSE)*7,IF(VLOOKUP($A112,'Recurring Plans'!$A$5:$M$104,7,FALSE)='Assumptions'!$E$6,EDATE(VLOOKUP($A112,'Recurring Plans'!$A$5:$M$104,5,FALSE),($B112-1)*VLOOKUP($A112,'Recurring Plans'!$A$5:$M$104,6,FALSE)),""))),""))</f>
        <v/>
      </c>
      <c r="F112" s="31" t="n"/>
      <c r="G112" s="33">
        <f>IF($E112="","",IF($F112&lt;&gt;"",$F112,$E112))</f>
        <v/>
      </c>
      <c r="H112" s="24">
        <f>IF($E112="","",IFERROR(VLOOKUP($A112,'Recurring Plans'!$A$5:$M$104,9,FALSE),""))</f>
        <v/>
      </c>
      <c r="I112" s="13" t="n"/>
      <c r="J112" s="20">
        <f>IF($E112="","",IF($I112&lt;&gt;"",$I112,IFERROR(VLOOKUP($A112,'Recurring Plans'!$A$5:$M$104,10,FALSE),"")))</f>
        <v/>
      </c>
      <c r="K112" s="12" t="n"/>
      <c r="L112" s="9">
        <f>IF($G112="","",IF($K112&lt;&gt;"",$K112,'Assumptions'!$E$14))</f>
        <v/>
      </c>
      <c r="M112" s="13" t="n"/>
      <c r="N112" s="20">
        <f>IF($G112="","",IF(OR($F112&lt;&gt;"",$I112&lt;&gt;"",$M112&lt;&gt;"",$K112='Assumptions'!$E$16,$K112='Assumptions'!$E$17),"Exception - check",IF(AND($L112='Assumptions'!$E$14,$G112&lt;'Assumptions'!$B$4),"Past date - check","")))</f>
        <v/>
      </c>
    </row>
    <row r="113">
      <c r="A113" s="6">
        <f>IFERROR(IF(INDEX('Recurring Plans'!$A$5:$A$104,INT((ROW()-5)/12)+1)="","",INDEX('Recurring Plans'!$A$5:$A$104,INT((ROW()-5)/12)+1)),"")</f>
        <v/>
      </c>
      <c r="B113" s="21">
        <f>IF($A113="","",MOD(ROW()-5,12)+1)</f>
        <v/>
      </c>
      <c r="C113" s="18">
        <f>IF($A113="","",IFERROR(VLOOKUP($A113,'Recurring Plans'!$A$5:$M$104,2,FALSE),""))</f>
        <v/>
      </c>
      <c r="D113" s="18">
        <f>IF($A113="","",IFERROR(VLOOKUP($A113,'Recurring Plans'!$A$5:$M$104,4,FALSE),""))</f>
        <v/>
      </c>
      <c r="E113" s="32">
        <f>IF(OR($A113="",$B113&gt;IFERROR(VLOOKUP($A113,'Recurring Plans'!$A$5:$M$104,8,FALSE),0),IFERROR(VLOOKUP($A113,'Recurring Plans'!$A$5:$M$104,11,FALSE),"")&lt;&gt;'Assumptions'!$E$9),"",IFERROR(IF(VLOOKUP($A113,'Recurring Plans'!$A$5:$M$104,7,FALSE)='Assumptions'!$E$4,VLOOKUP($A113,'Recurring Plans'!$A$5:$M$104,5,FALSE)+($B113-1)*VLOOKUP($A113,'Recurring Plans'!$A$5:$M$104,6,FALSE),IF(VLOOKUP($A113,'Recurring Plans'!$A$5:$M$104,7,FALSE)='Assumptions'!$E$5,VLOOKUP($A113,'Recurring Plans'!$A$5:$M$104,5,FALSE)+($B113-1)*VLOOKUP($A113,'Recurring Plans'!$A$5:$M$104,6,FALSE)*7,IF(VLOOKUP($A113,'Recurring Plans'!$A$5:$M$104,7,FALSE)='Assumptions'!$E$6,EDATE(VLOOKUP($A113,'Recurring Plans'!$A$5:$M$104,5,FALSE),($B113-1)*VLOOKUP($A113,'Recurring Plans'!$A$5:$M$104,6,FALSE)),""))),""))</f>
        <v/>
      </c>
      <c r="F113" s="31" t="n"/>
      <c r="G113" s="32">
        <f>IF($E113="","",IF($F113&lt;&gt;"",$F113,$E113))</f>
        <v/>
      </c>
      <c r="H113" s="22">
        <f>IF($E113="","",IFERROR(VLOOKUP($A113,'Recurring Plans'!$A$5:$M$104,9,FALSE),""))</f>
        <v/>
      </c>
      <c r="I113" s="13" t="inlineStr">
        <is>
          <t>Staff B</t>
        </is>
      </c>
      <c r="J113" s="18">
        <f>IF($E113="","",IF($I113&lt;&gt;"",$I113,IFERROR(VLOOKUP($A113,'Recurring Plans'!$A$5:$M$104,10,FALSE),"")))</f>
        <v/>
      </c>
      <c r="K113" s="12" t="inlineStr">
        <is>
          <t>Scheduled</t>
        </is>
      </c>
      <c r="L113" s="6">
        <f>IF($G113="","",IF($K113&lt;&gt;"",$K113,'Assumptions'!$E$14))</f>
        <v/>
      </c>
      <c r="M113" s="13" t="n"/>
      <c r="N113" s="18">
        <f>IF($G113="","",IF(OR($F113&lt;&gt;"",$I113&lt;&gt;"",$M113&lt;&gt;"",$K113='Assumptions'!$E$16,$K113='Assumptions'!$E$17),"Exception - check",IF(AND($L113='Assumptions'!$E$14,$G113&lt;'Assumptions'!$B$4),"Past date - check","")))</f>
        <v/>
      </c>
    </row>
    <row r="114">
      <c r="A114" s="9">
        <f>IFERROR(IF(INDEX('Recurring Plans'!$A$5:$A$104,INT((ROW()-5)/12)+1)="","",INDEX('Recurring Plans'!$A$5:$A$104,INT((ROW()-5)/12)+1)),"")</f>
        <v/>
      </c>
      <c r="B114" s="23">
        <f>IF($A114="","",MOD(ROW()-5,12)+1)</f>
        <v/>
      </c>
      <c r="C114" s="20">
        <f>IF($A114="","",IFERROR(VLOOKUP($A114,'Recurring Plans'!$A$5:$M$104,2,FALSE),""))</f>
        <v/>
      </c>
      <c r="D114" s="20">
        <f>IF($A114="","",IFERROR(VLOOKUP($A114,'Recurring Plans'!$A$5:$M$104,4,FALSE),""))</f>
        <v/>
      </c>
      <c r="E114" s="33">
        <f>IF(OR($A114="",$B114&gt;IFERROR(VLOOKUP($A114,'Recurring Plans'!$A$5:$M$104,8,FALSE),0),IFERROR(VLOOKUP($A114,'Recurring Plans'!$A$5:$M$104,11,FALSE),"")&lt;&gt;'Assumptions'!$E$9),"",IFERROR(IF(VLOOKUP($A114,'Recurring Plans'!$A$5:$M$104,7,FALSE)='Assumptions'!$E$4,VLOOKUP($A114,'Recurring Plans'!$A$5:$M$104,5,FALSE)+($B114-1)*VLOOKUP($A114,'Recurring Plans'!$A$5:$M$104,6,FALSE),IF(VLOOKUP($A114,'Recurring Plans'!$A$5:$M$104,7,FALSE)='Assumptions'!$E$5,VLOOKUP($A114,'Recurring Plans'!$A$5:$M$104,5,FALSE)+($B114-1)*VLOOKUP($A114,'Recurring Plans'!$A$5:$M$104,6,FALSE)*7,IF(VLOOKUP($A114,'Recurring Plans'!$A$5:$M$104,7,FALSE)='Assumptions'!$E$6,EDATE(VLOOKUP($A114,'Recurring Plans'!$A$5:$M$104,5,FALSE),($B114-1)*VLOOKUP($A114,'Recurring Plans'!$A$5:$M$104,6,FALSE)),""))),""))</f>
        <v/>
      </c>
      <c r="F114" s="31" t="n"/>
      <c r="G114" s="33">
        <f>IF($E114="","",IF($F114&lt;&gt;"",$F114,$E114))</f>
        <v/>
      </c>
      <c r="H114" s="24">
        <f>IF($E114="","",IFERROR(VLOOKUP($A114,'Recurring Plans'!$A$5:$M$104,9,FALSE),""))</f>
        <v/>
      </c>
      <c r="I114" s="13" t="n"/>
      <c r="J114" s="20">
        <f>IF($E114="","",IF($I114&lt;&gt;"",$I114,IFERROR(VLOOKUP($A114,'Recurring Plans'!$A$5:$M$104,10,FALSE),"")))</f>
        <v/>
      </c>
      <c r="K114" s="12" t="n"/>
      <c r="L114" s="9">
        <f>IF($G114="","",IF($K114&lt;&gt;"",$K114,'Assumptions'!$E$14))</f>
        <v/>
      </c>
      <c r="M114" s="13" t="n"/>
      <c r="N114" s="20">
        <f>IF($G114="","",IF(OR($F114&lt;&gt;"",$I114&lt;&gt;"",$M114&lt;&gt;"",$K114='Assumptions'!$E$16,$K114='Assumptions'!$E$17),"Exception - check",IF(AND($L114='Assumptions'!$E$14,$G114&lt;'Assumptions'!$B$4),"Past date - check","")))</f>
        <v/>
      </c>
    </row>
    <row r="115">
      <c r="A115" s="6">
        <f>IFERROR(IF(INDEX('Recurring Plans'!$A$5:$A$104,INT((ROW()-5)/12)+1)="","",INDEX('Recurring Plans'!$A$5:$A$104,INT((ROW()-5)/12)+1)),"")</f>
        <v/>
      </c>
      <c r="B115" s="21">
        <f>IF($A115="","",MOD(ROW()-5,12)+1)</f>
        <v/>
      </c>
      <c r="C115" s="18">
        <f>IF($A115="","",IFERROR(VLOOKUP($A115,'Recurring Plans'!$A$5:$M$104,2,FALSE),""))</f>
        <v/>
      </c>
      <c r="D115" s="18">
        <f>IF($A115="","",IFERROR(VLOOKUP($A115,'Recurring Plans'!$A$5:$M$104,4,FALSE),""))</f>
        <v/>
      </c>
      <c r="E115" s="32">
        <f>IF(OR($A115="",$B115&gt;IFERROR(VLOOKUP($A115,'Recurring Plans'!$A$5:$M$104,8,FALSE),0),IFERROR(VLOOKUP($A115,'Recurring Plans'!$A$5:$M$104,11,FALSE),"")&lt;&gt;'Assumptions'!$E$9),"",IFERROR(IF(VLOOKUP($A115,'Recurring Plans'!$A$5:$M$104,7,FALSE)='Assumptions'!$E$4,VLOOKUP($A115,'Recurring Plans'!$A$5:$M$104,5,FALSE)+($B115-1)*VLOOKUP($A115,'Recurring Plans'!$A$5:$M$104,6,FALSE),IF(VLOOKUP($A115,'Recurring Plans'!$A$5:$M$104,7,FALSE)='Assumptions'!$E$5,VLOOKUP($A115,'Recurring Plans'!$A$5:$M$104,5,FALSE)+($B115-1)*VLOOKUP($A115,'Recurring Plans'!$A$5:$M$104,6,FALSE)*7,IF(VLOOKUP($A115,'Recurring Plans'!$A$5:$M$104,7,FALSE)='Assumptions'!$E$6,EDATE(VLOOKUP($A115,'Recurring Plans'!$A$5:$M$104,5,FALSE),($B115-1)*VLOOKUP($A115,'Recurring Plans'!$A$5:$M$104,6,FALSE)),""))),""))</f>
        <v/>
      </c>
      <c r="F115" s="31" t="n"/>
      <c r="G115" s="32">
        <f>IF($E115="","",IF($F115&lt;&gt;"",$F115,$E115))</f>
        <v/>
      </c>
      <c r="H115" s="22">
        <f>IF($E115="","",IFERROR(VLOOKUP($A115,'Recurring Plans'!$A$5:$M$104,9,FALSE),""))</f>
        <v/>
      </c>
      <c r="I115" s="13" t="n"/>
      <c r="J115" s="18">
        <f>IF($E115="","",IF($I115&lt;&gt;"",$I115,IFERROR(VLOOKUP($A115,'Recurring Plans'!$A$5:$M$104,10,FALSE),"")))</f>
        <v/>
      </c>
      <c r="K115" s="12" t="n"/>
      <c r="L115" s="6">
        <f>IF($G115="","",IF($K115&lt;&gt;"",$K115,'Assumptions'!$E$14))</f>
        <v/>
      </c>
      <c r="M115" s="13" t="n"/>
      <c r="N115" s="18">
        <f>IF($G115="","",IF(OR($F115&lt;&gt;"",$I115&lt;&gt;"",$M115&lt;&gt;"",$K115='Assumptions'!$E$16,$K115='Assumptions'!$E$17),"Exception - check",IF(AND($L115='Assumptions'!$E$14,$G115&lt;'Assumptions'!$B$4),"Past date - check","")))</f>
        <v/>
      </c>
    </row>
    <row r="116">
      <c r="A116" s="9">
        <f>IFERROR(IF(INDEX('Recurring Plans'!$A$5:$A$104,INT((ROW()-5)/12)+1)="","",INDEX('Recurring Plans'!$A$5:$A$104,INT((ROW()-5)/12)+1)),"")</f>
        <v/>
      </c>
      <c r="B116" s="23">
        <f>IF($A116="","",MOD(ROW()-5,12)+1)</f>
        <v/>
      </c>
      <c r="C116" s="20">
        <f>IF($A116="","",IFERROR(VLOOKUP($A116,'Recurring Plans'!$A$5:$M$104,2,FALSE),""))</f>
        <v/>
      </c>
      <c r="D116" s="20">
        <f>IF($A116="","",IFERROR(VLOOKUP($A116,'Recurring Plans'!$A$5:$M$104,4,FALSE),""))</f>
        <v/>
      </c>
      <c r="E116" s="33">
        <f>IF(OR($A116="",$B116&gt;IFERROR(VLOOKUP($A116,'Recurring Plans'!$A$5:$M$104,8,FALSE),0),IFERROR(VLOOKUP($A116,'Recurring Plans'!$A$5:$M$104,11,FALSE),"")&lt;&gt;'Assumptions'!$E$9),"",IFERROR(IF(VLOOKUP($A116,'Recurring Plans'!$A$5:$M$104,7,FALSE)='Assumptions'!$E$4,VLOOKUP($A116,'Recurring Plans'!$A$5:$M$104,5,FALSE)+($B116-1)*VLOOKUP($A116,'Recurring Plans'!$A$5:$M$104,6,FALSE),IF(VLOOKUP($A116,'Recurring Plans'!$A$5:$M$104,7,FALSE)='Assumptions'!$E$5,VLOOKUP($A116,'Recurring Plans'!$A$5:$M$104,5,FALSE)+($B116-1)*VLOOKUP($A116,'Recurring Plans'!$A$5:$M$104,6,FALSE)*7,IF(VLOOKUP($A116,'Recurring Plans'!$A$5:$M$104,7,FALSE)='Assumptions'!$E$6,EDATE(VLOOKUP($A116,'Recurring Plans'!$A$5:$M$104,5,FALSE),($B116-1)*VLOOKUP($A116,'Recurring Plans'!$A$5:$M$104,6,FALSE)),""))),""))</f>
        <v/>
      </c>
      <c r="F116" s="31" t="n"/>
      <c r="G116" s="33">
        <f>IF($E116="","",IF($F116&lt;&gt;"",$F116,$E116))</f>
        <v/>
      </c>
      <c r="H116" s="24">
        <f>IF($E116="","",IFERROR(VLOOKUP($A116,'Recurring Plans'!$A$5:$M$104,9,FALSE),""))</f>
        <v/>
      </c>
      <c r="I116" s="13" t="n"/>
      <c r="J116" s="20">
        <f>IF($E116="","",IF($I116&lt;&gt;"",$I116,IFERROR(VLOOKUP($A116,'Recurring Plans'!$A$5:$M$104,10,FALSE),"")))</f>
        <v/>
      </c>
      <c r="K116" s="12" t="n"/>
      <c r="L116" s="9">
        <f>IF($G116="","",IF($K116&lt;&gt;"",$K116,'Assumptions'!$E$14))</f>
        <v/>
      </c>
      <c r="M116" s="13" t="n"/>
      <c r="N116" s="20">
        <f>IF($G116="","",IF(OR($F116&lt;&gt;"",$I116&lt;&gt;"",$M116&lt;&gt;"",$K116='Assumptions'!$E$16,$K116='Assumptions'!$E$17),"Exception - check",IF(AND($L116='Assumptions'!$E$14,$G116&lt;'Assumptions'!$B$4),"Past date - check","")))</f>
        <v/>
      </c>
    </row>
    <row r="117">
      <c r="A117" s="6">
        <f>IFERROR(IF(INDEX('Recurring Plans'!$A$5:$A$104,INT((ROW()-5)/12)+1)="","",INDEX('Recurring Plans'!$A$5:$A$104,INT((ROW()-5)/12)+1)),"")</f>
        <v/>
      </c>
      <c r="B117" s="21">
        <f>IF($A117="","",MOD(ROW()-5,12)+1)</f>
        <v/>
      </c>
      <c r="C117" s="18">
        <f>IF($A117="","",IFERROR(VLOOKUP($A117,'Recurring Plans'!$A$5:$M$104,2,FALSE),""))</f>
        <v/>
      </c>
      <c r="D117" s="18">
        <f>IF($A117="","",IFERROR(VLOOKUP($A117,'Recurring Plans'!$A$5:$M$104,4,FALSE),""))</f>
        <v/>
      </c>
      <c r="E117" s="32">
        <f>IF(OR($A117="",$B117&gt;IFERROR(VLOOKUP($A117,'Recurring Plans'!$A$5:$M$104,8,FALSE),0),IFERROR(VLOOKUP($A117,'Recurring Plans'!$A$5:$M$104,11,FALSE),"")&lt;&gt;'Assumptions'!$E$9),"",IFERROR(IF(VLOOKUP($A117,'Recurring Plans'!$A$5:$M$104,7,FALSE)='Assumptions'!$E$4,VLOOKUP($A117,'Recurring Plans'!$A$5:$M$104,5,FALSE)+($B117-1)*VLOOKUP($A117,'Recurring Plans'!$A$5:$M$104,6,FALSE),IF(VLOOKUP($A117,'Recurring Plans'!$A$5:$M$104,7,FALSE)='Assumptions'!$E$5,VLOOKUP($A117,'Recurring Plans'!$A$5:$M$104,5,FALSE)+($B117-1)*VLOOKUP($A117,'Recurring Plans'!$A$5:$M$104,6,FALSE)*7,IF(VLOOKUP($A117,'Recurring Plans'!$A$5:$M$104,7,FALSE)='Assumptions'!$E$6,EDATE(VLOOKUP($A117,'Recurring Plans'!$A$5:$M$104,5,FALSE),($B117-1)*VLOOKUP($A117,'Recurring Plans'!$A$5:$M$104,6,FALSE)),""))),""))</f>
        <v/>
      </c>
      <c r="F117" s="31" t="n"/>
      <c r="G117" s="32">
        <f>IF($E117="","",IF($F117&lt;&gt;"",$F117,$E117))</f>
        <v/>
      </c>
      <c r="H117" s="22">
        <f>IF($E117="","",IFERROR(VLOOKUP($A117,'Recurring Plans'!$A$5:$M$104,9,FALSE),""))</f>
        <v/>
      </c>
      <c r="I117" s="13" t="n"/>
      <c r="J117" s="18">
        <f>IF($E117="","",IF($I117&lt;&gt;"",$I117,IFERROR(VLOOKUP($A117,'Recurring Plans'!$A$5:$M$104,10,FALSE),"")))</f>
        <v/>
      </c>
      <c r="K117" s="12" t="n"/>
      <c r="L117" s="6">
        <f>IF($G117="","",IF($K117&lt;&gt;"",$K117,'Assumptions'!$E$14))</f>
        <v/>
      </c>
      <c r="M117" s="13" t="n"/>
      <c r="N117" s="18">
        <f>IF($G117="","",IF(OR($F117&lt;&gt;"",$I117&lt;&gt;"",$M117&lt;&gt;"",$K117='Assumptions'!$E$16,$K117='Assumptions'!$E$17),"Exception - check",IF(AND($L117='Assumptions'!$E$14,$G117&lt;'Assumptions'!$B$4),"Past date - check","")))</f>
        <v/>
      </c>
    </row>
    <row r="118">
      <c r="A118" s="9">
        <f>IFERROR(IF(INDEX('Recurring Plans'!$A$5:$A$104,INT((ROW()-5)/12)+1)="","",INDEX('Recurring Plans'!$A$5:$A$104,INT((ROW()-5)/12)+1)),"")</f>
        <v/>
      </c>
      <c r="B118" s="23">
        <f>IF($A118="","",MOD(ROW()-5,12)+1)</f>
        <v/>
      </c>
      <c r="C118" s="20">
        <f>IF($A118="","",IFERROR(VLOOKUP($A118,'Recurring Plans'!$A$5:$M$104,2,FALSE),""))</f>
        <v/>
      </c>
      <c r="D118" s="20">
        <f>IF($A118="","",IFERROR(VLOOKUP($A118,'Recurring Plans'!$A$5:$M$104,4,FALSE),""))</f>
        <v/>
      </c>
      <c r="E118" s="33">
        <f>IF(OR($A118="",$B118&gt;IFERROR(VLOOKUP($A118,'Recurring Plans'!$A$5:$M$104,8,FALSE),0),IFERROR(VLOOKUP($A118,'Recurring Plans'!$A$5:$M$104,11,FALSE),"")&lt;&gt;'Assumptions'!$E$9),"",IFERROR(IF(VLOOKUP($A118,'Recurring Plans'!$A$5:$M$104,7,FALSE)='Assumptions'!$E$4,VLOOKUP($A118,'Recurring Plans'!$A$5:$M$104,5,FALSE)+($B118-1)*VLOOKUP($A118,'Recurring Plans'!$A$5:$M$104,6,FALSE),IF(VLOOKUP($A118,'Recurring Plans'!$A$5:$M$104,7,FALSE)='Assumptions'!$E$5,VLOOKUP($A118,'Recurring Plans'!$A$5:$M$104,5,FALSE)+($B118-1)*VLOOKUP($A118,'Recurring Plans'!$A$5:$M$104,6,FALSE)*7,IF(VLOOKUP($A118,'Recurring Plans'!$A$5:$M$104,7,FALSE)='Assumptions'!$E$6,EDATE(VLOOKUP($A118,'Recurring Plans'!$A$5:$M$104,5,FALSE),($B118-1)*VLOOKUP($A118,'Recurring Plans'!$A$5:$M$104,6,FALSE)),""))),""))</f>
        <v/>
      </c>
      <c r="F118" s="31" t="n"/>
      <c r="G118" s="33">
        <f>IF($E118="","",IF($F118&lt;&gt;"",$F118,$E118))</f>
        <v/>
      </c>
      <c r="H118" s="24">
        <f>IF($E118="","",IFERROR(VLOOKUP($A118,'Recurring Plans'!$A$5:$M$104,9,FALSE),""))</f>
        <v/>
      </c>
      <c r="I118" s="13" t="n"/>
      <c r="J118" s="20">
        <f>IF($E118="","",IF($I118&lt;&gt;"",$I118,IFERROR(VLOOKUP($A118,'Recurring Plans'!$A$5:$M$104,10,FALSE),"")))</f>
        <v/>
      </c>
      <c r="K118" s="12" t="n"/>
      <c r="L118" s="9">
        <f>IF($G118="","",IF($K118&lt;&gt;"",$K118,'Assumptions'!$E$14))</f>
        <v/>
      </c>
      <c r="M118" s="13" t="n"/>
      <c r="N118" s="20">
        <f>IF($G118="","",IF(OR($F118&lt;&gt;"",$I118&lt;&gt;"",$M118&lt;&gt;"",$K118='Assumptions'!$E$16,$K118='Assumptions'!$E$17),"Exception - check",IF(AND($L118='Assumptions'!$E$14,$G118&lt;'Assumptions'!$B$4),"Past date - check","")))</f>
        <v/>
      </c>
    </row>
    <row r="119">
      <c r="A119" s="6">
        <f>IFERROR(IF(INDEX('Recurring Plans'!$A$5:$A$104,INT((ROW()-5)/12)+1)="","",INDEX('Recurring Plans'!$A$5:$A$104,INT((ROW()-5)/12)+1)),"")</f>
        <v/>
      </c>
      <c r="B119" s="21">
        <f>IF($A119="","",MOD(ROW()-5,12)+1)</f>
        <v/>
      </c>
      <c r="C119" s="18">
        <f>IF($A119="","",IFERROR(VLOOKUP($A119,'Recurring Plans'!$A$5:$M$104,2,FALSE),""))</f>
        <v/>
      </c>
      <c r="D119" s="18">
        <f>IF($A119="","",IFERROR(VLOOKUP($A119,'Recurring Plans'!$A$5:$M$104,4,FALSE),""))</f>
        <v/>
      </c>
      <c r="E119" s="32">
        <f>IF(OR($A119="",$B119&gt;IFERROR(VLOOKUP($A119,'Recurring Plans'!$A$5:$M$104,8,FALSE),0),IFERROR(VLOOKUP($A119,'Recurring Plans'!$A$5:$M$104,11,FALSE),"")&lt;&gt;'Assumptions'!$E$9),"",IFERROR(IF(VLOOKUP($A119,'Recurring Plans'!$A$5:$M$104,7,FALSE)='Assumptions'!$E$4,VLOOKUP($A119,'Recurring Plans'!$A$5:$M$104,5,FALSE)+($B119-1)*VLOOKUP($A119,'Recurring Plans'!$A$5:$M$104,6,FALSE),IF(VLOOKUP($A119,'Recurring Plans'!$A$5:$M$104,7,FALSE)='Assumptions'!$E$5,VLOOKUP($A119,'Recurring Plans'!$A$5:$M$104,5,FALSE)+($B119-1)*VLOOKUP($A119,'Recurring Plans'!$A$5:$M$104,6,FALSE)*7,IF(VLOOKUP($A119,'Recurring Plans'!$A$5:$M$104,7,FALSE)='Assumptions'!$E$6,EDATE(VLOOKUP($A119,'Recurring Plans'!$A$5:$M$104,5,FALSE),($B119-1)*VLOOKUP($A119,'Recurring Plans'!$A$5:$M$104,6,FALSE)),""))),""))</f>
        <v/>
      </c>
      <c r="F119" s="31" t="n"/>
      <c r="G119" s="32">
        <f>IF($E119="","",IF($F119&lt;&gt;"",$F119,$E119))</f>
        <v/>
      </c>
      <c r="H119" s="22">
        <f>IF($E119="","",IFERROR(VLOOKUP($A119,'Recurring Plans'!$A$5:$M$104,9,FALSE),""))</f>
        <v/>
      </c>
      <c r="I119" s="13" t="n"/>
      <c r="J119" s="18">
        <f>IF($E119="","",IF($I119&lt;&gt;"",$I119,IFERROR(VLOOKUP($A119,'Recurring Plans'!$A$5:$M$104,10,FALSE),"")))</f>
        <v/>
      </c>
      <c r="K119" s="12" t="n"/>
      <c r="L119" s="6">
        <f>IF($G119="","",IF($K119&lt;&gt;"",$K119,'Assumptions'!$E$14))</f>
        <v/>
      </c>
      <c r="M119" s="13" t="n"/>
      <c r="N119" s="18">
        <f>IF($G119="","",IF(OR($F119&lt;&gt;"",$I119&lt;&gt;"",$M119&lt;&gt;"",$K119='Assumptions'!$E$16,$K119='Assumptions'!$E$17),"Exception - check",IF(AND($L119='Assumptions'!$E$14,$G119&lt;'Assumptions'!$B$4),"Past date - check","")))</f>
        <v/>
      </c>
    </row>
    <row r="120">
      <c r="A120" s="9">
        <f>IFERROR(IF(INDEX('Recurring Plans'!$A$5:$A$104,INT((ROW()-5)/12)+1)="","",INDEX('Recurring Plans'!$A$5:$A$104,INT((ROW()-5)/12)+1)),"")</f>
        <v/>
      </c>
      <c r="B120" s="23">
        <f>IF($A120="","",MOD(ROW()-5,12)+1)</f>
        <v/>
      </c>
      <c r="C120" s="20">
        <f>IF($A120="","",IFERROR(VLOOKUP($A120,'Recurring Plans'!$A$5:$M$104,2,FALSE),""))</f>
        <v/>
      </c>
      <c r="D120" s="20">
        <f>IF($A120="","",IFERROR(VLOOKUP($A120,'Recurring Plans'!$A$5:$M$104,4,FALSE),""))</f>
        <v/>
      </c>
      <c r="E120" s="33">
        <f>IF(OR($A120="",$B120&gt;IFERROR(VLOOKUP($A120,'Recurring Plans'!$A$5:$M$104,8,FALSE),0),IFERROR(VLOOKUP($A120,'Recurring Plans'!$A$5:$M$104,11,FALSE),"")&lt;&gt;'Assumptions'!$E$9),"",IFERROR(IF(VLOOKUP($A120,'Recurring Plans'!$A$5:$M$104,7,FALSE)='Assumptions'!$E$4,VLOOKUP($A120,'Recurring Plans'!$A$5:$M$104,5,FALSE)+($B120-1)*VLOOKUP($A120,'Recurring Plans'!$A$5:$M$104,6,FALSE),IF(VLOOKUP($A120,'Recurring Plans'!$A$5:$M$104,7,FALSE)='Assumptions'!$E$5,VLOOKUP($A120,'Recurring Plans'!$A$5:$M$104,5,FALSE)+($B120-1)*VLOOKUP($A120,'Recurring Plans'!$A$5:$M$104,6,FALSE)*7,IF(VLOOKUP($A120,'Recurring Plans'!$A$5:$M$104,7,FALSE)='Assumptions'!$E$6,EDATE(VLOOKUP($A120,'Recurring Plans'!$A$5:$M$104,5,FALSE),($B120-1)*VLOOKUP($A120,'Recurring Plans'!$A$5:$M$104,6,FALSE)),""))),""))</f>
        <v/>
      </c>
      <c r="F120" s="31" t="n"/>
      <c r="G120" s="33">
        <f>IF($E120="","",IF($F120&lt;&gt;"",$F120,$E120))</f>
        <v/>
      </c>
      <c r="H120" s="24">
        <f>IF($E120="","",IFERROR(VLOOKUP($A120,'Recurring Plans'!$A$5:$M$104,9,FALSE),""))</f>
        <v/>
      </c>
      <c r="I120" s="13" t="n"/>
      <c r="J120" s="20">
        <f>IF($E120="","",IF($I120&lt;&gt;"",$I120,IFERROR(VLOOKUP($A120,'Recurring Plans'!$A$5:$M$104,10,FALSE),"")))</f>
        <v/>
      </c>
      <c r="K120" s="12" t="n"/>
      <c r="L120" s="9">
        <f>IF($G120="","",IF($K120&lt;&gt;"",$K120,'Assumptions'!$E$14))</f>
        <v/>
      </c>
      <c r="M120" s="13" t="n"/>
      <c r="N120" s="20">
        <f>IF($G120="","",IF(OR($F120&lt;&gt;"",$I120&lt;&gt;"",$M120&lt;&gt;"",$K120='Assumptions'!$E$16,$K120='Assumptions'!$E$17),"Exception - check",IF(AND($L120='Assumptions'!$E$14,$G120&lt;'Assumptions'!$B$4),"Past date - check","")))</f>
        <v/>
      </c>
    </row>
    <row r="121">
      <c r="A121" s="6">
        <f>IFERROR(IF(INDEX('Recurring Plans'!$A$5:$A$104,INT((ROW()-5)/12)+1)="","",INDEX('Recurring Plans'!$A$5:$A$104,INT((ROW()-5)/12)+1)),"")</f>
        <v/>
      </c>
      <c r="B121" s="21">
        <f>IF($A121="","",MOD(ROW()-5,12)+1)</f>
        <v/>
      </c>
      <c r="C121" s="18">
        <f>IF($A121="","",IFERROR(VLOOKUP($A121,'Recurring Plans'!$A$5:$M$104,2,FALSE),""))</f>
        <v/>
      </c>
      <c r="D121" s="18">
        <f>IF($A121="","",IFERROR(VLOOKUP($A121,'Recurring Plans'!$A$5:$M$104,4,FALSE),""))</f>
        <v/>
      </c>
      <c r="E121" s="32">
        <f>IF(OR($A121="",$B121&gt;IFERROR(VLOOKUP($A121,'Recurring Plans'!$A$5:$M$104,8,FALSE),0),IFERROR(VLOOKUP($A121,'Recurring Plans'!$A$5:$M$104,11,FALSE),"")&lt;&gt;'Assumptions'!$E$9),"",IFERROR(IF(VLOOKUP($A121,'Recurring Plans'!$A$5:$M$104,7,FALSE)='Assumptions'!$E$4,VLOOKUP($A121,'Recurring Plans'!$A$5:$M$104,5,FALSE)+($B121-1)*VLOOKUP($A121,'Recurring Plans'!$A$5:$M$104,6,FALSE),IF(VLOOKUP($A121,'Recurring Plans'!$A$5:$M$104,7,FALSE)='Assumptions'!$E$5,VLOOKUP($A121,'Recurring Plans'!$A$5:$M$104,5,FALSE)+($B121-1)*VLOOKUP($A121,'Recurring Plans'!$A$5:$M$104,6,FALSE)*7,IF(VLOOKUP($A121,'Recurring Plans'!$A$5:$M$104,7,FALSE)='Assumptions'!$E$6,EDATE(VLOOKUP($A121,'Recurring Plans'!$A$5:$M$104,5,FALSE),($B121-1)*VLOOKUP($A121,'Recurring Plans'!$A$5:$M$104,6,FALSE)),""))),""))</f>
        <v/>
      </c>
      <c r="F121" s="31" t="n"/>
      <c r="G121" s="32">
        <f>IF($E121="","",IF($F121&lt;&gt;"",$F121,$E121))</f>
        <v/>
      </c>
      <c r="H121" s="22">
        <f>IF($E121="","",IFERROR(VLOOKUP($A121,'Recurring Plans'!$A$5:$M$104,9,FALSE),""))</f>
        <v/>
      </c>
      <c r="I121" s="13" t="n"/>
      <c r="J121" s="18">
        <f>IF($E121="","",IF($I121&lt;&gt;"",$I121,IFERROR(VLOOKUP($A121,'Recurring Plans'!$A$5:$M$104,10,FALSE),"")))</f>
        <v/>
      </c>
      <c r="K121" s="12" t="n"/>
      <c r="L121" s="6">
        <f>IF($G121="","",IF($K121&lt;&gt;"",$K121,'Assumptions'!$E$14))</f>
        <v/>
      </c>
      <c r="M121" s="13" t="n"/>
      <c r="N121" s="18">
        <f>IF($G121="","",IF(OR($F121&lt;&gt;"",$I121&lt;&gt;"",$M121&lt;&gt;"",$K121='Assumptions'!$E$16,$K121='Assumptions'!$E$17),"Exception - check",IF(AND($L121='Assumptions'!$E$14,$G121&lt;'Assumptions'!$B$4),"Past date - check","")))</f>
        <v/>
      </c>
    </row>
    <row r="122">
      <c r="A122" s="9">
        <f>IFERROR(IF(INDEX('Recurring Plans'!$A$5:$A$104,INT((ROW()-5)/12)+1)="","",INDEX('Recurring Plans'!$A$5:$A$104,INT((ROW()-5)/12)+1)),"")</f>
        <v/>
      </c>
      <c r="B122" s="23">
        <f>IF($A122="","",MOD(ROW()-5,12)+1)</f>
        <v/>
      </c>
      <c r="C122" s="20">
        <f>IF($A122="","",IFERROR(VLOOKUP($A122,'Recurring Plans'!$A$5:$M$104,2,FALSE),""))</f>
        <v/>
      </c>
      <c r="D122" s="20">
        <f>IF($A122="","",IFERROR(VLOOKUP($A122,'Recurring Plans'!$A$5:$M$104,4,FALSE),""))</f>
        <v/>
      </c>
      <c r="E122" s="33">
        <f>IF(OR($A122="",$B122&gt;IFERROR(VLOOKUP($A122,'Recurring Plans'!$A$5:$M$104,8,FALSE),0),IFERROR(VLOOKUP($A122,'Recurring Plans'!$A$5:$M$104,11,FALSE),"")&lt;&gt;'Assumptions'!$E$9),"",IFERROR(IF(VLOOKUP($A122,'Recurring Plans'!$A$5:$M$104,7,FALSE)='Assumptions'!$E$4,VLOOKUP($A122,'Recurring Plans'!$A$5:$M$104,5,FALSE)+($B122-1)*VLOOKUP($A122,'Recurring Plans'!$A$5:$M$104,6,FALSE),IF(VLOOKUP($A122,'Recurring Plans'!$A$5:$M$104,7,FALSE)='Assumptions'!$E$5,VLOOKUP($A122,'Recurring Plans'!$A$5:$M$104,5,FALSE)+($B122-1)*VLOOKUP($A122,'Recurring Plans'!$A$5:$M$104,6,FALSE)*7,IF(VLOOKUP($A122,'Recurring Plans'!$A$5:$M$104,7,FALSE)='Assumptions'!$E$6,EDATE(VLOOKUP($A122,'Recurring Plans'!$A$5:$M$104,5,FALSE),($B122-1)*VLOOKUP($A122,'Recurring Plans'!$A$5:$M$104,6,FALSE)),""))),""))</f>
        <v/>
      </c>
      <c r="F122" s="31" t="n"/>
      <c r="G122" s="33">
        <f>IF($E122="","",IF($F122&lt;&gt;"",$F122,$E122))</f>
        <v/>
      </c>
      <c r="H122" s="24">
        <f>IF($E122="","",IFERROR(VLOOKUP($A122,'Recurring Plans'!$A$5:$M$104,9,FALSE),""))</f>
        <v/>
      </c>
      <c r="I122" s="13" t="n"/>
      <c r="J122" s="20">
        <f>IF($E122="","",IF($I122&lt;&gt;"",$I122,IFERROR(VLOOKUP($A122,'Recurring Plans'!$A$5:$M$104,10,FALSE),"")))</f>
        <v/>
      </c>
      <c r="K122" s="12" t="n"/>
      <c r="L122" s="9">
        <f>IF($G122="","",IF($K122&lt;&gt;"",$K122,'Assumptions'!$E$14))</f>
        <v/>
      </c>
      <c r="M122" s="13" t="n"/>
      <c r="N122" s="20">
        <f>IF($G122="","",IF(OR($F122&lt;&gt;"",$I122&lt;&gt;"",$M122&lt;&gt;"",$K122='Assumptions'!$E$16,$K122='Assumptions'!$E$17),"Exception - check",IF(AND($L122='Assumptions'!$E$14,$G122&lt;'Assumptions'!$B$4),"Past date - check","")))</f>
        <v/>
      </c>
    </row>
    <row r="123">
      <c r="A123" s="6">
        <f>IFERROR(IF(INDEX('Recurring Plans'!$A$5:$A$104,INT((ROW()-5)/12)+1)="","",INDEX('Recurring Plans'!$A$5:$A$104,INT((ROW()-5)/12)+1)),"")</f>
        <v/>
      </c>
      <c r="B123" s="21">
        <f>IF($A123="","",MOD(ROW()-5,12)+1)</f>
        <v/>
      </c>
      <c r="C123" s="18">
        <f>IF($A123="","",IFERROR(VLOOKUP($A123,'Recurring Plans'!$A$5:$M$104,2,FALSE),""))</f>
        <v/>
      </c>
      <c r="D123" s="18">
        <f>IF($A123="","",IFERROR(VLOOKUP($A123,'Recurring Plans'!$A$5:$M$104,4,FALSE),""))</f>
        <v/>
      </c>
      <c r="E123" s="32">
        <f>IF(OR($A123="",$B123&gt;IFERROR(VLOOKUP($A123,'Recurring Plans'!$A$5:$M$104,8,FALSE),0),IFERROR(VLOOKUP($A123,'Recurring Plans'!$A$5:$M$104,11,FALSE),"")&lt;&gt;'Assumptions'!$E$9),"",IFERROR(IF(VLOOKUP($A123,'Recurring Plans'!$A$5:$M$104,7,FALSE)='Assumptions'!$E$4,VLOOKUP($A123,'Recurring Plans'!$A$5:$M$104,5,FALSE)+($B123-1)*VLOOKUP($A123,'Recurring Plans'!$A$5:$M$104,6,FALSE),IF(VLOOKUP($A123,'Recurring Plans'!$A$5:$M$104,7,FALSE)='Assumptions'!$E$5,VLOOKUP($A123,'Recurring Plans'!$A$5:$M$104,5,FALSE)+($B123-1)*VLOOKUP($A123,'Recurring Plans'!$A$5:$M$104,6,FALSE)*7,IF(VLOOKUP($A123,'Recurring Plans'!$A$5:$M$104,7,FALSE)='Assumptions'!$E$6,EDATE(VLOOKUP($A123,'Recurring Plans'!$A$5:$M$104,5,FALSE),($B123-1)*VLOOKUP($A123,'Recurring Plans'!$A$5:$M$104,6,FALSE)),""))),""))</f>
        <v/>
      </c>
      <c r="F123" s="31" t="n"/>
      <c r="G123" s="32">
        <f>IF($E123="","",IF($F123&lt;&gt;"",$F123,$E123))</f>
        <v/>
      </c>
      <c r="H123" s="22">
        <f>IF($E123="","",IFERROR(VLOOKUP($A123,'Recurring Plans'!$A$5:$M$104,9,FALSE),""))</f>
        <v/>
      </c>
      <c r="I123" s="13" t="n"/>
      <c r="J123" s="18">
        <f>IF($E123="","",IF($I123&lt;&gt;"",$I123,IFERROR(VLOOKUP($A123,'Recurring Plans'!$A$5:$M$104,10,FALSE),"")))</f>
        <v/>
      </c>
      <c r="K123" s="12" t="n"/>
      <c r="L123" s="6">
        <f>IF($G123="","",IF($K123&lt;&gt;"",$K123,'Assumptions'!$E$14))</f>
        <v/>
      </c>
      <c r="M123" s="13" t="n"/>
      <c r="N123" s="18">
        <f>IF($G123="","",IF(OR($F123&lt;&gt;"",$I123&lt;&gt;"",$M123&lt;&gt;"",$K123='Assumptions'!$E$16,$K123='Assumptions'!$E$17),"Exception - check",IF(AND($L123='Assumptions'!$E$14,$G123&lt;'Assumptions'!$B$4),"Past date - check","")))</f>
        <v/>
      </c>
    </row>
    <row r="124">
      <c r="A124" s="9">
        <f>IFERROR(IF(INDEX('Recurring Plans'!$A$5:$A$104,INT((ROW()-5)/12)+1)="","",INDEX('Recurring Plans'!$A$5:$A$104,INT((ROW()-5)/12)+1)),"")</f>
        <v/>
      </c>
      <c r="B124" s="23">
        <f>IF($A124="","",MOD(ROW()-5,12)+1)</f>
        <v/>
      </c>
      <c r="C124" s="20">
        <f>IF($A124="","",IFERROR(VLOOKUP($A124,'Recurring Plans'!$A$5:$M$104,2,FALSE),""))</f>
        <v/>
      </c>
      <c r="D124" s="20">
        <f>IF($A124="","",IFERROR(VLOOKUP($A124,'Recurring Plans'!$A$5:$M$104,4,FALSE),""))</f>
        <v/>
      </c>
      <c r="E124" s="33">
        <f>IF(OR($A124="",$B124&gt;IFERROR(VLOOKUP($A124,'Recurring Plans'!$A$5:$M$104,8,FALSE),0),IFERROR(VLOOKUP($A124,'Recurring Plans'!$A$5:$M$104,11,FALSE),"")&lt;&gt;'Assumptions'!$E$9),"",IFERROR(IF(VLOOKUP($A124,'Recurring Plans'!$A$5:$M$104,7,FALSE)='Assumptions'!$E$4,VLOOKUP($A124,'Recurring Plans'!$A$5:$M$104,5,FALSE)+($B124-1)*VLOOKUP($A124,'Recurring Plans'!$A$5:$M$104,6,FALSE),IF(VLOOKUP($A124,'Recurring Plans'!$A$5:$M$104,7,FALSE)='Assumptions'!$E$5,VLOOKUP($A124,'Recurring Plans'!$A$5:$M$104,5,FALSE)+($B124-1)*VLOOKUP($A124,'Recurring Plans'!$A$5:$M$104,6,FALSE)*7,IF(VLOOKUP($A124,'Recurring Plans'!$A$5:$M$104,7,FALSE)='Assumptions'!$E$6,EDATE(VLOOKUP($A124,'Recurring Plans'!$A$5:$M$104,5,FALSE),($B124-1)*VLOOKUP($A124,'Recurring Plans'!$A$5:$M$104,6,FALSE)),""))),""))</f>
        <v/>
      </c>
      <c r="F124" s="31" t="n"/>
      <c r="G124" s="33">
        <f>IF($E124="","",IF($F124&lt;&gt;"",$F124,$E124))</f>
        <v/>
      </c>
      <c r="H124" s="24">
        <f>IF($E124="","",IFERROR(VLOOKUP($A124,'Recurring Plans'!$A$5:$M$104,9,FALSE),""))</f>
        <v/>
      </c>
      <c r="I124" s="13" t="n"/>
      <c r="J124" s="20">
        <f>IF($E124="","",IF($I124&lt;&gt;"",$I124,IFERROR(VLOOKUP($A124,'Recurring Plans'!$A$5:$M$104,10,FALSE),"")))</f>
        <v/>
      </c>
      <c r="K124" s="12" t="n"/>
      <c r="L124" s="9">
        <f>IF($G124="","",IF($K124&lt;&gt;"",$K124,'Assumptions'!$E$14))</f>
        <v/>
      </c>
      <c r="M124" s="13" t="n"/>
      <c r="N124" s="20">
        <f>IF($G124="","",IF(OR($F124&lt;&gt;"",$I124&lt;&gt;"",$M124&lt;&gt;"",$K124='Assumptions'!$E$16,$K124='Assumptions'!$E$17),"Exception - check",IF(AND($L124='Assumptions'!$E$14,$G124&lt;'Assumptions'!$B$4),"Past date - check","")))</f>
        <v/>
      </c>
    </row>
    <row r="125">
      <c r="A125" s="6">
        <f>IFERROR(IF(INDEX('Recurring Plans'!$A$5:$A$104,INT((ROW()-5)/12)+1)="","",INDEX('Recurring Plans'!$A$5:$A$104,INT((ROW()-5)/12)+1)),"")</f>
        <v/>
      </c>
      <c r="B125" s="21">
        <f>IF($A125="","",MOD(ROW()-5,12)+1)</f>
        <v/>
      </c>
      <c r="C125" s="18">
        <f>IF($A125="","",IFERROR(VLOOKUP($A125,'Recurring Plans'!$A$5:$M$104,2,FALSE),""))</f>
        <v/>
      </c>
      <c r="D125" s="18">
        <f>IF($A125="","",IFERROR(VLOOKUP($A125,'Recurring Plans'!$A$5:$M$104,4,FALSE),""))</f>
        <v/>
      </c>
      <c r="E125" s="32">
        <f>IF(OR($A125="",$B125&gt;IFERROR(VLOOKUP($A125,'Recurring Plans'!$A$5:$M$104,8,FALSE),0),IFERROR(VLOOKUP($A125,'Recurring Plans'!$A$5:$M$104,11,FALSE),"")&lt;&gt;'Assumptions'!$E$9),"",IFERROR(IF(VLOOKUP($A125,'Recurring Plans'!$A$5:$M$104,7,FALSE)='Assumptions'!$E$4,VLOOKUP($A125,'Recurring Plans'!$A$5:$M$104,5,FALSE)+($B125-1)*VLOOKUP($A125,'Recurring Plans'!$A$5:$M$104,6,FALSE),IF(VLOOKUP($A125,'Recurring Plans'!$A$5:$M$104,7,FALSE)='Assumptions'!$E$5,VLOOKUP($A125,'Recurring Plans'!$A$5:$M$104,5,FALSE)+($B125-1)*VLOOKUP($A125,'Recurring Plans'!$A$5:$M$104,6,FALSE)*7,IF(VLOOKUP($A125,'Recurring Plans'!$A$5:$M$104,7,FALSE)='Assumptions'!$E$6,EDATE(VLOOKUP($A125,'Recurring Plans'!$A$5:$M$104,5,FALSE),($B125-1)*VLOOKUP($A125,'Recurring Plans'!$A$5:$M$104,6,FALSE)),""))),""))</f>
        <v/>
      </c>
      <c r="F125" s="31" t="n"/>
      <c r="G125" s="32">
        <f>IF($E125="","",IF($F125&lt;&gt;"",$F125,$E125))</f>
        <v/>
      </c>
      <c r="H125" s="22">
        <f>IF($E125="","",IFERROR(VLOOKUP($A125,'Recurring Plans'!$A$5:$M$104,9,FALSE),""))</f>
        <v/>
      </c>
      <c r="I125" s="13" t="n"/>
      <c r="J125" s="18">
        <f>IF($E125="","",IF($I125&lt;&gt;"",$I125,IFERROR(VLOOKUP($A125,'Recurring Plans'!$A$5:$M$104,10,FALSE),"")))</f>
        <v/>
      </c>
      <c r="K125" s="12" t="n"/>
      <c r="L125" s="6">
        <f>IF($G125="","",IF($K125&lt;&gt;"",$K125,'Assumptions'!$E$14))</f>
        <v/>
      </c>
      <c r="M125" s="13" t="n"/>
      <c r="N125" s="18">
        <f>IF($G125="","",IF(OR($F125&lt;&gt;"",$I125&lt;&gt;"",$M125&lt;&gt;"",$K125='Assumptions'!$E$16,$K125='Assumptions'!$E$17),"Exception - check",IF(AND($L125='Assumptions'!$E$14,$G125&lt;'Assumptions'!$B$4),"Past date - check","")))</f>
        <v/>
      </c>
    </row>
    <row r="126">
      <c r="A126" s="9">
        <f>IFERROR(IF(INDEX('Recurring Plans'!$A$5:$A$104,INT((ROW()-5)/12)+1)="","",INDEX('Recurring Plans'!$A$5:$A$104,INT((ROW()-5)/12)+1)),"")</f>
        <v/>
      </c>
      <c r="B126" s="23">
        <f>IF($A126="","",MOD(ROW()-5,12)+1)</f>
        <v/>
      </c>
      <c r="C126" s="20">
        <f>IF($A126="","",IFERROR(VLOOKUP($A126,'Recurring Plans'!$A$5:$M$104,2,FALSE),""))</f>
        <v/>
      </c>
      <c r="D126" s="20">
        <f>IF($A126="","",IFERROR(VLOOKUP($A126,'Recurring Plans'!$A$5:$M$104,4,FALSE),""))</f>
        <v/>
      </c>
      <c r="E126" s="33">
        <f>IF(OR($A126="",$B126&gt;IFERROR(VLOOKUP($A126,'Recurring Plans'!$A$5:$M$104,8,FALSE),0),IFERROR(VLOOKUP($A126,'Recurring Plans'!$A$5:$M$104,11,FALSE),"")&lt;&gt;'Assumptions'!$E$9),"",IFERROR(IF(VLOOKUP($A126,'Recurring Plans'!$A$5:$M$104,7,FALSE)='Assumptions'!$E$4,VLOOKUP($A126,'Recurring Plans'!$A$5:$M$104,5,FALSE)+($B126-1)*VLOOKUP($A126,'Recurring Plans'!$A$5:$M$104,6,FALSE),IF(VLOOKUP($A126,'Recurring Plans'!$A$5:$M$104,7,FALSE)='Assumptions'!$E$5,VLOOKUP($A126,'Recurring Plans'!$A$5:$M$104,5,FALSE)+($B126-1)*VLOOKUP($A126,'Recurring Plans'!$A$5:$M$104,6,FALSE)*7,IF(VLOOKUP($A126,'Recurring Plans'!$A$5:$M$104,7,FALSE)='Assumptions'!$E$6,EDATE(VLOOKUP($A126,'Recurring Plans'!$A$5:$M$104,5,FALSE),($B126-1)*VLOOKUP($A126,'Recurring Plans'!$A$5:$M$104,6,FALSE)),""))),""))</f>
        <v/>
      </c>
      <c r="F126" s="31" t="n"/>
      <c r="G126" s="33">
        <f>IF($E126="","",IF($F126&lt;&gt;"",$F126,$E126))</f>
        <v/>
      </c>
      <c r="H126" s="24">
        <f>IF($E126="","",IFERROR(VLOOKUP($A126,'Recurring Plans'!$A$5:$M$104,9,FALSE),""))</f>
        <v/>
      </c>
      <c r="I126" s="13" t="n"/>
      <c r="J126" s="20">
        <f>IF($E126="","",IF($I126&lt;&gt;"",$I126,IFERROR(VLOOKUP($A126,'Recurring Plans'!$A$5:$M$104,10,FALSE),"")))</f>
        <v/>
      </c>
      <c r="K126" s="12" t="n"/>
      <c r="L126" s="9">
        <f>IF($G126="","",IF($K126&lt;&gt;"",$K126,'Assumptions'!$E$14))</f>
        <v/>
      </c>
      <c r="M126" s="13" t="n"/>
      <c r="N126" s="20">
        <f>IF($G126="","",IF(OR($F126&lt;&gt;"",$I126&lt;&gt;"",$M126&lt;&gt;"",$K126='Assumptions'!$E$16,$K126='Assumptions'!$E$17),"Exception - check",IF(AND($L126='Assumptions'!$E$14,$G126&lt;'Assumptions'!$B$4),"Past date - check","")))</f>
        <v/>
      </c>
    </row>
    <row r="127">
      <c r="A127" s="6">
        <f>IFERROR(IF(INDEX('Recurring Plans'!$A$5:$A$104,INT((ROW()-5)/12)+1)="","",INDEX('Recurring Plans'!$A$5:$A$104,INT((ROW()-5)/12)+1)),"")</f>
        <v/>
      </c>
      <c r="B127" s="21">
        <f>IF($A127="","",MOD(ROW()-5,12)+1)</f>
        <v/>
      </c>
      <c r="C127" s="18">
        <f>IF($A127="","",IFERROR(VLOOKUP($A127,'Recurring Plans'!$A$5:$M$104,2,FALSE),""))</f>
        <v/>
      </c>
      <c r="D127" s="18">
        <f>IF($A127="","",IFERROR(VLOOKUP($A127,'Recurring Plans'!$A$5:$M$104,4,FALSE),""))</f>
        <v/>
      </c>
      <c r="E127" s="32">
        <f>IF(OR($A127="",$B127&gt;IFERROR(VLOOKUP($A127,'Recurring Plans'!$A$5:$M$104,8,FALSE),0),IFERROR(VLOOKUP($A127,'Recurring Plans'!$A$5:$M$104,11,FALSE),"")&lt;&gt;'Assumptions'!$E$9),"",IFERROR(IF(VLOOKUP($A127,'Recurring Plans'!$A$5:$M$104,7,FALSE)='Assumptions'!$E$4,VLOOKUP($A127,'Recurring Plans'!$A$5:$M$104,5,FALSE)+($B127-1)*VLOOKUP($A127,'Recurring Plans'!$A$5:$M$104,6,FALSE),IF(VLOOKUP($A127,'Recurring Plans'!$A$5:$M$104,7,FALSE)='Assumptions'!$E$5,VLOOKUP($A127,'Recurring Plans'!$A$5:$M$104,5,FALSE)+($B127-1)*VLOOKUP($A127,'Recurring Plans'!$A$5:$M$104,6,FALSE)*7,IF(VLOOKUP($A127,'Recurring Plans'!$A$5:$M$104,7,FALSE)='Assumptions'!$E$6,EDATE(VLOOKUP($A127,'Recurring Plans'!$A$5:$M$104,5,FALSE),($B127-1)*VLOOKUP($A127,'Recurring Plans'!$A$5:$M$104,6,FALSE)),""))),""))</f>
        <v/>
      </c>
      <c r="F127" s="31" t="n"/>
      <c r="G127" s="32">
        <f>IF($E127="","",IF($F127&lt;&gt;"",$F127,$E127))</f>
        <v/>
      </c>
      <c r="H127" s="22">
        <f>IF($E127="","",IFERROR(VLOOKUP($A127,'Recurring Plans'!$A$5:$M$104,9,FALSE),""))</f>
        <v/>
      </c>
      <c r="I127" s="13" t="n"/>
      <c r="J127" s="18">
        <f>IF($E127="","",IF($I127&lt;&gt;"",$I127,IFERROR(VLOOKUP($A127,'Recurring Plans'!$A$5:$M$104,10,FALSE),"")))</f>
        <v/>
      </c>
      <c r="K127" s="12" t="n"/>
      <c r="L127" s="6">
        <f>IF($G127="","",IF($K127&lt;&gt;"",$K127,'Assumptions'!$E$14))</f>
        <v/>
      </c>
      <c r="M127" s="13" t="n"/>
      <c r="N127" s="18">
        <f>IF($G127="","",IF(OR($F127&lt;&gt;"",$I127&lt;&gt;"",$M127&lt;&gt;"",$K127='Assumptions'!$E$16,$K127='Assumptions'!$E$17),"Exception - check",IF(AND($L127='Assumptions'!$E$14,$G127&lt;'Assumptions'!$B$4),"Past date - check","")))</f>
        <v/>
      </c>
    </row>
    <row r="128">
      <c r="A128" s="9">
        <f>IFERROR(IF(INDEX('Recurring Plans'!$A$5:$A$104,INT((ROW()-5)/12)+1)="","",INDEX('Recurring Plans'!$A$5:$A$104,INT((ROW()-5)/12)+1)),"")</f>
        <v/>
      </c>
      <c r="B128" s="23">
        <f>IF($A128="","",MOD(ROW()-5,12)+1)</f>
        <v/>
      </c>
      <c r="C128" s="20">
        <f>IF($A128="","",IFERROR(VLOOKUP($A128,'Recurring Plans'!$A$5:$M$104,2,FALSE),""))</f>
        <v/>
      </c>
      <c r="D128" s="20">
        <f>IF($A128="","",IFERROR(VLOOKUP($A128,'Recurring Plans'!$A$5:$M$104,4,FALSE),""))</f>
        <v/>
      </c>
      <c r="E128" s="33">
        <f>IF(OR($A128="",$B128&gt;IFERROR(VLOOKUP($A128,'Recurring Plans'!$A$5:$M$104,8,FALSE),0),IFERROR(VLOOKUP($A128,'Recurring Plans'!$A$5:$M$104,11,FALSE),"")&lt;&gt;'Assumptions'!$E$9),"",IFERROR(IF(VLOOKUP($A128,'Recurring Plans'!$A$5:$M$104,7,FALSE)='Assumptions'!$E$4,VLOOKUP($A128,'Recurring Plans'!$A$5:$M$104,5,FALSE)+($B128-1)*VLOOKUP($A128,'Recurring Plans'!$A$5:$M$104,6,FALSE),IF(VLOOKUP($A128,'Recurring Plans'!$A$5:$M$104,7,FALSE)='Assumptions'!$E$5,VLOOKUP($A128,'Recurring Plans'!$A$5:$M$104,5,FALSE)+($B128-1)*VLOOKUP($A128,'Recurring Plans'!$A$5:$M$104,6,FALSE)*7,IF(VLOOKUP($A128,'Recurring Plans'!$A$5:$M$104,7,FALSE)='Assumptions'!$E$6,EDATE(VLOOKUP($A128,'Recurring Plans'!$A$5:$M$104,5,FALSE),($B128-1)*VLOOKUP($A128,'Recurring Plans'!$A$5:$M$104,6,FALSE)),""))),""))</f>
        <v/>
      </c>
      <c r="F128" s="31" t="n"/>
      <c r="G128" s="33">
        <f>IF($E128="","",IF($F128&lt;&gt;"",$F128,$E128))</f>
        <v/>
      </c>
      <c r="H128" s="24">
        <f>IF($E128="","",IFERROR(VLOOKUP($A128,'Recurring Plans'!$A$5:$M$104,9,FALSE),""))</f>
        <v/>
      </c>
      <c r="I128" s="13" t="n"/>
      <c r="J128" s="20">
        <f>IF($E128="","",IF($I128&lt;&gt;"",$I128,IFERROR(VLOOKUP($A128,'Recurring Plans'!$A$5:$M$104,10,FALSE),"")))</f>
        <v/>
      </c>
      <c r="K128" s="12" t="n"/>
      <c r="L128" s="9">
        <f>IF($G128="","",IF($K128&lt;&gt;"",$K128,'Assumptions'!$E$14))</f>
        <v/>
      </c>
      <c r="M128" s="13" t="n"/>
      <c r="N128" s="20">
        <f>IF($G128="","",IF(OR($F128&lt;&gt;"",$I128&lt;&gt;"",$M128&lt;&gt;"",$K128='Assumptions'!$E$16,$K128='Assumptions'!$E$17),"Exception - check",IF(AND($L128='Assumptions'!$E$14,$G128&lt;'Assumptions'!$B$4),"Past date - check","")))</f>
        <v/>
      </c>
    </row>
    <row r="129">
      <c r="A129" s="6">
        <f>IFERROR(IF(INDEX('Recurring Plans'!$A$5:$A$104,INT((ROW()-5)/12)+1)="","",INDEX('Recurring Plans'!$A$5:$A$104,INT((ROW()-5)/12)+1)),"")</f>
        <v/>
      </c>
      <c r="B129" s="21">
        <f>IF($A129="","",MOD(ROW()-5,12)+1)</f>
        <v/>
      </c>
      <c r="C129" s="18">
        <f>IF($A129="","",IFERROR(VLOOKUP($A129,'Recurring Plans'!$A$5:$M$104,2,FALSE),""))</f>
        <v/>
      </c>
      <c r="D129" s="18">
        <f>IF($A129="","",IFERROR(VLOOKUP($A129,'Recurring Plans'!$A$5:$M$104,4,FALSE),""))</f>
        <v/>
      </c>
      <c r="E129" s="32">
        <f>IF(OR($A129="",$B129&gt;IFERROR(VLOOKUP($A129,'Recurring Plans'!$A$5:$M$104,8,FALSE),0),IFERROR(VLOOKUP($A129,'Recurring Plans'!$A$5:$M$104,11,FALSE),"")&lt;&gt;'Assumptions'!$E$9),"",IFERROR(IF(VLOOKUP($A129,'Recurring Plans'!$A$5:$M$104,7,FALSE)='Assumptions'!$E$4,VLOOKUP($A129,'Recurring Plans'!$A$5:$M$104,5,FALSE)+($B129-1)*VLOOKUP($A129,'Recurring Plans'!$A$5:$M$104,6,FALSE),IF(VLOOKUP($A129,'Recurring Plans'!$A$5:$M$104,7,FALSE)='Assumptions'!$E$5,VLOOKUP($A129,'Recurring Plans'!$A$5:$M$104,5,FALSE)+($B129-1)*VLOOKUP($A129,'Recurring Plans'!$A$5:$M$104,6,FALSE)*7,IF(VLOOKUP($A129,'Recurring Plans'!$A$5:$M$104,7,FALSE)='Assumptions'!$E$6,EDATE(VLOOKUP($A129,'Recurring Plans'!$A$5:$M$104,5,FALSE),($B129-1)*VLOOKUP($A129,'Recurring Plans'!$A$5:$M$104,6,FALSE)),""))),""))</f>
        <v/>
      </c>
      <c r="F129" s="31" t="n"/>
      <c r="G129" s="32">
        <f>IF($E129="","",IF($F129&lt;&gt;"",$F129,$E129))</f>
        <v/>
      </c>
      <c r="H129" s="22">
        <f>IF($E129="","",IFERROR(VLOOKUP($A129,'Recurring Plans'!$A$5:$M$104,9,FALSE),""))</f>
        <v/>
      </c>
      <c r="I129" s="13" t="n"/>
      <c r="J129" s="18">
        <f>IF($E129="","",IF($I129&lt;&gt;"",$I129,IFERROR(VLOOKUP($A129,'Recurring Plans'!$A$5:$M$104,10,FALSE),"")))</f>
        <v/>
      </c>
      <c r="K129" s="12" t="n"/>
      <c r="L129" s="6">
        <f>IF($G129="","",IF($K129&lt;&gt;"",$K129,'Assumptions'!$E$14))</f>
        <v/>
      </c>
      <c r="M129" s="13" t="n"/>
      <c r="N129" s="18">
        <f>IF($G129="","",IF(OR($F129&lt;&gt;"",$I129&lt;&gt;"",$M129&lt;&gt;"",$K129='Assumptions'!$E$16,$K129='Assumptions'!$E$17),"Exception - check",IF(AND($L129='Assumptions'!$E$14,$G129&lt;'Assumptions'!$B$4),"Past date - check","")))</f>
        <v/>
      </c>
    </row>
    <row r="130">
      <c r="A130" s="9">
        <f>IFERROR(IF(INDEX('Recurring Plans'!$A$5:$A$104,INT((ROW()-5)/12)+1)="","",INDEX('Recurring Plans'!$A$5:$A$104,INT((ROW()-5)/12)+1)),"")</f>
        <v/>
      </c>
      <c r="B130" s="23">
        <f>IF($A130="","",MOD(ROW()-5,12)+1)</f>
        <v/>
      </c>
      <c r="C130" s="20">
        <f>IF($A130="","",IFERROR(VLOOKUP($A130,'Recurring Plans'!$A$5:$M$104,2,FALSE),""))</f>
        <v/>
      </c>
      <c r="D130" s="20">
        <f>IF($A130="","",IFERROR(VLOOKUP($A130,'Recurring Plans'!$A$5:$M$104,4,FALSE),""))</f>
        <v/>
      </c>
      <c r="E130" s="33">
        <f>IF(OR($A130="",$B130&gt;IFERROR(VLOOKUP($A130,'Recurring Plans'!$A$5:$M$104,8,FALSE),0),IFERROR(VLOOKUP($A130,'Recurring Plans'!$A$5:$M$104,11,FALSE),"")&lt;&gt;'Assumptions'!$E$9),"",IFERROR(IF(VLOOKUP($A130,'Recurring Plans'!$A$5:$M$104,7,FALSE)='Assumptions'!$E$4,VLOOKUP($A130,'Recurring Plans'!$A$5:$M$104,5,FALSE)+($B130-1)*VLOOKUP($A130,'Recurring Plans'!$A$5:$M$104,6,FALSE),IF(VLOOKUP($A130,'Recurring Plans'!$A$5:$M$104,7,FALSE)='Assumptions'!$E$5,VLOOKUP($A130,'Recurring Plans'!$A$5:$M$104,5,FALSE)+($B130-1)*VLOOKUP($A130,'Recurring Plans'!$A$5:$M$104,6,FALSE)*7,IF(VLOOKUP($A130,'Recurring Plans'!$A$5:$M$104,7,FALSE)='Assumptions'!$E$6,EDATE(VLOOKUP($A130,'Recurring Plans'!$A$5:$M$104,5,FALSE),($B130-1)*VLOOKUP($A130,'Recurring Plans'!$A$5:$M$104,6,FALSE)),""))),""))</f>
        <v/>
      </c>
      <c r="F130" s="31" t="n"/>
      <c r="G130" s="33">
        <f>IF($E130="","",IF($F130&lt;&gt;"",$F130,$E130))</f>
        <v/>
      </c>
      <c r="H130" s="24">
        <f>IF($E130="","",IFERROR(VLOOKUP($A130,'Recurring Plans'!$A$5:$M$104,9,FALSE),""))</f>
        <v/>
      </c>
      <c r="I130" s="13" t="n"/>
      <c r="J130" s="20">
        <f>IF($E130="","",IF($I130&lt;&gt;"",$I130,IFERROR(VLOOKUP($A130,'Recurring Plans'!$A$5:$M$104,10,FALSE),"")))</f>
        <v/>
      </c>
      <c r="K130" s="12" t="n"/>
      <c r="L130" s="9">
        <f>IF($G130="","",IF($K130&lt;&gt;"",$K130,'Assumptions'!$E$14))</f>
        <v/>
      </c>
      <c r="M130" s="13" t="n"/>
      <c r="N130" s="20">
        <f>IF($G130="","",IF(OR($F130&lt;&gt;"",$I130&lt;&gt;"",$M130&lt;&gt;"",$K130='Assumptions'!$E$16,$K130='Assumptions'!$E$17),"Exception - check",IF(AND($L130='Assumptions'!$E$14,$G130&lt;'Assumptions'!$B$4),"Past date - check","")))</f>
        <v/>
      </c>
    </row>
    <row r="131">
      <c r="A131" s="6">
        <f>IFERROR(IF(INDEX('Recurring Plans'!$A$5:$A$104,INT((ROW()-5)/12)+1)="","",INDEX('Recurring Plans'!$A$5:$A$104,INT((ROW()-5)/12)+1)),"")</f>
        <v/>
      </c>
      <c r="B131" s="21">
        <f>IF($A131="","",MOD(ROW()-5,12)+1)</f>
        <v/>
      </c>
      <c r="C131" s="18">
        <f>IF($A131="","",IFERROR(VLOOKUP($A131,'Recurring Plans'!$A$5:$M$104,2,FALSE),""))</f>
        <v/>
      </c>
      <c r="D131" s="18">
        <f>IF($A131="","",IFERROR(VLOOKUP($A131,'Recurring Plans'!$A$5:$M$104,4,FALSE),""))</f>
        <v/>
      </c>
      <c r="E131" s="32">
        <f>IF(OR($A131="",$B131&gt;IFERROR(VLOOKUP($A131,'Recurring Plans'!$A$5:$M$104,8,FALSE),0),IFERROR(VLOOKUP($A131,'Recurring Plans'!$A$5:$M$104,11,FALSE),"")&lt;&gt;'Assumptions'!$E$9),"",IFERROR(IF(VLOOKUP($A131,'Recurring Plans'!$A$5:$M$104,7,FALSE)='Assumptions'!$E$4,VLOOKUP($A131,'Recurring Plans'!$A$5:$M$104,5,FALSE)+($B131-1)*VLOOKUP($A131,'Recurring Plans'!$A$5:$M$104,6,FALSE),IF(VLOOKUP($A131,'Recurring Plans'!$A$5:$M$104,7,FALSE)='Assumptions'!$E$5,VLOOKUP($A131,'Recurring Plans'!$A$5:$M$104,5,FALSE)+($B131-1)*VLOOKUP($A131,'Recurring Plans'!$A$5:$M$104,6,FALSE)*7,IF(VLOOKUP($A131,'Recurring Plans'!$A$5:$M$104,7,FALSE)='Assumptions'!$E$6,EDATE(VLOOKUP($A131,'Recurring Plans'!$A$5:$M$104,5,FALSE),($B131-1)*VLOOKUP($A131,'Recurring Plans'!$A$5:$M$104,6,FALSE)),""))),""))</f>
        <v/>
      </c>
      <c r="F131" s="31" t="n"/>
      <c r="G131" s="32">
        <f>IF($E131="","",IF($F131&lt;&gt;"",$F131,$E131))</f>
        <v/>
      </c>
      <c r="H131" s="22">
        <f>IF($E131="","",IFERROR(VLOOKUP($A131,'Recurring Plans'!$A$5:$M$104,9,FALSE),""))</f>
        <v/>
      </c>
      <c r="I131" s="13" t="n"/>
      <c r="J131" s="18">
        <f>IF($E131="","",IF($I131&lt;&gt;"",$I131,IFERROR(VLOOKUP($A131,'Recurring Plans'!$A$5:$M$104,10,FALSE),"")))</f>
        <v/>
      </c>
      <c r="K131" s="12" t="n"/>
      <c r="L131" s="6">
        <f>IF($G131="","",IF($K131&lt;&gt;"",$K131,'Assumptions'!$E$14))</f>
        <v/>
      </c>
      <c r="M131" s="13" t="n"/>
      <c r="N131" s="18">
        <f>IF($G131="","",IF(OR($F131&lt;&gt;"",$I131&lt;&gt;"",$M131&lt;&gt;"",$K131='Assumptions'!$E$16,$K131='Assumptions'!$E$17),"Exception - check",IF(AND($L131='Assumptions'!$E$14,$G131&lt;'Assumptions'!$B$4),"Past date - check","")))</f>
        <v/>
      </c>
    </row>
    <row r="132">
      <c r="A132" s="9">
        <f>IFERROR(IF(INDEX('Recurring Plans'!$A$5:$A$104,INT((ROW()-5)/12)+1)="","",INDEX('Recurring Plans'!$A$5:$A$104,INT((ROW()-5)/12)+1)),"")</f>
        <v/>
      </c>
      <c r="B132" s="23">
        <f>IF($A132="","",MOD(ROW()-5,12)+1)</f>
        <v/>
      </c>
      <c r="C132" s="20">
        <f>IF($A132="","",IFERROR(VLOOKUP($A132,'Recurring Plans'!$A$5:$M$104,2,FALSE),""))</f>
        <v/>
      </c>
      <c r="D132" s="20">
        <f>IF($A132="","",IFERROR(VLOOKUP($A132,'Recurring Plans'!$A$5:$M$104,4,FALSE),""))</f>
        <v/>
      </c>
      <c r="E132" s="33">
        <f>IF(OR($A132="",$B132&gt;IFERROR(VLOOKUP($A132,'Recurring Plans'!$A$5:$M$104,8,FALSE),0),IFERROR(VLOOKUP($A132,'Recurring Plans'!$A$5:$M$104,11,FALSE),"")&lt;&gt;'Assumptions'!$E$9),"",IFERROR(IF(VLOOKUP($A132,'Recurring Plans'!$A$5:$M$104,7,FALSE)='Assumptions'!$E$4,VLOOKUP($A132,'Recurring Plans'!$A$5:$M$104,5,FALSE)+($B132-1)*VLOOKUP($A132,'Recurring Plans'!$A$5:$M$104,6,FALSE),IF(VLOOKUP($A132,'Recurring Plans'!$A$5:$M$104,7,FALSE)='Assumptions'!$E$5,VLOOKUP($A132,'Recurring Plans'!$A$5:$M$104,5,FALSE)+($B132-1)*VLOOKUP($A132,'Recurring Plans'!$A$5:$M$104,6,FALSE)*7,IF(VLOOKUP($A132,'Recurring Plans'!$A$5:$M$104,7,FALSE)='Assumptions'!$E$6,EDATE(VLOOKUP($A132,'Recurring Plans'!$A$5:$M$104,5,FALSE),($B132-1)*VLOOKUP($A132,'Recurring Plans'!$A$5:$M$104,6,FALSE)),""))),""))</f>
        <v/>
      </c>
      <c r="F132" s="31" t="n"/>
      <c r="G132" s="33">
        <f>IF($E132="","",IF($F132&lt;&gt;"",$F132,$E132))</f>
        <v/>
      </c>
      <c r="H132" s="24">
        <f>IF($E132="","",IFERROR(VLOOKUP($A132,'Recurring Plans'!$A$5:$M$104,9,FALSE),""))</f>
        <v/>
      </c>
      <c r="I132" s="13" t="n"/>
      <c r="J132" s="20">
        <f>IF($E132="","",IF($I132&lt;&gt;"",$I132,IFERROR(VLOOKUP($A132,'Recurring Plans'!$A$5:$M$104,10,FALSE),"")))</f>
        <v/>
      </c>
      <c r="K132" s="12" t="n"/>
      <c r="L132" s="9">
        <f>IF($G132="","",IF($K132&lt;&gt;"",$K132,'Assumptions'!$E$14))</f>
        <v/>
      </c>
      <c r="M132" s="13" t="n"/>
      <c r="N132" s="20">
        <f>IF($G132="","",IF(OR($F132&lt;&gt;"",$I132&lt;&gt;"",$M132&lt;&gt;"",$K132='Assumptions'!$E$16,$K132='Assumptions'!$E$17),"Exception - check",IF(AND($L132='Assumptions'!$E$14,$G132&lt;'Assumptions'!$B$4),"Past date - check","")))</f>
        <v/>
      </c>
    </row>
    <row r="133">
      <c r="A133" s="6">
        <f>IFERROR(IF(INDEX('Recurring Plans'!$A$5:$A$104,INT((ROW()-5)/12)+1)="","",INDEX('Recurring Plans'!$A$5:$A$104,INT((ROW()-5)/12)+1)),"")</f>
        <v/>
      </c>
      <c r="B133" s="21">
        <f>IF($A133="","",MOD(ROW()-5,12)+1)</f>
        <v/>
      </c>
      <c r="C133" s="18">
        <f>IF($A133="","",IFERROR(VLOOKUP($A133,'Recurring Plans'!$A$5:$M$104,2,FALSE),""))</f>
        <v/>
      </c>
      <c r="D133" s="18">
        <f>IF($A133="","",IFERROR(VLOOKUP($A133,'Recurring Plans'!$A$5:$M$104,4,FALSE),""))</f>
        <v/>
      </c>
      <c r="E133" s="32">
        <f>IF(OR($A133="",$B133&gt;IFERROR(VLOOKUP($A133,'Recurring Plans'!$A$5:$M$104,8,FALSE),0),IFERROR(VLOOKUP($A133,'Recurring Plans'!$A$5:$M$104,11,FALSE),"")&lt;&gt;'Assumptions'!$E$9),"",IFERROR(IF(VLOOKUP($A133,'Recurring Plans'!$A$5:$M$104,7,FALSE)='Assumptions'!$E$4,VLOOKUP($A133,'Recurring Plans'!$A$5:$M$104,5,FALSE)+($B133-1)*VLOOKUP($A133,'Recurring Plans'!$A$5:$M$104,6,FALSE),IF(VLOOKUP($A133,'Recurring Plans'!$A$5:$M$104,7,FALSE)='Assumptions'!$E$5,VLOOKUP($A133,'Recurring Plans'!$A$5:$M$104,5,FALSE)+($B133-1)*VLOOKUP($A133,'Recurring Plans'!$A$5:$M$104,6,FALSE)*7,IF(VLOOKUP($A133,'Recurring Plans'!$A$5:$M$104,7,FALSE)='Assumptions'!$E$6,EDATE(VLOOKUP($A133,'Recurring Plans'!$A$5:$M$104,5,FALSE),($B133-1)*VLOOKUP($A133,'Recurring Plans'!$A$5:$M$104,6,FALSE)),""))),""))</f>
        <v/>
      </c>
      <c r="F133" s="31" t="n"/>
      <c r="G133" s="32">
        <f>IF($E133="","",IF($F133&lt;&gt;"",$F133,$E133))</f>
        <v/>
      </c>
      <c r="H133" s="22">
        <f>IF($E133="","",IFERROR(VLOOKUP($A133,'Recurring Plans'!$A$5:$M$104,9,FALSE),""))</f>
        <v/>
      </c>
      <c r="I133" s="13" t="n"/>
      <c r="J133" s="18">
        <f>IF($E133="","",IF($I133&lt;&gt;"",$I133,IFERROR(VLOOKUP($A133,'Recurring Plans'!$A$5:$M$104,10,FALSE),"")))</f>
        <v/>
      </c>
      <c r="K133" s="12" t="n"/>
      <c r="L133" s="6">
        <f>IF($G133="","",IF($K133&lt;&gt;"",$K133,'Assumptions'!$E$14))</f>
        <v/>
      </c>
      <c r="M133" s="13" t="n"/>
      <c r="N133" s="18">
        <f>IF($G133="","",IF(OR($F133&lt;&gt;"",$I133&lt;&gt;"",$M133&lt;&gt;"",$K133='Assumptions'!$E$16,$K133='Assumptions'!$E$17),"Exception - check",IF(AND($L133='Assumptions'!$E$14,$G133&lt;'Assumptions'!$B$4),"Past date - check","")))</f>
        <v/>
      </c>
    </row>
    <row r="134">
      <c r="A134" s="9">
        <f>IFERROR(IF(INDEX('Recurring Plans'!$A$5:$A$104,INT((ROW()-5)/12)+1)="","",INDEX('Recurring Plans'!$A$5:$A$104,INT((ROW()-5)/12)+1)),"")</f>
        <v/>
      </c>
      <c r="B134" s="23">
        <f>IF($A134="","",MOD(ROW()-5,12)+1)</f>
        <v/>
      </c>
      <c r="C134" s="20">
        <f>IF($A134="","",IFERROR(VLOOKUP($A134,'Recurring Plans'!$A$5:$M$104,2,FALSE),""))</f>
        <v/>
      </c>
      <c r="D134" s="20">
        <f>IF($A134="","",IFERROR(VLOOKUP($A134,'Recurring Plans'!$A$5:$M$104,4,FALSE),""))</f>
        <v/>
      </c>
      <c r="E134" s="33">
        <f>IF(OR($A134="",$B134&gt;IFERROR(VLOOKUP($A134,'Recurring Plans'!$A$5:$M$104,8,FALSE),0),IFERROR(VLOOKUP($A134,'Recurring Plans'!$A$5:$M$104,11,FALSE),"")&lt;&gt;'Assumptions'!$E$9),"",IFERROR(IF(VLOOKUP($A134,'Recurring Plans'!$A$5:$M$104,7,FALSE)='Assumptions'!$E$4,VLOOKUP($A134,'Recurring Plans'!$A$5:$M$104,5,FALSE)+($B134-1)*VLOOKUP($A134,'Recurring Plans'!$A$5:$M$104,6,FALSE),IF(VLOOKUP($A134,'Recurring Plans'!$A$5:$M$104,7,FALSE)='Assumptions'!$E$5,VLOOKUP($A134,'Recurring Plans'!$A$5:$M$104,5,FALSE)+($B134-1)*VLOOKUP($A134,'Recurring Plans'!$A$5:$M$104,6,FALSE)*7,IF(VLOOKUP($A134,'Recurring Plans'!$A$5:$M$104,7,FALSE)='Assumptions'!$E$6,EDATE(VLOOKUP($A134,'Recurring Plans'!$A$5:$M$104,5,FALSE),($B134-1)*VLOOKUP($A134,'Recurring Plans'!$A$5:$M$104,6,FALSE)),""))),""))</f>
        <v/>
      </c>
      <c r="F134" s="31" t="n"/>
      <c r="G134" s="33">
        <f>IF($E134="","",IF($F134&lt;&gt;"",$F134,$E134))</f>
        <v/>
      </c>
      <c r="H134" s="24">
        <f>IF($E134="","",IFERROR(VLOOKUP($A134,'Recurring Plans'!$A$5:$M$104,9,FALSE),""))</f>
        <v/>
      </c>
      <c r="I134" s="13" t="n"/>
      <c r="J134" s="20">
        <f>IF($E134="","",IF($I134&lt;&gt;"",$I134,IFERROR(VLOOKUP($A134,'Recurring Plans'!$A$5:$M$104,10,FALSE),"")))</f>
        <v/>
      </c>
      <c r="K134" s="12" t="n"/>
      <c r="L134" s="9">
        <f>IF($G134="","",IF($K134&lt;&gt;"",$K134,'Assumptions'!$E$14))</f>
        <v/>
      </c>
      <c r="M134" s="13" t="n"/>
      <c r="N134" s="20">
        <f>IF($G134="","",IF(OR($F134&lt;&gt;"",$I134&lt;&gt;"",$M134&lt;&gt;"",$K134='Assumptions'!$E$16,$K134='Assumptions'!$E$17),"Exception - check",IF(AND($L134='Assumptions'!$E$14,$G134&lt;'Assumptions'!$B$4),"Past date - check","")))</f>
        <v/>
      </c>
    </row>
    <row r="135">
      <c r="A135" s="6">
        <f>IFERROR(IF(INDEX('Recurring Plans'!$A$5:$A$104,INT((ROW()-5)/12)+1)="","",INDEX('Recurring Plans'!$A$5:$A$104,INT((ROW()-5)/12)+1)),"")</f>
        <v/>
      </c>
      <c r="B135" s="21">
        <f>IF($A135="","",MOD(ROW()-5,12)+1)</f>
        <v/>
      </c>
      <c r="C135" s="18">
        <f>IF($A135="","",IFERROR(VLOOKUP($A135,'Recurring Plans'!$A$5:$M$104,2,FALSE),""))</f>
        <v/>
      </c>
      <c r="D135" s="18">
        <f>IF($A135="","",IFERROR(VLOOKUP($A135,'Recurring Plans'!$A$5:$M$104,4,FALSE),""))</f>
        <v/>
      </c>
      <c r="E135" s="32">
        <f>IF(OR($A135="",$B135&gt;IFERROR(VLOOKUP($A135,'Recurring Plans'!$A$5:$M$104,8,FALSE),0),IFERROR(VLOOKUP($A135,'Recurring Plans'!$A$5:$M$104,11,FALSE),"")&lt;&gt;'Assumptions'!$E$9),"",IFERROR(IF(VLOOKUP($A135,'Recurring Plans'!$A$5:$M$104,7,FALSE)='Assumptions'!$E$4,VLOOKUP($A135,'Recurring Plans'!$A$5:$M$104,5,FALSE)+($B135-1)*VLOOKUP($A135,'Recurring Plans'!$A$5:$M$104,6,FALSE),IF(VLOOKUP($A135,'Recurring Plans'!$A$5:$M$104,7,FALSE)='Assumptions'!$E$5,VLOOKUP($A135,'Recurring Plans'!$A$5:$M$104,5,FALSE)+($B135-1)*VLOOKUP($A135,'Recurring Plans'!$A$5:$M$104,6,FALSE)*7,IF(VLOOKUP($A135,'Recurring Plans'!$A$5:$M$104,7,FALSE)='Assumptions'!$E$6,EDATE(VLOOKUP($A135,'Recurring Plans'!$A$5:$M$104,5,FALSE),($B135-1)*VLOOKUP($A135,'Recurring Plans'!$A$5:$M$104,6,FALSE)),""))),""))</f>
        <v/>
      </c>
      <c r="F135" s="31" t="n"/>
      <c r="G135" s="32">
        <f>IF($E135="","",IF($F135&lt;&gt;"",$F135,$E135))</f>
        <v/>
      </c>
      <c r="H135" s="22">
        <f>IF($E135="","",IFERROR(VLOOKUP($A135,'Recurring Plans'!$A$5:$M$104,9,FALSE),""))</f>
        <v/>
      </c>
      <c r="I135" s="13" t="n"/>
      <c r="J135" s="18">
        <f>IF($E135="","",IF($I135&lt;&gt;"",$I135,IFERROR(VLOOKUP($A135,'Recurring Plans'!$A$5:$M$104,10,FALSE),"")))</f>
        <v/>
      </c>
      <c r="K135" s="12" t="n"/>
      <c r="L135" s="6">
        <f>IF($G135="","",IF($K135&lt;&gt;"",$K135,'Assumptions'!$E$14))</f>
        <v/>
      </c>
      <c r="M135" s="13" t="n"/>
      <c r="N135" s="18">
        <f>IF($G135="","",IF(OR($F135&lt;&gt;"",$I135&lt;&gt;"",$M135&lt;&gt;"",$K135='Assumptions'!$E$16,$K135='Assumptions'!$E$17),"Exception - check",IF(AND($L135='Assumptions'!$E$14,$G135&lt;'Assumptions'!$B$4),"Past date - check","")))</f>
        <v/>
      </c>
    </row>
    <row r="136">
      <c r="A136" s="9">
        <f>IFERROR(IF(INDEX('Recurring Plans'!$A$5:$A$104,INT((ROW()-5)/12)+1)="","",INDEX('Recurring Plans'!$A$5:$A$104,INT((ROW()-5)/12)+1)),"")</f>
        <v/>
      </c>
      <c r="B136" s="23">
        <f>IF($A136="","",MOD(ROW()-5,12)+1)</f>
        <v/>
      </c>
      <c r="C136" s="20">
        <f>IF($A136="","",IFERROR(VLOOKUP($A136,'Recurring Plans'!$A$5:$M$104,2,FALSE),""))</f>
        <v/>
      </c>
      <c r="D136" s="20">
        <f>IF($A136="","",IFERROR(VLOOKUP($A136,'Recurring Plans'!$A$5:$M$104,4,FALSE),""))</f>
        <v/>
      </c>
      <c r="E136" s="33">
        <f>IF(OR($A136="",$B136&gt;IFERROR(VLOOKUP($A136,'Recurring Plans'!$A$5:$M$104,8,FALSE),0),IFERROR(VLOOKUP($A136,'Recurring Plans'!$A$5:$M$104,11,FALSE),"")&lt;&gt;'Assumptions'!$E$9),"",IFERROR(IF(VLOOKUP($A136,'Recurring Plans'!$A$5:$M$104,7,FALSE)='Assumptions'!$E$4,VLOOKUP($A136,'Recurring Plans'!$A$5:$M$104,5,FALSE)+($B136-1)*VLOOKUP($A136,'Recurring Plans'!$A$5:$M$104,6,FALSE),IF(VLOOKUP($A136,'Recurring Plans'!$A$5:$M$104,7,FALSE)='Assumptions'!$E$5,VLOOKUP($A136,'Recurring Plans'!$A$5:$M$104,5,FALSE)+($B136-1)*VLOOKUP($A136,'Recurring Plans'!$A$5:$M$104,6,FALSE)*7,IF(VLOOKUP($A136,'Recurring Plans'!$A$5:$M$104,7,FALSE)='Assumptions'!$E$6,EDATE(VLOOKUP($A136,'Recurring Plans'!$A$5:$M$104,5,FALSE),($B136-1)*VLOOKUP($A136,'Recurring Plans'!$A$5:$M$104,6,FALSE)),""))),""))</f>
        <v/>
      </c>
      <c r="F136" s="31" t="n"/>
      <c r="G136" s="33">
        <f>IF($E136="","",IF($F136&lt;&gt;"",$F136,$E136))</f>
        <v/>
      </c>
      <c r="H136" s="24">
        <f>IF($E136="","",IFERROR(VLOOKUP($A136,'Recurring Plans'!$A$5:$M$104,9,FALSE),""))</f>
        <v/>
      </c>
      <c r="I136" s="13" t="n"/>
      <c r="J136" s="20">
        <f>IF($E136="","",IF($I136&lt;&gt;"",$I136,IFERROR(VLOOKUP($A136,'Recurring Plans'!$A$5:$M$104,10,FALSE),"")))</f>
        <v/>
      </c>
      <c r="K136" s="12" t="n"/>
      <c r="L136" s="9">
        <f>IF($G136="","",IF($K136&lt;&gt;"",$K136,'Assumptions'!$E$14))</f>
        <v/>
      </c>
      <c r="M136" s="13" t="n"/>
      <c r="N136" s="20">
        <f>IF($G136="","",IF(OR($F136&lt;&gt;"",$I136&lt;&gt;"",$M136&lt;&gt;"",$K136='Assumptions'!$E$16,$K136='Assumptions'!$E$17),"Exception - check",IF(AND($L136='Assumptions'!$E$14,$G136&lt;'Assumptions'!$B$4),"Past date - check","")))</f>
        <v/>
      </c>
    </row>
    <row r="137">
      <c r="A137" s="6">
        <f>IFERROR(IF(INDEX('Recurring Plans'!$A$5:$A$104,INT((ROW()-5)/12)+1)="","",INDEX('Recurring Plans'!$A$5:$A$104,INT((ROW()-5)/12)+1)),"")</f>
        <v/>
      </c>
      <c r="B137" s="21">
        <f>IF($A137="","",MOD(ROW()-5,12)+1)</f>
        <v/>
      </c>
      <c r="C137" s="18">
        <f>IF($A137="","",IFERROR(VLOOKUP($A137,'Recurring Plans'!$A$5:$M$104,2,FALSE),""))</f>
        <v/>
      </c>
      <c r="D137" s="18">
        <f>IF($A137="","",IFERROR(VLOOKUP($A137,'Recurring Plans'!$A$5:$M$104,4,FALSE),""))</f>
        <v/>
      </c>
      <c r="E137" s="32">
        <f>IF(OR($A137="",$B137&gt;IFERROR(VLOOKUP($A137,'Recurring Plans'!$A$5:$M$104,8,FALSE),0),IFERROR(VLOOKUP($A137,'Recurring Plans'!$A$5:$M$104,11,FALSE),"")&lt;&gt;'Assumptions'!$E$9),"",IFERROR(IF(VLOOKUP($A137,'Recurring Plans'!$A$5:$M$104,7,FALSE)='Assumptions'!$E$4,VLOOKUP($A137,'Recurring Plans'!$A$5:$M$104,5,FALSE)+($B137-1)*VLOOKUP($A137,'Recurring Plans'!$A$5:$M$104,6,FALSE),IF(VLOOKUP($A137,'Recurring Plans'!$A$5:$M$104,7,FALSE)='Assumptions'!$E$5,VLOOKUP($A137,'Recurring Plans'!$A$5:$M$104,5,FALSE)+($B137-1)*VLOOKUP($A137,'Recurring Plans'!$A$5:$M$104,6,FALSE)*7,IF(VLOOKUP($A137,'Recurring Plans'!$A$5:$M$104,7,FALSE)='Assumptions'!$E$6,EDATE(VLOOKUP($A137,'Recurring Plans'!$A$5:$M$104,5,FALSE),($B137-1)*VLOOKUP($A137,'Recurring Plans'!$A$5:$M$104,6,FALSE)),""))),""))</f>
        <v/>
      </c>
      <c r="F137" s="31" t="n"/>
      <c r="G137" s="32">
        <f>IF($E137="","",IF($F137&lt;&gt;"",$F137,$E137))</f>
        <v/>
      </c>
      <c r="H137" s="22">
        <f>IF($E137="","",IFERROR(VLOOKUP($A137,'Recurring Plans'!$A$5:$M$104,9,FALSE),""))</f>
        <v/>
      </c>
      <c r="I137" s="13" t="n"/>
      <c r="J137" s="18">
        <f>IF($E137="","",IF($I137&lt;&gt;"",$I137,IFERROR(VLOOKUP($A137,'Recurring Plans'!$A$5:$M$104,10,FALSE),"")))</f>
        <v/>
      </c>
      <c r="K137" s="12" t="n"/>
      <c r="L137" s="6">
        <f>IF($G137="","",IF($K137&lt;&gt;"",$K137,'Assumptions'!$E$14))</f>
        <v/>
      </c>
      <c r="M137" s="13" t="n"/>
      <c r="N137" s="18">
        <f>IF($G137="","",IF(OR($F137&lt;&gt;"",$I137&lt;&gt;"",$M137&lt;&gt;"",$K137='Assumptions'!$E$16,$K137='Assumptions'!$E$17),"Exception - check",IF(AND($L137='Assumptions'!$E$14,$G137&lt;'Assumptions'!$B$4),"Past date - check","")))</f>
        <v/>
      </c>
    </row>
    <row r="138">
      <c r="A138" s="9">
        <f>IFERROR(IF(INDEX('Recurring Plans'!$A$5:$A$104,INT((ROW()-5)/12)+1)="","",INDEX('Recurring Plans'!$A$5:$A$104,INT((ROW()-5)/12)+1)),"")</f>
        <v/>
      </c>
      <c r="B138" s="23">
        <f>IF($A138="","",MOD(ROW()-5,12)+1)</f>
        <v/>
      </c>
      <c r="C138" s="20">
        <f>IF($A138="","",IFERROR(VLOOKUP($A138,'Recurring Plans'!$A$5:$M$104,2,FALSE),""))</f>
        <v/>
      </c>
      <c r="D138" s="20">
        <f>IF($A138="","",IFERROR(VLOOKUP($A138,'Recurring Plans'!$A$5:$M$104,4,FALSE),""))</f>
        <v/>
      </c>
      <c r="E138" s="33">
        <f>IF(OR($A138="",$B138&gt;IFERROR(VLOOKUP($A138,'Recurring Plans'!$A$5:$M$104,8,FALSE),0),IFERROR(VLOOKUP($A138,'Recurring Plans'!$A$5:$M$104,11,FALSE),"")&lt;&gt;'Assumptions'!$E$9),"",IFERROR(IF(VLOOKUP($A138,'Recurring Plans'!$A$5:$M$104,7,FALSE)='Assumptions'!$E$4,VLOOKUP($A138,'Recurring Plans'!$A$5:$M$104,5,FALSE)+($B138-1)*VLOOKUP($A138,'Recurring Plans'!$A$5:$M$104,6,FALSE),IF(VLOOKUP($A138,'Recurring Plans'!$A$5:$M$104,7,FALSE)='Assumptions'!$E$5,VLOOKUP($A138,'Recurring Plans'!$A$5:$M$104,5,FALSE)+($B138-1)*VLOOKUP($A138,'Recurring Plans'!$A$5:$M$104,6,FALSE)*7,IF(VLOOKUP($A138,'Recurring Plans'!$A$5:$M$104,7,FALSE)='Assumptions'!$E$6,EDATE(VLOOKUP($A138,'Recurring Plans'!$A$5:$M$104,5,FALSE),($B138-1)*VLOOKUP($A138,'Recurring Plans'!$A$5:$M$104,6,FALSE)),""))),""))</f>
        <v/>
      </c>
      <c r="F138" s="31" t="n"/>
      <c r="G138" s="33">
        <f>IF($E138="","",IF($F138&lt;&gt;"",$F138,$E138))</f>
        <v/>
      </c>
      <c r="H138" s="24">
        <f>IF($E138="","",IFERROR(VLOOKUP($A138,'Recurring Plans'!$A$5:$M$104,9,FALSE),""))</f>
        <v/>
      </c>
      <c r="I138" s="13" t="n"/>
      <c r="J138" s="20">
        <f>IF($E138="","",IF($I138&lt;&gt;"",$I138,IFERROR(VLOOKUP($A138,'Recurring Plans'!$A$5:$M$104,10,FALSE),"")))</f>
        <v/>
      </c>
      <c r="K138" s="12" t="n"/>
      <c r="L138" s="9">
        <f>IF($G138="","",IF($K138&lt;&gt;"",$K138,'Assumptions'!$E$14))</f>
        <v/>
      </c>
      <c r="M138" s="13" t="n"/>
      <c r="N138" s="20">
        <f>IF($G138="","",IF(OR($F138&lt;&gt;"",$I138&lt;&gt;"",$M138&lt;&gt;"",$K138='Assumptions'!$E$16,$K138='Assumptions'!$E$17),"Exception - check",IF(AND($L138='Assumptions'!$E$14,$G138&lt;'Assumptions'!$B$4),"Past date - check","")))</f>
        <v/>
      </c>
    </row>
    <row r="139">
      <c r="A139" s="6">
        <f>IFERROR(IF(INDEX('Recurring Plans'!$A$5:$A$104,INT((ROW()-5)/12)+1)="","",INDEX('Recurring Plans'!$A$5:$A$104,INT((ROW()-5)/12)+1)),"")</f>
        <v/>
      </c>
      <c r="B139" s="21">
        <f>IF($A139="","",MOD(ROW()-5,12)+1)</f>
        <v/>
      </c>
      <c r="C139" s="18">
        <f>IF($A139="","",IFERROR(VLOOKUP($A139,'Recurring Plans'!$A$5:$M$104,2,FALSE),""))</f>
        <v/>
      </c>
      <c r="D139" s="18">
        <f>IF($A139="","",IFERROR(VLOOKUP($A139,'Recurring Plans'!$A$5:$M$104,4,FALSE),""))</f>
        <v/>
      </c>
      <c r="E139" s="32">
        <f>IF(OR($A139="",$B139&gt;IFERROR(VLOOKUP($A139,'Recurring Plans'!$A$5:$M$104,8,FALSE),0),IFERROR(VLOOKUP($A139,'Recurring Plans'!$A$5:$M$104,11,FALSE),"")&lt;&gt;'Assumptions'!$E$9),"",IFERROR(IF(VLOOKUP($A139,'Recurring Plans'!$A$5:$M$104,7,FALSE)='Assumptions'!$E$4,VLOOKUP($A139,'Recurring Plans'!$A$5:$M$104,5,FALSE)+($B139-1)*VLOOKUP($A139,'Recurring Plans'!$A$5:$M$104,6,FALSE),IF(VLOOKUP($A139,'Recurring Plans'!$A$5:$M$104,7,FALSE)='Assumptions'!$E$5,VLOOKUP($A139,'Recurring Plans'!$A$5:$M$104,5,FALSE)+($B139-1)*VLOOKUP($A139,'Recurring Plans'!$A$5:$M$104,6,FALSE)*7,IF(VLOOKUP($A139,'Recurring Plans'!$A$5:$M$104,7,FALSE)='Assumptions'!$E$6,EDATE(VLOOKUP($A139,'Recurring Plans'!$A$5:$M$104,5,FALSE),($B139-1)*VLOOKUP($A139,'Recurring Plans'!$A$5:$M$104,6,FALSE)),""))),""))</f>
        <v/>
      </c>
      <c r="F139" s="31" t="n"/>
      <c r="G139" s="32">
        <f>IF($E139="","",IF($F139&lt;&gt;"",$F139,$E139))</f>
        <v/>
      </c>
      <c r="H139" s="22">
        <f>IF($E139="","",IFERROR(VLOOKUP($A139,'Recurring Plans'!$A$5:$M$104,9,FALSE),""))</f>
        <v/>
      </c>
      <c r="I139" s="13" t="n"/>
      <c r="J139" s="18">
        <f>IF($E139="","",IF($I139&lt;&gt;"",$I139,IFERROR(VLOOKUP($A139,'Recurring Plans'!$A$5:$M$104,10,FALSE),"")))</f>
        <v/>
      </c>
      <c r="K139" s="12" t="n"/>
      <c r="L139" s="6">
        <f>IF($G139="","",IF($K139&lt;&gt;"",$K139,'Assumptions'!$E$14))</f>
        <v/>
      </c>
      <c r="M139" s="13" t="n"/>
      <c r="N139" s="18">
        <f>IF($G139="","",IF(OR($F139&lt;&gt;"",$I139&lt;&gt;"",$M139&lt;&gt;"",$K139='Assumptions'!$E$16,$K139='Assumptions'!$E$17),"Exception - check",IF(AND($L139='Assumptions'!$E$14,$G139&lt;'Assumptions'!$B$4),"Past date - check","")))</f>
        <v/>
      </c>
    </row>
    <row r="140">
      <c r="A140" s="9">
        <f>IFERROR(IF(INDEX('Recurring Plans'!$A$5:$A$104,INT((ROW()-5)/12)+1)="","",INDEX('Recurring Plans'!$A$5:$A$104,INT((ROW()-5)/12)+1)),"")</f>
        <v/>
      </c>
      <c r="B140" s="23">
        <f>IF($A140="","",MOD(ROW()-5,12)+1)</f>
        <v/>
      </c>
      <c r="C140" s="20">
        <f>IF($A140="","",IFERROR(VLOOKUP($A140,'Recurring Plans'!$A$5:$M$104,2,FALSE),""))</f>
        <v/>
      </c>
      <c r="D140" s="20">
        <f>IF($A140="","",IFERROR(VLOOKUP($A140,'Recurring Plans'!$A$5:$M$104,4,FALSE),""))</f>
        <v/>
      </c>
      <c r="E140" s="33">
        <f>IF(OR($A140="",$B140&gt;IFERROR(VLOOKUP($A140,'Recurring Plans'!$A$5:$M$104,8,FALSE),0),IFERROR(VLOOKUP($A140,'Recurring Plans'!$A$5:$M$104,11,FALSE),"")&lt;&gt;'Assumptions'!$E$9),"",IFERROR(IF(VLOOKUP($A140,'Recurring Plans'!$A$5:$M$104,7,FALSE)='Assumptions'!$E$4,VLOOKUP($A140,'Recurring Plans'!$A$5:$M$104,5,FALSE)+($B140-1)*VLOOKUP($A140,'Recurring Plans'!$A$5:$M$104,6,FALSE),IF(VLOOKUP($A140,'Recurring Plans'!$A$5:$M$104,7,FALSE)='Assumptions'!$E$5,VLOOKUP($A140,'Recurring Plans'!$A$5:$M$104,5,FALSE)+($B140-1)*VLOOKUP($A140,'Recurring Plans'!$A$5:$M$104,6,FALSE)*7,IF(VLOOKUP($A140,'Recurring Plans'!$A$5:$M$104,7,FALSE)='Assumptions'!$E$6,EDATE(VLOOKUP($A140,'Recurring Plans'!$A$5:$M$104,5,FALSE),($B140-1)*VLOOKUP($A140,'Recurring Plans'!$A$5:$M$104,6,FALSE)),""))),""))</f>
        <v/>
      </c>
      <c r="F140" s="31" t="n"/>
      <c r="G140" s="33">
        <f>IF($E140="","",IF($F140&lt;&gt;"",$F140,$E140))</f>
        <v/>
      </c>
      <c r="H140" s="24">
        <f>IF($E140="","",IFERROR(VLOOKUP($A140,'Recurring Plans'!$A$5:$M$104,9,FALSE),""))</f>
        <v/>
      </c>
      <c r="I140" s="13" t="n"/>
      <c r="J140" s="20">
        <f>IF($E140="","",IF($I140&lt;&gt;"",$I140,IFERROR(VLOOKUP($A140,'Recurring Plans'!$A$5:$M$104,10,FALSE),"")))</f>
        <v/>
      </c>
      <c r="K140" s="12" t="n"/>
      <c r="L140" s="9">
        <f>IF($G140="","",IF($K140&lt;&gt;"",$K140,'Assumptions'!$E$14))</f>
        <v/>
      </c>
      <c r="M140" s="13" t="n"/>
      <c r="N140" s="20">
        <f>IF($G140="","",IF(OR($F140&lt;&gt;"",$I140&lt;&gt;"",$M140&lt;&gt;"",$K140='Assumptions'!$E$16,$K140='Assumptions'!$E$17),"Exception - check",IF(AND($L140='Assumptions'!$E$14,$G140&lt;'Assumptions'!$B$4),"Past date - check","")))</f>
        <v/>
      </c>
    </row>
    <row r="141">
      <c r="A141" s="6">
        <f>IFERROR(IF(INDEX('Recurring Plans'!$A$5:$A$104,INT((ROW()-5)/12)+1)="","",INDEX('Recurring Plans'!$A$5:$A$104,INT((ROW()-5)/12)+1)),"")</f>
        <v/>
      </c>
      <c r="B141" s="21">
        <f>IF($A141="","",MOD(ROW()-5,12)+1)</f>
        <v/>
      </c>
      <c r="C141" s="18">
        <f>IF($A141="","",IFERROR(VLOOKUP($A141,'Recurring Plans'!$A$5:$M$104,2,FALSE),""))</f>
        <v/>
      </c>
      <c r="D141" s="18">
        <f>IF($A141="","",IFERROR(VLOOKUP($A141,'Recurring Plans'!$A$5:$M$104,4,FALSE),""))</f>
        <v/>
      </c>
      <c r="E141" s="32">
        <f>IF(OR($A141="",$B141&gt;IFERROR(VLOOKUP($A141,'Recurring Plans'!$A$5:$M$104,8,FALSE),0),IFERROR(VLOOKUP($A141,'Recurring Plans'!$A$5:$M$104,11,FALSE),"")&lt;&gt;'Assumptions'!$E$9),"",IFERROR(IF(VLOOKUP($A141,'Recurring Plans'!$A$5:$M$104,7,FALSE)='Assumptions'!$E$4,VLOOKUP($A141,'Recurring Plans'!$A$5:$M$104,5,FALSE)+($B141-1)*VLOOKUP($A141,'Recurring Plans'!$A$5:$M$104,6,FALSE),IF(VLOOKUP($A141,'Recurring Plans'!$A$5:$M$104,7,FALSE)='Assumptions'!$E$5,VLOOKUP($A141,'Recurring Plans'!$A$5:$M$104,5,FALSE)+($B141-1)*VLOOKUP($A141,'Recurring Plans'!$A$5:$M$104,6,FALSE)*7,IF(VLOOKUP($A141,'Recurring Plans'!$A$5:$M$104,7,FALSE)='Assumptions'!$E$6,EDATE(VLOOKUP($A141,'Recurring Plans'!$A$5:$M$104,5,FALSE),($B141-1)*VLOOKUP($A141,'Recurring Plans'!$A$5:$M$104,6,FALSE)),""))),""))</f>
        <v/>
      </c>
      <c r="F141" s="31" t="n"/>
      <c r="G141" s="32">
        <f>IF($E141="","",IF($F141&lt;&gt;"",$F141,$E141))</f>
        <v/>
      </c>
      <c r="H141" s="22">
        <f>IF($E141="","",IFERROR(VLOOKUP($A141,'Recurring Plans'!$A$5:$M$104,9,FALSE),""))</f>
        <v/>
      </c>
      <c r="I141" s="13" t="n"/>
      <c r="J141" s="18">
        <f>IF($E141="","",IF($I141&lt;&gt;"",$I141,IFERROR(VLOOKUP($A141,'Recurring Plans'!$A$5:$M$104,10,FALSE),"")))</f>
        <v/>
      </c>
      <c r="K141" s="12" t="n"/>
      <c r="L141" s="6">
        <f>IF($G141="","",IF($K141&lt;&gt;"",$K141,'Assumptions'!$E$14))</f>
        <v/>
      </c>
      <c r="M141" s="13" t="n"/>
      <c r="N141" s="18">
        <f>IF($G141="","",IF(OR($F141&lt;&gt;"",$I141&lt;&gt;"",$M141&lt;&gt;"",$K141='Assumptions'!$E$16,$K141='Assumptions'!$E$17),"Exception - check",IF(AND($L141='Assumptions'!$E$14,$G141&lt;'Assumptions'!$B$4),"Past date - check","")))</f>
        <v/>
      </c>
    </row>
    <row r="142">
      <c r="A142" s="9">
        <f>IFERROR(IF(INDEX('Recurring Plans'!$A$5:$A$104,INT((ROW()-5)/12)+1)="","",INDEX('Recurring Plans'!$A$5:$A$104,INT((ROW()-5)/12)+1)),"")</f>
        <v/>
      </c>
      <c r="B142" s="23">
        <f>IF($A142="","",MOD(ROW()-5,12)+1)</f>
        <v/>
      </c>
      <c r="C142" s="20">
        <f>IF($A142="","",IFERROR(VLOOKUP($A142,'Recurring Plans'!$A$5:$M$104,2,FALSE),""))</f>
        <v/>
      </c>
      <c r="D142" s="20">
        <f>IF($A142="","",IFERROR(VLOOKUP($A142,'Recurring Plans'!$A$5:$M$104,4,FALSE),""))</f>
        <v/>
      </c>
      <c r="E142" s="33">
        <f>IF(OR($A142="",$B142&gt;IFERROR(VLOOKUP($A142,'Recurring Plans'!$A$5:$M$104,8,FALSE),0),IFERROR(VLOOKUP($A142,'Recurring Plans'!$A$5:$M$104,11,FALSE),"")&lt;&gt;'Assumptions'!$E$9),"",IFERROR(IF(VLOOKUP($A142,'Recurring Plans'!$A$5:$M$104,7,FALSE)='Assumptions'!$E$4,VLOOKUP($A142,'Recurring Plans'!$A$5:$M$104,5,FALSE)+($B142-1)*VLOOKUP($A142,'Recurring Plans'!$A$5:$M$104,6,FALSE),IF(VLOOKUP($A142,'Recurring Plans'!$A$5:$M$104,7,FALSE)='Assumptions'!$E$5,VLOOKUP($A142,'Recurring Plans'!$A$5:$M$104,5,FALSE)+($B142-1)*VLOOKUP($A142,'Recurring Plans'!$A$5:$M$104,6,FALSE)*7,IF(VLOOKUP($A142,'Recurring Plans'!$A$5:$M$104,7,FALSE)='Assumptions'!$E$6,EDATE(VLOOKUP($A142,'Recurring Plans'!$A$5:$M$104,5,FALSE),($B142-1)*VLOOKUP($A142,'Recurring Plans'!$A$5:$M$104,6,FALSE)),""))),""))</f>
        <v/>
      </c>
      <c r="F142" s="31" t="n"/>
      <c r="G142" s="33">
        <f>IF($E142="","",IF($F142&lt;&gt;"",$F142,$E142))</f>
        <v/>
      </c>
      <c r="H142" s="24">
        <f>IF($E142="","",IFERROR(VLOOKUP($A142,'Recurring Plans'!$A$5:$M$104,9,FALSE),""))</f>
        <v/>
      </c>
      <c r="I142" s="13" t="n"/>
      <c r="J142" s="20">
        <f>IF($E142="","",IF($I142&lt;&gt;"",$I142,IFERROR(VLOOKUP($A142,'Recurring Plans'!$A$5:$M$104,10,FALSE),"")))</f>
        <v/>
      </c>
      <c r="K142" s="12" t="n"/>
      <c r="L142" s="9">
        <f>IF($G142="","",IF($K142&lt;&gt;"",$K142,'Assumptions'!$E$14))</f>
        <v/>
      </c>
      <c r="M142" s="13" t="n"/>
      <c r="N142" s="20">
        <f>IF($G142="","",IF(OR($F142&lt;&gt;"",$I142&lt;&gt;"",$M142&lt;&gt;"",$K142='Assumptions'!$E$16,$K142='Assumptions'!$E$17),"Exception - check",IF(AND($L142='Assumptions'!$E$14,$G142&lt;'Assumptions'!$B$4),"Past date - check","")))</f>
        <v/>
      </c>
    </row>
    <row r="143">
      <c r="A143" s="6">
        <f>IFERROR(IF(INDEX('Recurring Plans'!$A$5:$A$104,INT((ROW()-5)/12)+1)="","",INDEX('Recurring Plans'!$A$5:$A$104,INT((ROW()-5)/12)+1)),"")</f>
        <v/>
      </c>
      <c r="B143" s="21">
        <f>IF($A143="","",MOD(ROW()-5,12)+1)</f>
        <v/>
      </c>
      <c r="C143" s="18">
        <f>IF($A143="","",IFERROR(VLOOKUP($A143,'Recurring Plans'!$A$5:$M$104,2,FALSE),""))</f>
        <v/>
      </c>
      <c r="D143" s="18">
        <f>IF($A143="","",IFERROR(VLOOKUP($A143,'Recurring Plans'!$A$5:$M$104,4,FALSE),""))</f>
        <v/>
      </c>
      <c r="E143" s="32">
        <f>IF(OR($A143="",$B143&gt;IFERROR(VLOOKUP($A143,'Recurring Plans'!$A$5:$M$104,8,FALSE),0),IFERROR(VLOOKUP($A143,'Recurring Plans'!$A$5:$M$104,11,FALSE),"")&lt;&gt;'Assumptions'!$E$9),"",IFERROR(IF(VLOOKUP($A143,'Recurring Plans'!$A$5:$M$104,7,FALSE)='Assumptions'!$E$4,VLOOKUP($A143,'Recurring Plans'!$A$5:$M$104,5,FALSE)+($B143-1)*VLOOKUP($A143,'Recurring Plans'!$A$5:$M$104,6,FALSE),IF(VLOOKUP($A143,'Recurring Plans'!$A$5:$M$104,7,FALSE)='Assumptions'!$E$5,VLOOKUP($A143,'Recurring Plans'!$A$5:$M$104,5,FALSE)+($B143-1)*VLOOKUP($A143,'Recurring Plans'!$A$5:$M$104,6,FALSE)*7,IF(VLOOKUP($A143,'Recurring Plans'!$A$5:$M$104,7,FALSE)='Assumptions'!$E$6,EDATE(VLOOKUP($A143,'Recurring Plans'!$A$5:$M$104,5,FALSE),($B143-1)*VLOOKUP($A143,'Recurring Plans'!$A$5:$M$104,6,FALSE)),""))),""))</f>
        <v/>
      </c>
      <c r="F143" s="31" t="n"/>
      <c r="G143" s="32">
        <f>IF($E143="","",IF($F143&lt;&gt;"",$F143,$E143))</f>
        <v/>
      </c>
      <c r="H143" s="22">
        <f>IF($E143="","",IFERROR(VLOOKUP($A143,'Recurring Plans'!$A$5:$M$104,9,FALSE),""))</f>
        <v/>
      </c>
      <c r="I143" s="13" t="n"/>
      <c r="J143" s="18">
        <f>IF($E143="","",IF($I143&lt;&gt;"",$I143,IFERROR(VLOOKUP($A143,'Recurring Plans'!$A$5:$M$104,10,FALSE),"")))</f>
        <v/>
      </c>
      <c r="K143" s="12" t="n"/>
      <c r="L143" s="6">
        <f>IF($G143="","",IF($K143&lt;&gt;"",$K143,'Assumptions'!$E$14))</f>
        <v/>
      </c>
      <c r="M143" s="13" t="n"/>
      <c r="N143" s="18">
        <f>IF($G143="","",IF(OR($F143&lt;&gt;"",$I143&lt;&gt;"",$M143&lt;&gt;"",$K143='Assumptions'!$E$16,$K143='Assumptions'!$E$17),"Exception - check",IF(AND($L143='Assumptions'!$E$14,$G143&lt;'Assumptions'!$B$4),"Past date - check","")))</f>
        <v/>
      </c>
    </row>
    <row r="144">
      <c r="A144" s="9">
        <f>IFERROR(IF(INDEX('Recurring Plans'!$A$5:$A$104,INT((ROW()-5)/12)+1)="","",INDEX('Recurring Plans'!$A$5:$A$104,INT((ROW()-5)/12)+1)),"")</f>
        <v/>
      </c>
      <c r="B144" s="23">
        <f>IF($A144="","",MOD(ROW()-5,12)+1)</f>
        <v/>
      </c>
      <c r="C144" s="20">
        <f>IF($A144="","",IFERROR(VLOOKUP($A144,'Recurring Plans'!$A$5:$M$104,2,FALSE),""))</f>
        <v/>
      </c>
      <c r="D144" s="20">
        <f>IF($A144="","",IFERROR(VLOOKUP($A144,'Recurring Plans'!$A$5:$M$104,4,FALSE),""))</f>
        <v/>
      </c>
      <c r="E144" s="33">
        <f>IF(OR($A144="",$B144&gt;IFERROR(VLOOKUP($A144,'Recurring Plans'!$A$5:$M$104,8,FALSE),0),IFERROR(VLOOKUP($A144,'Recurring Plans'!$A$5:$M$104,11,FALSE),"")&lt;&gt;'Assumptions'!$E$9),"",IFERROR(IF(VLOOKUP($A144,'Recurring Plans'!$A$5:$M$104,7,FALSE)='Assumptions'!$E$4,VLOOKUP($A144,'Recurring Plans'!$A$5:$M$104,5,FALSE)+($B144-1)*VLOOKUP($A144,'Recurring Plans'!$A$5:$M$104,6,FALSE),IF(VLOOKUP($A144,'Recurring Plans'!$A$5:$M$104,7,FALSE)='Assumptions'!$E$5,VLOOKUP($A144,'Recurring Plans'!$A$5:$M$104,5,FALSE)+($B144-1)*VLOOKUP($A144,'Recurring Plans'!$A$5:$M$104,6,FALSE)*7,IF(VLOOKUP($A144,'Recurring Plans'!$A$5:$M$104,7,FALSE)='Assumptions'!$E$6,EDATE(VLOOKUP($A144,'Recurring Plans'!$A$5:$M$104,5,FALSE),($B144-1)*VLOOKUP($A144,'Recurring Plans'!$A$5:$M$104,6,FALSE)),""))),""))</f>
        <v/>
      </c>
      <c r="F144" s="31" t="n"/>
      <c r="G144" s="33">
        <f>IF($E144="","",IF($F144&lt;&gt;"",$F144,$E144))</f>
        <v/>
      </c>
      <c r="H144" s="24">
        <f>IF($E144="","",IFERROR(VLOOKUP($A144,'Recurring Plans'!$A$5:$M$104,9,FALSE),""))</f>
        <v/>
      </c>
      <c r="I144" s="13" t="n"/>
      <c r="J144" s="20">
        <f>IF($E144="","",IF($I144&lt;&gt;"",$I144,IFERROR(VLOOKUP($A144,'Recurring Plans'!$A$5:$M$104,10,FALSE),"")))</f>
        <v/>
      </c>
      <c r="K144" s="12" t="n"/>
      <c r="L144" s="9">
        <f>IF($G144="","",IF($K144&lt;&gt;"",$K144,'Assumptions'!$E$14))</f>
        <v/>
      </c>
      <c r="M144" s="13" t="n"/>
      <c r="N144" s="20">
        <f>IF($G144="","",IF(OR($F144&lt;&gt;"",$I144&lt;&gt;"",$M144&lt;&gt;"",$K144='Assumptions'!$E$16,$K144='Assumptions'!$E$17),"Exception - check",IF(AND($L144='Assumptions'!$E$14,$G144&lt;'Assumptions'!$B$4),"Past date - check","")))</f>
        <v/>
      </c>
    </row>
    <row r="145">
      <c r="A145" s="6">
        <f>IFERROR(IF(INDEX('Recurring Plans'!$A$5:$A$104,INT((ROW()-5)/12)+1)="","",INDEX('Recurring Plans'!$A$5:$A$104,INT((ROW()-5)/12)+1)),"")</f>
        <v/>
      </c>
      <c r="B145" s="21">
        <f>IF($A145="","",MOD(ROW()-5,12)+1)</f>
        <v/>
      </c>
      <c r="C145" s="18">
        <f>IF($A145="","",IFERROR(VLOOKUP($A145,'Recurring Plans'!$A$5:$M$104,2,FALSE),""))</f>
        <v/>
      </c>
      <c r="D145" s="18">
        <f>IF($A145="","",IFERROR(VLOOKUP($A145,'Recurring Plans'!$A$5:$M$104,4,FALSE),""))</f>
        <v/>
      </c>
      <c r="E145" s="32">
        <f>IF(OR($A145="",$B145&gt;IFERROR(VLOOKUP($A145,'Recurring Plans'!$A$5:$M$104,8,FALSE),0),IFERROR(VLOOKUP($A145,'Recurring Plans'!$A$5:$M$104,11,FALSE),"")&lt;&gt;'Assumptions'!$E$9),"",IFERROR(IF(VLOOKUP($A145,'Recurring Plans'!$A$5:$M$104,7,FALSE)='Assumptions'!$E$4,VLOOKUP($A145,'Recurring Plans'!$A$5:$M$104,5,FALSE)+($B145-1)*VLOOKUP($A145,'Recurring Plans'!$A$5:$M$104,6,FALSE),IF(VLOOKUP($A145,'Recurring Plans'!$A$5:$M$104,7,FALSE)='Assumptions'!$E$5,VLOOKUP($A145,'Recurring Plans'!$A$5:$M$104,5,FALSE)+($B145-1)*VLOOKUP($A145,'Recurring Plans'!$A$5:$M$104,6,FALSE)*7,IF(VLOOKUP($A145,'Recurring Plans'!$A$5:$M$104,7,FALSE)='Assumptions'!$E$6,EDATE(VLOOKUP($A145,'Recurring Plans'!$A$5:$M$104,5,FALSE),($B145-1)*VLOOKUP($A145,'Recurring Plans'!$A$5:$M$104,6,FALSE)),""))),""))</f>
        <v/>
      </c>
      <c r="F145" s="31" t="n"/>
      <c r="G145" s="32">
        <f>IF($E145="","",IF($F145&lt;&gt;"",$F145,$E145))</f>
        <v/>
      </c>
      <c r="H145" s="22">
        <f>IF($E145="","",IFERROR(VLOOKUP($A145,'Recurring Plans'!$A$5:$M$104,9,FALSE),""))</f>
        <v/>
      </c>
      <c r="I145" s="13" t="n"/>
      <c r="J145" s="18">
        <f>IF($E145="","",IF($I145&lt;&gt;"",$I145,IFERROR(VLOOKUP($A145,'Recurring Plans'!$A$5:$M$104,10,FALSE),"")))</f>
        <v/>
      </c>
      <c r="K145" s="12" t="n"/>
      <c r="L145" s="6">
        <f>IF($G145="","",IF($K145&lt;&gt;"",$K145,'Assumptions'!$E$14))</f>
        <v/>
      </c>
      <c r="M145" s="13" t="n"/>
      <c r="N145" s="18">
        <f>IF($G145="","",IF(OR($F145&lt;&gt;"",$I145&lt;&gt;"",$M145&lt;&gt;"",$K145='Assumptions'!$E$16,$K145='Assumptions'!$E$17),"Exception - check",IF(AND($L145='Assumptions'!$E$14,$G145&lt;'Assumptions'!$B$4),"Past date - check","")))</f>
        <v/>
      </c>
    </row>
    <row r="146">
      <c r="A146" s="9">
        <f>IFERROR(IF(INDEX('Recurring Plans'!$A$5:$A$104,INT((ROW()-5)/12)+1)="","",INDEX('Recurring Plans'!$A$5:$A$104,INT((ROW()-5)/12)+1)),"")</f>
        <v/>
      </c>
      <c r="B146" s="23">
        <f>IF($A146="","",MOD(ROW()-5,12)+1)</f>
        <v/>
      </c>
      <c r="C146" s="20">
        <f>IF($A146="","",IFERROR(VLOOKUP($A146,'Recurring Plans'!$A$5:$M$104,2,FALSE),""))</f>
        <v/>
      </c>
      <c r="D146" s="20">
        <f>IF($A146="","",IFERROR(VLOOKUP($A146,'Recurring Plans'!$A$5:$M$104,4,FALSE),""))</f>
        <v/>
      </c>
      <c r="E146" s="33">
        <f>IF(OR($A146="",$B146&gt;IFERROR(VLOOKUP($A146,'Recurring Plans'!$A$5:$M$104,8,FALSE),0),IFERROR(VLOOKUP($A146,'Recurring Plans'!$A$5:$M$104,11,FALSE),"")&lt;&gt;'Assumptions'!$E$9),"",IFERROR(IF(VLOOKUP($A146,'Recurring Plans'!$A$5:$M$104,7,FALSE)='Assumptions'!$E$4,VLOOKUP($A146,'Recurring Plans'!$A$5:$M$104,5,FALSE)+($B146-1)*VLOOKUP($A146,'Recurring Plans'!$A$5:$M$104,6,FALSE),IF(VLOOKUP($A146,'Recurring Plans'!$A$5:$M$104,7,FALSE)='Assumptions'!$E$5,VLOOKUP($A146,'Recurring Plans'!$A$5:$M$104,5,FALSE)+($B146-1)*VLOOKUP($A146,'Recurring Plans'!$A$5:$M$104,6,FALSE)*7,IF(VLOOKUP($A146,'Recurring Plans'!$A$5:$M$104,7,FALSE)='Assumptions'!$E$6,EDATE(VLOOKUP($A146,'Recurring Plans'!$A$5:$M$104,5,FALSE),($B146-1)*VLOOKUP($A146,'Recurring Plans'!$A$5:$M$104,6,FALSE)),""))),""))</f>
        <v/>
      </c>
      <c r="F146" s="31" t="n"/>
      <c r="G146" s="33">
        <f>IF($E146="","",IF($F146&lt;&gt;"",$F146,$E146))</f>
        <v/>
      </c>
      <c r="H146" s="24">
        <f>IF($E146="","",IFERROR(VLOOKUP($A146,'Recurring Plans'!$A$5:$M$104,9,FALSE),""))</f>
        <v/>
      </c>
      <c r="I146" s="13" t="n"/>
      <c r="J146" s="20">
        <f>IF($E146="","",IF($I146&lt;&gt;"",$I146,IFERROR(VLOOKUP($A146,'Recurring Plans'!$A$5:$M$104,10,FALSE),"")))</f>
        <v/>
      </c>
      <c r="K146" s="12" t="n"/>
      <c r="L146" s="9">
        <f>IF($G146="","",IF($K146&lt;&gt;"",$K146,'Assumptions'!$E$14))</f>
        <v/>
      </c>
      <c r="M146" s="13" t="n"/>
      <c r="N146" s="20">
        <f>IF($G146="","",IF(OR($F146&lt;&gt;"",$I146&lt;&gt;"",$M146&lt;&gt;"",$K146='Assumptions'!$E$16,$K146='Assumptions'!$E$17),"Exception - check",IF(AND($L146='Assumptions'!$E$14,$G146&lt;'Assumptions'!$B$4),"Past date - check","")))</f>
        <v/>
      </c>
    </row>
    <row r="147">
      <c r="A147" s="6">
        <f>IFERROR(IF(INDEX('Recurring Plans'!$A$5:$A$104,INT((ROW()-5)/12)+1)="","",INDEX('Recurring Plans'!$A$5:$A$104,INT((ROW()-5)/12)+1)),"")</f>
        <v/>
      </c>
      <c r="B147" s="21">
        <f>IF($A147="","",MOD(ROW()-5,12)+1)</f>
        <v/>
      </c>
      <c r="C147" s="18">
        <f>IF($A147="","",IFERROR(VLOOKUP($A147,'Recurring Plans'!$A$5:$M$104,2,FALSE),""))</f>
        <v/>
      </c>
      <c r="D147" s="18">
        <f>IF($A147="","",IFERROR(VLOOKUP($A147,'Recurring Plans'!$A$5:$M$104,4,FALSE),""))</f>
        <v/>
      </c>
      <c r="E147" s="32">
        <f>IF(OR($A147="",$B147&gt;IFERROR(VLOOKUP($A147,'Recurring Plans'!$A$5:$M$104,8,FALSE),0),IFERROR(VLOOKUP($A147,'Recurring Plans'!$A$5:$M$104,11,FALSE),"")&lt;&gt;'Assumptions'!$E$9),"",IFERROR(IF(VLOOKUP($A147,'Recurring Plans'!$A$5:$M$104,7,FALSE)='Assumptions'!$E$4,VLOOKUP($A147,'Recurring Plans'!$A$5:$M$104,5,FALSE)+($B147-1)*VLOOKUP($A147,'Recurring Plans'!$A$5:$M$104,6,FALSE),IF(VLOOKUP($A147,'Recurring Plans'!$A$5:$M$104,7,FALSE)='Assumptions'!$E$5,VLOOKUP($A147,'Recurring Plans'!$A$5:$M$104,5,FALSE)+($B147-1)*VLOOKUP($A147,'Recurring Plans'!$A$5:$M$104,6,FALSE)*7,IF(VLOOKUP($A147,'Recurring Plans'!$A$5:$M$104,7,FALSE)='Assumptions'!$E$6,EDATE(VLOOKUP($A147,'Recurring Plans'!$A$5:$M$104,5,FALSE),($B147-1)*VLOOKUP($A147,'Recurring Plans'!$A$5:$M$104,6,FALSE)),""))),""))</f>
        <v/>
      </c>
      <c r="F147" s="31" t="n"/>
      <c r="G147" s="32">
        <f>IF($E147="","",IF($F147&lt;&gt;"",$F147,$E147))</f>
        <v/>
      </c>
      <c r="H147" s="22">
        <f>IF($E147="","",IFERROR(VLOOKUP($A147,'Recurring Plans'!$A$5:$M$104,9,FALSE),""))</f>
        <v/>
      </c>
      <c r="I147" s="13" t="n"/>
      <c r="J147" s="18">
        <f>IF($E147="","",IF($I147&lt;&gt;"",$I147,IFERROR(VLOOKUP($A147,'Recurring Plans'!$A$5:$M$104,10,FALSE),"")))</f>
        <v/>
      </c>
      <c r="K147" s="12" t="n"/>
      <c r="L147" s="6">
        <f>IF($G147="","",IF($K147&lt;&gt;"",$K147,'Assumptions'!$E$14))</f>
        <v/>
      </c>
      <c r="M147" s="13" t="n"/>
      <c r="N147" s="18">
        <f>IF($G147="","",IF(OR($F147&lt;&gt;"",$I147&lt;&gt;"",$M147&lt;&gt;"",$K147='Assumptions'!$E$16,$K147='Assumptions'!$E$17),"Exception - check",IF(AND($L147='Assumptions'!$E$14,$G147&lt;'Assumptions'!$B$4),"Past date - check","")))</f>
        <v/>
      </c>
    </row>
    <row r="148">
      <c r="A148" s="9">
        <f>IFERROR(IF(INDEX('Recurring Plans'!$A$5:$A$104,INT((ROW()-5)/12)+1)="","",INDEX('Recurring Plans'!$A$5:$A$104,INT((ROW()-5)/12)+1)),"")</f>
        <v/>
      </c>
      <c r="B148" s="23">
        <f>IF($A148="","",MOD(ROW()-5,12)+1)</f>
        <v/>
      </c>
      <c r="C148" s="20">
        <f>IF($A148="","",IFERROR(VLOOKUP($A148,'Recurring Plans'!$A$5:$M$104,2,FALSE),""))</f>
        <v/>
      </c>
      <c r="D148" s="20">
        <f>IF($A148="","",IFERROR(VLOOKUP($A148,'Recurring Plans'!$A$5:$M$104,4,FALSE),""))</f>
        <v/>
      </c>
      <c r="E148" s="33">
        <f>IF(OR($A148="",$B148&gt;IFERROR(VLOOKUP($A148,'Recurring Plans'!$A$5:$M$104,8,FALSE),0),IFERROR(VLOOKUP($A148,'Recurring Plans'!$A$5:$M$104,11,FALSE),"")&lt;&gt;'Assumptions'!$E$9),"",IFERROR(IF(VLOOKUP($A148,'Recurring Plans'!$A$5:$M$104,7,FALSE)='Assumptions'!$E$4,VLOOKUP($A148,'Recurring Plans'!$A$5:$M$104,5,FALSE)+($B148-1)*VLOOKUP($A148,'Recurring Plans'!$A$5:$M$104,6,FALSE),IF(VLOOKUP($A148,'Recurring Plans'!$A$5:$M$104,7,FALSE)='Assumptions'!$E$5,VLOOKUP($A148,'Recurring Plans'!$A$5:$M$104,5,FALSE)+($B148-1)*VLOOKUP($A148,'Recurring Plans'!$A$5:$M$104,6,FALSE)*7,IF(VLOOKUP($A148,'Recurring Plans'!$A$5:$M$104,7,FALSE)='Assumptions'!$E$6,EDATE(VLOOKUP($A148,'Recurring Plans'!$A$5:$M$104,5,FALSE),($B148-1)*VLOOKUP($A148,'Recurring Plans'!$A$5:$M$104,6,FALSE)),""))),""))</f>
        <v/>
      </c>
      <c r="F148" s="31" t="n"/>
      <c r="G148" s="33">
        <f>IF($E148="","",IF($F148&lt;&gt;"",$F148,$E148))</f>
        <v/>
      </c>
      <c r="H148" s="24">
        <f>IF($E148="","",IFERROR(VLOOKUP($A148,'Recurring Plans'!$A$5:$M$104,9,FALSE),""))</f>
        <v/>
      </c>
      <c r="I148" s="13" t="n"/>
      <c r="J148" s="20">
        <f>IF($E148="","",IF($I148&lt;&gt;"",$I148,IFERROR(VLOOKUP($A148,'Recurring Plans'!$A$5:$M$104,10,FALSE),"")))</f>
        <v/>
      </c>
      <c r="K148" s="12" t="n"/>
      <c r="L148" s="9">
        <f>IF($G148="","",IF($K148&lt;&gt;"",$K148,'Assumptions'!$E$14))</f>
        <v/>
      </c>
      <c r="M148" s="13" t="n"/>
      <c r="N148" s="20">
        <f>IF($G148="","",IF(OR($F148&lt;&gt;"",$I148&lt;&gt;"",$M148&lt;&gt;"",$K148='Assumptions'!$E$16,$K148='Assumptions'!$E$17),"Exception - check",IF(AND($L148='Assumptions'!$E$14,$G148&lt;'Assumptions'!$B$4),"Past date - check","")))</f>
        <v/>
      </c>
    </row>
    <row r="149">
      <c r="A149" s="6">
        <f>IFERROR(IF(INDEX('Recurring Plans'!$A$5:$A$104,INT((ROW()-5)/12)+1)="","",INDEX('Recurring Plans'!$A$5:$A$104,INT((ROW()-5)/12)+1)),"")</f>
        <v/>
      </c>
      <c r="B149" s="21">
        <f>IF($A149="","",MOD(ROW()-5,12)+1)</f>
        <v/>
      </c>
      <c r="C149" s="18">
        <f>IF($A149="","",IFERROR(VLOOKUP($A149,'Recurring Plans'!$A$5:$M$104,2,FALSE),""))</f>
        <v/>
      </c>
      <c r="D149" s="18">
        <f>IF($A149="","",IFERROR(VLOOKUP($A149,'Recurring Plans'!$A$5:$M$104,4,FALSE),""))</f>
        <v/>
      </c>
      <c r="E149" s="32">
        <f>IF(OR($A149="",$B149&gt;IFERROR(VLOOKUP($A149,'Recurring Plans'!$A$5:$M$104,8,FALSE),0),IFERROR(VLOOKUP($A149,'Recurring Plans'!$A$5:$M$104,11,FALSE),"")&lt;&gt;'Assumptions'!$E$9),"",IFERROR(IF(VLOOKUP($A149,'Recurring Plans'!$A$5:$M$104,7,FALSE)='Assumptions'!$E$4,VLOOKUP($A149,'Recurring Plans'!$A$5:$M$104,5,FALSE)+($B149-1)*VLOOKUP($A149,'Recurring Plans'!$A$5:$M$104,6,FALSE),IF(VLOOKUP($A149,'Recurring Plans'!$A$5:$M$104,7,FALSE)='Assumptions'!$E$5,VLOOKUP($A149,'Recurring Plans'!$A$5:$M$104,5,FALSE)+($B149-1)*VLOOKUP($A149,'Recurring Plans'!$A$5:$M$104,6,FALSE)*7,IF(VLOOKUP($A149,'Recurring Plans'!$A$5:$M$104,7,FALSE)='Assumptions'!$E$6,EDATE(VLOOKUP($A149,'Recurring Plans'!$A$5:$M$104,5,FALSE),($B149-1)*VLOOKUP($A149,'Recurring Plans'!$A$5:$M$104,6,FALSE)),""))),""))</f>
        <v/>
      </c>
      <c r="F149" s="31" t="n"/>
      <c r="G149" s="32">
        <f>IF($E149="","",IF($F149&lt;&gt;"",$F149,$E149))</f>
        <v/>
      </c>
      <c r="H149" s="22">
        <f>IF($E149="","",IFERROR(VLOOKUP($A149,'Recurring Plans'!$A$5:$M$104,9,FALSE),""))</f>
        <v/>
      </c>
      <c r="I149" s="13" t="n"/>
      <c r="J149" s="18">
        <f>IF($E149="","",IF($I149&lt;&gt;"",$I149,IFERROR(VLOOKUP($A149,'Recurring Plans'!$A$5:$M$104,10,FALSE),"")))</f>
        <v/>
      </c>
      <c r="K149" s="12" t="n"/>
      <c r="L149" s="6">
        <f>IF($G149="","",IF($K149&lt;&gt;"",$K149,'Assumptions'!$E$14))</f>
        <v/>
      </c>
      <c r="M149" s="13" t="n"/>
      <c r="N149" s="18">
        <f>IF($G149="","",IF(OR($F149&lt;&gt;"",$I149&lt;&gt;"",$M149&lt;&gt;"",$K149='Assumptions'!$E$16,$K149='Assumptions'!$E$17),"Exception - check",IF(AND($L149='Assumptions'!$E$14,$G149&lt;'Assumptions'!$B$4),"Past date - check","")))</f>
        <v/>
      </c>
    </row>
    <row r="150">
      <c r="A150" s="9">
        <f>IFERROR(IF(INDEX('Recurring Plans'!$A$5:$A$104,INT((ROW()-5)/12)+1)="","",INDEX('Recurring Plans'!$A$5:$A$104,INT((ROW()-5)/12)+1)),"")</f>
        <v/>
      </c>
      <c r="B150" s="23">
        <f>IF($A150="","",MOD(ROW()-5,12)+1)</f>
        <v/>
      </c>
      <c r="C150" s="20">
        <f>IF($A150="","",IFERROR(VLOOKUP($A150,'Recurring Plans'!$A$5:$M$104,2,FALSE),""))</f>
        <v/>
      </c>
      <c r="D150" s="20">
        <f>IF($A150="","",IFERROR(VLOOKUP($A150,'Recurring Plans'!$A$5:$M$104,4,FALSE),""))</f>
        <v/>
      </c>
      <c r="E150" s="33">
        <f>IF(OR($A150="",$B150&gt;IFERROR(VLOOKUP($A150,'Recurring Plans'!$A$5:$M$104,8,FALSE),0),IFERROR(VLOOKUP($A150,'Recurring Plans'!$A$5:$M$104,11,FALSE),"")&lt;&gt;'Assumptions'!$E$9),"",IFERROR(IF(VLOOKUP($A150,'Recurring Plans'!$A$5:$M$104,7,FALSE)='Assumptions'!$E$4,VLOOKUP($A150,'Recurring Plans'!$A$5:$M$104,5,FALSE)+($B150-1)*VLOOKUP($A150,'Recurring Plans'!$A$5:$M$104,6,FALSE),IF(VLOOKUP($A150,'Recurring Plans'!$A$5:$M$104,7,FALSE)='Assumptions'!$E$5,VLOOKUP($A150,'Recurring Plans'!$A$5:$M$104,5,FALSE)+($B150-1)*VLOOKUP($A150,'Recurring Plans'!$A$5:$M$104,6,FALSE)*7,IF(VLOOKUP($A150,'Recurring Plans'!$A$5:$M$104,7,FALSE)='Assumptions'!$E$6,EDATE(VLOOKUP($A150,'Recurring Plans'!$A$5:$M$104,5,FALSE),($B150-1)*VLOOKUP($A150,'Recurring Plans'!$A$5:$M$104,6,FALSE)),""))),""))</f>
        <v/>
      </c>
      <c r="F150" s="31" t="n"/>
      <c r="G150" s="33">
        <f>IF($E150="","",IF($F150&lt;&gt;"",$F150,$E150))</f>
        <v/>
      </c>
      <c r="H150" s="24">
        <f>IF($E150="","",IFERROR(VLOOKUP($A150,'Recurring Plans'!$A$5:$M$104,9,FALSE),""))</f>
        <v/>
      </c>
      <c r="I150" s="13" t="n"/>
      <c r="J150" s="20">
        <f>IF($E150="","",IF($I150&lt;&gt;"",$I150,IFERROR(VLOOKUP($A150,'Recurring Plans'!$A$5:$M$104,10,FALSE),"")))</f>
        <v/>
      </c>
      <c r="K150" s="12" t="n"/>
      <c r="L150" s="9">
        <f>IF($G150="","",IF($K150&lt;&gt;"",$K150,'Assumptions'!$E$14))</f>
        <v/>
      </c>
      <c r="M150" s="13" t="n"/>
      <c r="N150" s="20">
        <f>IF($G150="","",IF(OR($F150&lt;&gt;"",$I150&lt;&gt;"",$M150&lt;&gt;"",$K150='Assumptions'!$E$16,$K150='Assumptions'!$E$17),"Exception - check",IF(AND($L150='Assumptions'!$E$14,$G150&lt;'Assumptions'!$B$4),"Past date - check","")))</f>
        <v/>
      </c>
    </row>
    <row r="151">
      <c r="A151" s="6">
        <f>IFERROR(IF(INDEX('Recurring Plans'!$A$5:$A$104,INT((ROW()-5)/12)+1)="","",INDEX('Recurring Plans'!$A$5:$A$104,INT((ROW()-5)/12)+1)),"")</f>
        <v/>
      </c>
      <c r="B151" s="21">
        <f>IF($A151="","",MOD(ROW()-5,12)+1)</f>
        <v/>
      </c>
      <c r="C151" s="18">
        <f>IF($A151="","",IFERROR(VLOOKUP($A151,'Recurring Plans'!$A$5:$M$104,2,FALSE),""))</f>
        <v/>
      </c>
      <c r="D151" s="18">
        <f>IF($A151="","",IFERROR(VLOOKUP($A151,'Recurring Plans'!$A$5:$M$104,4,FALSE),""))</f>
        <v/>
      </c>
      <c r="E151" s="32">
        <f>IF(OR($A151="",$B151&gt;IFERROR(VLOOKUP($A151,'Recurring Plans'!$A$5:$M$104,8,FALSE),0),IFERROR(VLOOKUP($A151,'Recurring Plans'!$A$5:$M$104,11,FALSE),"")&lt;&gt;'Assumptions'!$E$9),"",IFERROR(IF(VLOOKUP($A151,'Recurring Plans'!$A$5:$M$104,7,FALSE)='Assumptions'!$E$4,VLOOKUP($A151,'Recurring Plans'!$A$5:$M$104,5,FALSE)+($B151-1)*VLOOKUP($A151,'Recurring Plans'!$A$5:$M$104,6,FALSE),IF(VLOOKUP($A151,'Recurring Plans'!$A$5:$M$104,7,FALSE)='Assumptions'!$E$5,VLOOKUP($A151,'Recurring Plans'!$A$5:$M$104,5,FALSE)+($B151-1)*VLOOKUP($A151,'Recurring Plans'!$A$5:$M$104,6,FALSE)*7,IF(VLOOKUP($A151,'Recurring Plans'!$A$5:$M$104,7,FALSE)='Assumptions'!$E$6,EDATE(VLOOKUP($A151,'Recurring Plans'!$A$5:$M$104,5,FALSE),($B151-1)*VLOOKUP($A151,'Recurring Plans'!$A$5:$M$104,6,FALSE)),""))),""))</f>
        <v/>
      </c>
      <c r="F151" s="31" t="n"/>
      <c r="G151" s="32">
        <f>IF($E151="","",IF($F151&lt;&gt;"",$F151,$E151))</f>
        <v/>
      </c>
      <c r="H151" s="22">
        <f>IF($E151="","",IFERROR(VLOOKUP($A151,'Recurring Plans'!$A$5:$M$104,9,FALSE),""))</f>
        <v/>
      </c>
      <c r="I151" s="13" t="n"/>
      <c r="J151" s="18">
        <f>IF($E151="","",IF($I151&lt;&gt;"",$I151,IFERROR(VLOOKUP($A151,'Recurring Plans'!$A$5:$M$104,10,FALSE),"")))</f>
        <v/>
      </c>
      <c r="K151" s="12" t="n"/>
      <c r="L151" s="6">
        <f>IF($G151="","",IF($K151&lt;&gt;"",$K151,'Assumptions'!$E$14))</f>
        <v/>
      </c>
      <c r="M151" s="13" t="n"/>
      <c r="N151" s="18">
        <f>IF($G151="","",IF(OR($F151&lt;&gt;"",$I151&lt;&gt;"",$M151&lt;&gt;"",$K151='Assumptions'!$E$16,$K151='Assumptions'!$E$17),"Exception - check",IF(AND($L151='Assumptions'!$E$14,$G151&lt;'Assumptions'!$B$4),"Past date - check","")))</f>
        <v/>
      </c>
    </row>
    <row r="152">
      <c r="A152" s="9">
        <f>IFERROR(IF(INDEX('Recurring Plans'!$A$5:$A$104,INT((ROW()-5)/12)+1)="","",INDEX('Recurring Plans'!$A$5:$A$104,INT((ROW()-5)/12)+1)),"")</f>
        <v/>
      </c>
      <c r="B152" s="23">
        <f>IF($A152="","",MOD(ROW()-5,12)+1)</f>
        <v/>
      </c>
      <c r="C152" s="20">
        <f>IF($A152="","",IFERROR(VLOOKUP($A152,'Recurring Plans'!$A$5:$M$104,2,FALSE),""))</f>
        <v/>
      </c>
      <c r="D152" s="20">
        <f>IF($A152="","",IFERROR(VLOOKUP($A152,'Recurring Plans'!$A$5:$M$104,4,FALSE),""))</f>
        <v/>
      </c>
      <c r="E152" s="33">
        <f>IF(OR($A152="",$B152&gt;IFERROR(VLOOKUP($A152,'Recurring Plans'!$A$5:$M$104,8,FALSE),0),IFERROR(VLOOKUP($A152,'Recurring Plans'!$A$5:$M$104,11,FALSE),"")&lt;&gt;'Assumptions'!$E$9),"",IFERROR(IF(VLOOKUP($A152,'Recurring Plans'!$A$5:$M$104,7,FALSE)='Assumptions'!$E$4,VLOOKUP($A152,'Recurring Plans'!$A$5:$M$104,5,FALSE)+($B152-1)*VLOOKUP($A152,'Recurring Plans'!$A$5:$M$104,6,FALSE),IF(VLOOKUP($A152,'Recurring Plans'!$A$5:$M$104,7,FALSE)='Assumptions'!$E$5,VLOOKUP($A152,'Recurring Plans'!$A$5:$M$104,5,FALSE)+($B152-1)*VLOOKUP($A152,'Recurring Plans'!$A$5:$M$104,6,FALSE)*7,IF(VLOOKUP($A152,'Recurring Plans'!$A$5:$M$104,7,FALSE)='Assumptions'!$E$6,EDATE(VLOOKUP($A152,'Recurring Plans'!$A$5:$M$104,5,FALSE),($B152-1)*VLOOKUP($A152,'Recurring Plans'!$A$5:$M$104,6,FALSE)),""))),""))</f>
        <v/>
      </c>
      <c r="F152" s="31" t="n"/>
      <c r="G152" s="33">
        <f>IF($E152="","",IF($F152&lt;&gt;"",$F152,$E152))</f>
        <v/>
      </c>
      <c r="H152" s="24">
        <f>IF($E152="","",IFERROR(VLOOKUP($A152,'Recurring Plans'!$A$5:$M$104,9,FALSE),""))</f>
        <v/>
      </c>
      <c r="I152" s="13" t="n"/>
      <c r="J152" s="20">
        <f>IF($E152="","",IF($I152&lt;&gt;"",$I152,IFERROR(VLOOKUP($A152,'Recurring Plans'!$A$5:$M$104,10,FALSE),"")))</f>
        <v/>
      </c>
      <c r="K152" s="12" t="n"/>
      <c r="L152" s="9">
        <f>IF($G152="","",IF($K152&lt;&gt;"",$K152,'Assumptions'!$E$14))</f>
        <v/>
      </c>
      <c r="M152" s="13" t="n"/>
      <c r="N152" s="20">
        <f>IF($G152="","",IF(OR($F152&lt;&gt;"",$I152&lt;&gt;"",$M152&lt;&gt;"",$K152='Assumptions'!$E$16,$K152='Assumptions'!$E$17),"Exception - check",IF(AND($L152='Assumptions'!$E$14,$G152&lt;'Assumptions'!$B$4),"Past date - check","")))</f>
        <v/>
      </c>
    </row>
    <row r="153">
      <c r="A153" s="6">
        <f>IFERROR(IF(INDEX('Recurring Plans'!$A$5:$A$104,INT((ROW()-5)/12)+1)="","",INDEX('Recurring Plans'!$A$5:$A$104,INT((ROW()-5)/12)+1)),"")</f>
        <v/>
      </c>
      <c r="B153" s="21">
        <f>IF($A153="","",MOD(ROW()-5,12)+1)</f>
        <v/>
      </c>
      <c r="C153" s="18">
        <f>IF($A153="","",IFERROR(VLOOKUP($A153,'Recurring Plans'!$A$5:$M$104,2,FALSE),""))</f>
        <v/>
      </c>
      <c r="D153" s="18">
        <f>IF($A153="","",IFERROR(VLOOKUP($A153,'Recurring Plans'!$A$5:$M$104,4,FALSE),""))</f>
        <v/>
      </c>
      <c r="E153" s="32">
        <f>IF(OR($A153="",$B153&gt;IFERROR(VLOOKUP($A153,'Recurring Plans'!$A$5:$M$104,8,FALSE),0),IFERROR(VLOOKUP($A153,'Recurring Plans'!$A$5:$M$104,11,FALSE),"")&lt;&gt;'Assumptions'!$E$9),"",IFERROR(IF(VLOOKUP($A153,'Recurring Plans'!$A$5:$M$104,7,FALSE)='Assumptions'!$E$4,VLOOKUP($A153,'Recurring Plans'!$A$5:$M$104,5,FALSE)+($B153-1)*VLOOKUP($A153,'Recurring Plans'!$A$5:$M$104,6,FALSE),IF(VLOOKUP($A153,'Recurring Plans'!$A$5:$M$104,7,FALSE)='Assumptions'!$E$5,VLOOKUP($A153,'Recurring Plans'!$A$5:$M$104,5,FALSE)+($B153-1)*VLOOKUP($A153,'Recurring Plans'!$A$5:$M$104,6,FALSE)*7,IF(VLOOKUP($A153,'Recurring Plans'!$A$5:$M$104,7,FALSE)='Assumptions'!$E$6,EDATE(VLOOKUP($A153,'Recurring Plans'!$A$5:$M$104,5,FALSE),($B153-1)*VLOOKUP($A153,'Recurring Plans'!$A$5:$M$104,6,FALSE)),""))),""))</f>
        <v/>
      </c>
      <c r="F153" s="31" t="n"/>
      <c r="G153" s="32">
        <f>IF($E153="","",IF($F153&lt;&gt;"",$F153,$E153))</f>
        <v/>
      </c>
      <c r="H153" s="22">
        <f>IF($E153="","",IFERROR(VLOOKUP($A153,'Recurring Plans'!$A$5:$M$104,9,FALSE),""))</f>
        <v/>
      </c>
      <c r="I153" s="13" t="n"/>
      <c r="J153" s="18">
        <f>IF($E153="","",IF($I153&lt;&gt;"",$I153,IFERROR(VLOOKUP($A153,'Recurring Plans'!$A$5:$M$104,10,FALSE),"")))</f>
        <v/>
      </c>
      <c r="K153" s="12" t="n"/>
      <c r="L153" s="6">
        <f>IF($G153="","",IF($K153&lt;&gt;"",$K153,'Assumptions'!$E$14))</f>
        <v/>
      </c>
      <c r="M153" s="13" t="n"/>
      <c r="N153" s="18">
        <f>IF($G153="","",IF(OR($F153&lt;&gt;"",$I153&lt;&gt;"",$M153&lt;&gt;"",$K153='Assumptions'!$E$16,$K153='Assumptions'!$E$17),"Exception - check",IF(AND($L153='Assumptions'!$E$14,$G153&lt;'Assumptions'!$B$4),"Past date - check","")))</f>
        <v/>
      </c>
    </row>
    <row r="154">
      <c r="A154" s="9">
        <f>IFERROR(IF(INDEX('Recurring Plans'!$A$5:$A$104,INT((ROW()-5)/12)+1)="","",INDEX('Recurring Plans'!$A$5:$A$104,INT((ROW()-5)/12)+1)),"")</f>
        <v/>
      </c>
      <c r="B154" s="23">
        <f>IF($A154="","",MOD(ROW()-5,12)+1)</f>
        <v/>
      </c>
      <c r="C154" s="20">
        <f>IF($A154="","",IFERROR(VLOOKUP($A154,'Recurring Plans'!$A$5:$M$104,2,FALSE),""))</f>
        <v/>
      </c>
      <c r="D154" s="20">
        <f>IF($A154="","",IFERROR(VLOOKUP($A154,'Recurring Plans'!$A$5:$M$104,4,FALSE),""))</f>
        <v/>
      </c>
      <c r="E154" s="33">
        <f>IF(OR($A154="",$B154&gt;IFERROR(VLOOKUP($A154,'Recurring Plans'!$A$5:$M$104,8,FALSE),0),IFERROR(VLOOKUP($A154,'Recurring Plans'!$A$5:$M$104,11,FALSE),"")&lt;&gt;'Assumptions'!$E$9),"",IFERROR(IF(VLOOKUP($A154,'Recurring Plans'!$A$5:$M$104,7,FALSE)='Assumptions'!$E$4,VLOOKUP($A154,'Recurring Plans'!$A$5:$M$104,5,FALSE)+($B154-1)*VLOOKUP($A154,'Recurring Plans'!$A$5:$M$104,6,FALSE),IF(VLOOKUP($A154,'Recurring Plans'!$A$5:$M$104,7,FALSE)='Assumptions'!$E$5,VLOOKUP($A154,'Recurring Plans'!$A$5:$M$104,5,FALSE)+($B154-1)*VLOOKUP($A154,'Recurring Plans'!$A$5:$M$104,6,FALSE)*7,IF(VLOOKUP($A154,'Recurring Plans'!$A$5:$M$104,7,FALSE)='Assumptions'!$E$6,EDATE(VLOOKUP($A154,'Recurring Plans'!$A$5:$M$104,5,FALSE),($B154-1)*VLOOKUP($A154,'Recurring Plans'!$A$5:$M$104,6,FALSE)),""))),""))</f>
        <v/>
      </c>
      <c r="F154" s="31" t="n"/>
      <c r="G154" s="33">
        <f>IF($E154="","",IF($F154&lt;&gt;"",$F154,$E154))</f>
        <v/>
      </c>
      <c r="H154" s="24">
        <f>IF($E154="","",IFERROR(VLOOKUP($A154,'Recurring Plans'!$A$5:$M$104,9,FALSE),""))</f>
        <v/>
      </c>
      <c r="I154" s="13" t="n"/>
      <c r="J154" s="20">
        <f>IF($E154="","",IF($I154&lt;&gt;"",$I154,IFERROR(VLOOKUP($A154,'Recurring Plans'!$A$5:$M$104,10,FALSE),"")))</f>
        <v/>
      </c>
      <c r="K154" s="12" t="n"/>
      <c r="L154" s="9">
        <f>IF($G154="","",IF($K154&lt;&gt;"",$K154,'Assumptions'!$E$14))</f>
        <v/>
      </c>
      <c r="M154" s="13" t="n"/>
      <c r="N154" s="20">
        <f>IF($G154="","",IF(OR($F154&lt;&gt;"",$I154&lt;&gt;"",$M154&lt;&gt;"",$K154='Assumptions'!$E$16,$K154='Assumptions'!$E$17),"Exception - check",IF(AND($L154='Assumptions'!$E$14,$G154&lt;'Assumptions'!$B$4),"Past date - check","")))</f>
        <v/>
      </c>
    </row>
    <row r="155">
      <c r="A155" s="6">
        <f>IFERROR(IF(INDEX('Recurring Plans'!$A$5:$A$104,INT((ROW()-5)/12)+1)="","",INDEX('Recurring Plans'!$A$5:$A$104,INT((ROW()-5)/12)+1)),"")</f>
        <v/>
      </c>
      <c r="B155" s="21">
        <f>IF($A155="","",MOD(ROW()-5,12)+1)</f>
        <v/>
      </c>
      <c r="C155" s="18">
        <f>IF($A155="","",IFERROR(VLOOKUP($A155,'Recurring Plans'!$A$5:$M$104,2,FALSE),""))</f>
        <v/>
      </c>
      <c r="D155" s="18">
        <f>IF($A155="","",IFERROR(VLOOKUP($A155,'Recurring Plans'!$A$5:$M$104,4,FALSE),""))</f>
        <v/>
      </c>
      <c r="E155" s="32">
        <f>IF(OR($A155="",$B155&gt;IFERROR(VLOOKUP($A155,'Recurring Plans'!$A$5:$M$104,8,FALSE),0),IFERROR(VLOOKUP($A155,'Recurring Plans'!$A$5:$M$104,11,FALSE),"")&lt;&gt;'Assumptions'!$E$9),"",IFERROR(IF(VLOOKUP($A155,'Recurring Plans'!$A$5:$M$104,7,FALSE)='Assumptions'!$E$4,VLOOKUP($A155,'Recurring Plans'!$A$5:$M$104,5,FALSE)+($B155-1)*VLOOKUP($A155,'Recurring Plans'!$A$5:$M$104,6,FALSE),IF(VLOOKUP($A155,'Recurring Plans'!$A$5:$M$104,7,FALSE)='Assumptions'!$E$5,VLOOKUP($A155,'Recurring Plans'!$A$5:$M$104,5,FALSE)+($B155-1)*VLOOKUP($A155,'Recurring Plans'!$A$5:$M$104,6,FALSE)*7,IF(VLOOKUP($A155,'Recurring Plans'!$A$5:$M$104,7,FALSE)='Assumptions'!$E$6,EDATE(VLOOKUP($A155,'Recurring Plans'!$A$5:$M$104,5,FALSE),($B155-1)*VLOOKUP($A155,'Recurring Plans'!$A$5:$M$104,6,FALSE)),""))),""))</f>
        <v/>
      </c>
      <c r="F155" s="31" t="n"/>
      <c r="G155" s="32">
        <f>IF($E155="","",IF($F155&lt;&gt;"",$F155,$E155))</f>
        <v/>
      </c>
      <c r="H155" s="22">
        <f>IF($E155="","",IFERROR(VLOOKUP($A155,'Recurring Plans'!$A$5:$M$104,9,FALSE),""))</f>
        <v/>
      </c>
      <c r="I155" s="13" t="n"/>
      <c r="J155" s="18">
        <f>IF($E155="","",IF($I155&lt;&gt;"",$I155,IFERROR(VLOOKUP($A155,'Recurring Plans'!$A$5:$M$104,10,FALSE),"")))</f>
        <v/>
      </c>
      <c r="K155" s="12" t="n"/>
      <c r="L155" s="6">
        <f>IF($G155="","",IF($K155&lt;&gt;"",$K155,'Assumptions'!$E$14))</f>
        <v/>
      </c>
      <c r="M155" s="13" t="n"/>
      <c r="N155" s="18">
        <f>IF($G155="","",IF(OR($F155&lt;&gt;"",$I155&lt;&gt;"",$M155&lt;&gt;"",$K155='Assumptions'!$E$16,$K155='Assumptions'!$E$17),"Exception - check",IF(AND($L155='Assumptions'!$E$14,$G155&lt;'Assumptions'!$B$4),"Past date - check","")))</f>
        <v/>
      </c>
    </row>
    <row r="156">
      <c r="A156" s="9">
        <f>IFERROR(IF(INDEX('Recurring Plans'!$A$5:$A$104,INT((ROW()-5)/12)+1)="","",INDEX('Recurring Plans'!$A$5:$A$104,INT((ROW()-5)/12)+1)),"")</f>
        <v/>
      </c>
      <c r="B156" s="23">
        <f>IF($A156="","",MOD(ROW()-5,12)+1)</f>
        <v/>
      </c>
      <c r="C156" s="20">
        <f>IF($A156="","",IFERROR(VLOOKUP($A156,'Recurring Plans'!$A$5:$M$104,2,FALSE),""))</f>
        <v/>
      </c>
      <c r="D156" s="20">
        <f>IF($A156="","",IFERROR(VLOOKUP($A156,'Recurring Plans'!$A$5:$M$104,4,FALSE),""))</f>
        <v/>
      </c>
      <c r="E156" s="33">
        <f>IF(OR($A156="",$B156&gt;IFERROR(VLOOKUP($A156,'Recurring Plans'!$A$5:$M$104,8,FALSE),0),IFERROR(VLOOKUP($A156,'Recurring Plans'!$A$5:$M$104,11,FALSE),"")&lt;&gt;'Assumptions'!$E$9),"",IFERROR(IF(VLOOKUP($A156,'Recurring Plans'!$A$5:$M$104,7,FALSE)='Assumptions'!$E$4,VLOOKUP($A156,'Recurring Plans'!$A$5:$M$104,5,FALSE)+($B156-1)*VLOOKUP($A156,'Recurring Plans'!$A$5:$M$104,6,FALSE),IF(VLOOKUP($A156,'Recurring Plans'!$A$5:$M$104,7,FALSE)='Assumptions'!$E$5,VLOOKUP($A156,'Recurring Plans'!$A$5:$M$104,5,FALSE)+($B156-1)*VLOOKUP($A156,'Recurring Plans'!$A$5:$M$104,6,FALSE)*7,IF(VLOOKUP($A156,'Recurring Plans'!$A$5:$M$104,7,FALSE)='Assumptions'!$E$6,EDATE(VLOOKUP($A156,'Recurring Plans'!$A$5:$M$104,5,FALSE),($B156-1)*VLOOKUP($A156,'Recurring Plans'!$A$5:$M$104,6,FALSE)),""))),""))</f>
        <v/>
      </c>
      <c r="F156" s="31" t="n"/>
      <c r="G156" s="33">
        <f>IF($E156="","",IF($F156&lt;&gt;"",$F156,$E156))</f>
        <v/>
      </c>
      <c r="H156" s="24">
        <f>IF($E156="","",IFERROR(VLOOKUP($A156,'Recurring Plans'!$A$5:$M$104,9,FALSE),""))</f>
        <v/>
      </c>
      <c r="I156" s="13" t="n"/>
      <c r="J156" s="20">
        <f>IF($E156="","",IF($I156&lt;&gt;"",$I156,IFERROR(VLOOKUP($A156,'Recurring Plans'!$A$5:$M$104,10,FALSE),"")))</f>
        <v/>
      </c>
      <c r="K156" s="12" t="n"/>
      <c r="L156" s="9">
        <f>IF($G156="","",IF($K156&lt;&gt;"",$K156,'Assumptions'!$E$14))</f>
        <v/>
      </c>
      <c r="M156" s="13" t="n"/>
      <c r="N156" s="20">
        <f>IF($G156="","",IF(OR($F156&lt;&gt;"",$I156&lt;&gt;"",$M156&lt;&gt;"",$K156='Assumptions'!$E$16,$K156='Assumptions'!$E$17),"Exception - check",IF(AND($L156='Assumptions'!$E$14,$G156&lt;'Assumptions'!$B$4),"Past date - check","")))</f>
        <v/>
      </c>
    </row>
    <row r="157">
      <c r="A157" s="6">
        <f>IFERROR(IF(INDEX('Recurring Plans'!$A$5:$A$104,INT((ROW()-5)/12)+1)="","",INDEX('Recurring Plans'!$A$5:$A$104,INT((ROW()-5)/12)+1)),"")</f>
        <v/>
      </c>
      <c r="B157" s="21">
        <f>IF($A157="","",MOD(ROW()-5,12)+1)</f>
        <v/>
      </c>
      <c r="C157" s="18">
        <f>IF($A157="","",IFERROR(VLOOKUP($A157,'Recurring Plans'!$A$5:$M$104,2,FALSE),""))</f>
        <v/>
      </c>
      <c r="D157" s="18">
        <f>IF($A157="","",IFERROR(VLOOKUP($A157,'Recurring Plans'!$A$5:$M$104,4,FALSE),""))</f>
        <v/>
      </c>
      <c r="E157" s="32">
        <f>IF(OR($A157="",$B157&gt;IFERROR(VLOOKUP($A157,'Recurring Plans'!$A$5:$M$104,8,FALSE),0),IFERROR(VLOOKUP($A157,'Recurring Plans'!$A$5:$M$104,11,FALSE),"")&lt;&gt;'Assumptions'!$E$9),"",IFERROR(IF(VLOOKUP($A157,'Recurring Plans'!$A$5:$M$104,7,FALSE)='Assumptions'!$E$4,VLOOKUP($A157,'Recurring Plans'!$A$5:$M$104,5,FALSE)+($B157-1)*VLOOKUP($A157,'Recurring Plans'!$A$5:$M$104,6,FALSE),IF(VLOOKUP($A157,'Recurring Plans'!$A$5:$M$104,7,FALSE)='Assumptions'!$E$5,VLOOKUP($A157,'Recurring Plans'!$A$5:$M$104,5,FALSE)+($B157-1)*VLOOKUP($A157,'Recurring Plans'!$A$5:$M$104,6,FALSE)*7,IF(VLOOKUP($A157,'Recurring Plans'!$A$5:$M$104,7,FALSE)='Assumptions'!$E$6,EDATE(VLOOKUP($A157,'Recurring Plans'!$A$5:$M$104,5,FALSE),($B157-1)*VLOOKUP($A157,'Recurring Plans'!$A$5:$M$104,6,FALSE)),""))),""))</f>
        <v/>
      </c>
      <c r="F157" s="31" t="n"/>
      <c r="G157" s="32">
        <f>IF($E157="","",IF($F157&lt;&gt;"",$F157,$E157))</f>
        <v/>
      </c>
      <c r="H157" s="22">
        <f>IF($E157="","",IFERROR(VLOOKUP($A157,'Recurring Plans'!$A$5:$M$104,9,FALSE),""))</f>
        <v/>
      </c>
      <c r="I157" s="13" t="n"/>
      <c r="J157" s="18">
        <f>IF($E157="","",IF($I157&lt;&gt;"",$I157,IFERROR(VLOOKUP($A157,'Recurring Plans'!$A$5:$M$104,10,FALSE),"")))</f>
        <v/>
      </c>
      <c r="K157" s="12" t="n"/>
      <c r="L157" s="6">
        <f>IF($G157="","",IF($K157&lt;&gt;"",$K157,'Assumptions'!$E$14))</f>
        <v/>
      </c>
      <c r="M157" s="13" t="n"/>
      <c r="N157" s="18">
        <f>IF($G157="","",IF(OR($F157&lt;&gt;"",$I157&lt;&gt;"",$M157&lt;&gt;"",$K157='Assumptions'!$E$16,$K157='Assumptions'!$E$17),"Exception - check",IF(AND($L157='Assumptions'!$E$14,$G157&lt;'Assumptions'!$B$4),"Past date - check","")))</f>
        <v/>
      </c>
    </row>
    <row r="158">
      <c r="A158" s="9">
        <f>IFERROR(IF(INDEX('Recurring Plans'!$A$5:$A$104,INT((ROW()-5)/12)+1)="","",INDEX('Recurring Plans'!$A$5:$A$104,INT((ROW()-5)/12)+1)),"")</f>
        <v/>
      </c>
      <c r="B158" s="23">
        <f>IF($A158="","",MOD(ROW()-5,12)+1)</f>
        <v/>
      </c>
      <c r="C158" s="20">
        <f>IF($A158="","",IFERROR(VLOOKUP($A158,'Recurring Plans'!$A$5:$M$104,2,FALSE),""))</f>
        <v/>
      </c>
      <c r="D158" s="20">
        <f>IF($A158="","",IFERROR(VLOOKUP($A158,'Recurring Plans'!$A$5:$M$104,4,FALSE),""))</f>
        <v/>
      </c>
      <c r="E158" s="33">
        <f>IF(OR($A158="",$B158&gt;IFERROR(VLOOKUP($A158,'Recurring Plans'!$A$5:$M$104,8,FALSE),0),IFERROR(VLOOKUP($A158,'Recurring Plans'!$A$5:$M$104,11,FALSE),"")&lt;&gt;'Assumptions'!$E$9),"",IFERROR(IF(VLOOKUP($A158,'Recurring Plans'!$A$5:$M$104,7,FALSE)='Assumptions'!$E$4,VLOOKUP($A158,'Recurring Plans'!$A$5:$M$104,5,FALSE)+($B158-1)*VLOOKUP($A158,'Recurring Plans'!$A$5:$M$104,6,FALSE),IF(VLOOKUP($A158,'Recurring Plans'!$A$5:$M$104,7,FALSE)='Assumptions'!$E$5,VLOOKUP($A158,'Recurring Plans'!$A$5:$M$104,5,FALSE)+($B158-1)*VLOOKUP($A158,'Recurring Plans'!$A$5:$M$104,6,FALSE)*7,IF(VLOOKUP($A158,'Recurring Plans'!$A$5:$M$104,7,FALSE)='Assumptions'!$E$6,EDATE(VLOOKUP($A158,'Recurring Plans'!$A$5:$M$104,5,FALSE),($B158-1)*VLOOKUP($A158,'Recurring Plans'!$A$5:$M$104,6,FALSE)),""))),""))</f>
        <v/>
      </c>
      <c r="F158" s="31" t="n"/>
      <c r="G158" s="33">
        <f>IF($E158="","",IF($F158&lt;&gt;"",$F158,$E158))</f>
        <v/>
      </c>
      <c r="H158" s="24">
        <f>IF($E158="","",IFERROR(VLOOKUP($A158,'Recurring Plans'!$A$5:$M$104,9,FALSE),""))</f>
        <v/>
      </c>
      <c r="I158" s="13" t="n"/>
      <c r="J158" s="20">
        <f>IF($E158="","",IF($I158&lt;&gt;"",$I158,IFERROR(VLOOKUP($A158,'Recurring Plans'!$A$5:$M$104,10,FALSE),"")))</f>
        <v/>
      </c>
      <c r="K158" s="12" t="n"/>
      <c r="L158" s="9">
        <f>IF($G158="","",IF($K158&lt;&gt;"",$K158,'Assumptions'!$E$14))</f>
        <v/>
      </c>
      <c r="M158" s="13" t="n"/>
      <c r="N158" s="20">
        <f>IF($G158="","",IF(OR($F158&lt;&gt;"",$I158&lt;&gt;"",$M158&lt;&gt;"",$K158='Assumptions'!$E$16,$K158='Assumptions'!$E$17),"Exception - check",IF(AND($L158='Assumptions'!$E$14,$G158&lt;'Assumptions'!$B$4),"Past date - check","")))</f>
        <v/>
      </c>
    </row>
    <row r="159">
      <c r="A159" s="6">
        <f>IFERROR(IF(INDEX('Recurring Plans'!$A$5:$A$104,INT((ROW()-5)/12)+1)="","",INDEX('Recurring Plans'!$A$5:$A$104,INT((ROW()-5)/12)+1)),"")</f>
        <v/>
      </c>
      <c r="B159" s="21">
        <f>IF($A159="","",MOD(ROW()-5,12)+1)</f>
        <v/>
      </c>
      <c r="C159" s="18">
        <f>IF($A159="","",IFERROR(VLOOKUP($A159,'Recurring Plans'!$A$5:$M$104,2,FALSE),""))</f>
        <v/>
      </c>
      <c r="D159" s="18">
        <f>IF($A159="","",IFERROR(VLOOKUP($A159,'Recurring Plans'!$A$5:$M$104,4,FALSE),""))</f>
        <v/>
      </c>
      <c r="E159" s="32">
        <f>IF(OR($A159="",$B159&gt;IFERROR(VLOOKUP($A159,'Recurring Plans'!$A$5:$M$104,8,FALSE),0),IFERROR(VLOOKUP($A159,'Recurring Plans'!$A$5:$M$104,11,FALSE),"")&lt;&gt;'Assumptions'!$E$9),"",IFERROR(IF(VLOOKUP($A159,'Recurring Plans'!$A$5:$M$104,7,FALSE)='Assumptions'!$E$4,VLOOKUP($A159,'Recurring Plans'!$A$5:$M$104,5,FALSE)+($B159-1)*VLOOKUP($A159,'Recurring Plans'!$A$5:$M$104,6,FALSE),IF(VLOOKUP($A159,'Recurring Plans'!$A$5:$M$104,7,FALSE)='Assumptions'!$E$5,VLOOKUP($A159,'Recurring Plans'!$A$5:$M$104,5,FALSE)+($B159-1)*VLOOKUP($A159,'Recurring Plans'!$A$5:$M$104,6,FALSE)*7,IF(VLOOKUP($A159,'Recurring Plans'!$A$5:$M$104,7,FALSE)='Assumptions'!$E$6,EDATE(VLOOKUP($A159,'Recurring Plans'!$A$5:$M$104,5,FALSE),($B159-1)*VLOOKUP($A159,'Recurring Plans'!$A$5:$M$104,6,FALSE)),""))),""))</f>
        <v/>
      </c>
      <c r="F159" s="31" t="n"/>
      <c r="G159" s="32">
        <f>IF($E159="","",IF($F159&lt;&gt;"",$F159,$E159))</f>
        <v/>
      </c>
      <c r="H159" s="22">
        <f>IF($E159="","",IFERROR(VLOOKUP($A159,'Recurring Plans'!$A$5:$M$104,9,FALSE),""))</f>
        <v/>
      </c>
      <c r="I159" s="13" t="n"/>
      <c r="J159" s="18">
        <f>IF($E159="","",IF($I159&lt;&gt;"",$I159,IFERROR(VLOOKUP($A159,'Recurring Plans'!$A$5:$M$104,10,FALSE),"")))</f>
        <v/>
      </c>
      <c r="K159" s="12" t="n"/>
      <c r="L159" s="6">
        <f>IF($G159="","",IF($K159&lt;&gt;"",$K159,'Assumptions'!$E$14))</f>
        <v/>
      </c>
      <c r="M159" s="13" t="n"/>
      <c r="N159" s="18">
        <f>IF($G159="","",IF(OR($F159&lt;&gt;"",$I159&lt;&gt;"",$M159&lt;&gt;"",$K159='Assumptions'!$E$16,$K159='Assumptions'!$E$17),"Exception - check",IF(AND($L159='Assumptions'!$E$14,$G159&lt;'Assumptions'!$B$4),"Past date - check","")))</f>
        <v/>
      </c>
    </row>
    <row r="160">
      <c r="A160" s="9">
        <f>IFERROR(IF(INDEX('Recurring Plans'!$A$5:$A$104,INT((ROW()-5)/12)+1)="","",INDEX('Recurring Plans'!$A$5:$A$104,INT((ROW()-5)/12)+1)),"")</f>
        <v/>
      </c>
      <c r="B160" s="23">
        <f>IF($A160="","",MOD(ROW()-5,12)+1)</f>
        <v/>
      </c>
      <c r="C160" s="20">
        <f>IF($A160="","",IFERROR(VLOOKUP($A160,'Recurring Plans'!$A$5:$M$104,2,FALSE),""))</f>
        <v/>
      </c>
      <c r="D160" s="20">
        <f>IF($A160="","",IFERROR(VLOOKUP($A160,'Recurring Plans'!$A$5:$M$104,4,FALSE),""))</f>
        <v/>
      </c>
      <c r="E160" s="33">
        <f>IF(OR($A160="",$B160&gt;IFERROR(VLOOKUP($A160,'Recurring Plans'!$A$5:$M$104,8,FALSE),0),IFERROR(VLOOKUP($A160,'Recurring Plans'!$A$5:$M$104,11,FALSE),"")&lt;&gt;'Assumptions'!$E$9),"",IFERROR(IF(VLOOKUP($A160,'Recurring Plans'!$A$5:$M$104,7,FALSE)='Assumptions'!$E$4,VLOOKUP($A160,'Recurring Plans'!$A$5:$M$104,5,FALSE)+($B160-1)*VLOOKUP($A160,'Recurring Plans'!$A$5:$M$104,6,FALSE),IF(VLOOKUP($A160,'Recurring Plans'!$A$5:$M$104,7,FALSE)='Assumptions'!$E$5,VLOOKUP($A160,'Recurring Plans'!$A$5:$M$104,5,FALSE)+($B160-1)*VLOOKUP($A160,'Recurring Plans'!$A$5:$M$104,6,FALSE)*7,IF(VLOOKUP($A160,'Recurring Plans'!$A$5:$M$104,7,FALSE)='Assumptions'!$E$6,EDATE(VLOOKUP($A160,'Recurring Plans'!$A$5:$M$104,5,FALSE),($B160-1)*VLOOKUP($A160,'Recurring Plans'!$A$5:$M$104,6,FALSE)),""))),""))</f>
        <v/>
      </c>
      <c r="F160" s="31" t="n"/>
      <c r="G160" s="33">
        <f>IF($E160="","",IF($F160&lt;&gt;"",$F160,$E160))</f>
        <v/>
      </c>
      <c r="H160" s="24">
        <f>IF($E160="","",IFERROR(VLOOKUP($A160,'Recurring Plans'!$A$5:$M$104,9,FALSE),""))</f>
        <v/>
      </c>
      <c r="I160" s="13" t="n"/>
      <c r="J160" s="20">
        <f>IF($E160="","",IF($I160&lt;&gt;"",$I160,IFERROR(VLOOKUP($A160,'Recurring Plans'!$A$5:$M$104,10,FALSE),"")))</f>
        <v/>
      </c>
      <c r="K160" s="12" t="n"/>
      <c r="L160" s="9">
        <f>IF($G160="","",IF($K160&lt;&gt;"",$K160,'Assumptions'!$E$14))</f>
        <v/>
      </c>
      <c r="M160" s="13" t="n"/>
      <c r="N160" s="20">
        <f>IF($G160="","",IF(OR($F160&lt;&gt;"",$I160&lt;&gt;"",$M160&lt;&gt;"",$K160='Assumptions'!$E$16,$K160='Assumptions'!$E$17),"Exception - check",IF(AND($L160='Assumptions'!$E$14,$G160&lt;'Assumptions'!$B$4),"Past date - check","")))</f>
        <v/>
      </c>
    </row>
    <row r="161">
      <c r="A161" s="6">
        <f>IFERROR(IF(INDEX('Recurring Plans'!$A$5:$A$104,INT((ROW()-5)/12)+1)="","",INDEX('Recurring Plans'!$A$5:$A$104,INT((ROW()-5)/12)+1)),"")</f>
        <v/>
      </c>
      <c r="B161" s="21">
        <f>IF($A161="","",MOD(ROW()-5,12)+1)</f>
        <v/>
      </c>
      <c r="C161" s="18">
        <f>IF($A161="","",IFERROR(VLOOKUP($A161,'Recurring Plans'!$A$5:$M$104,2,FALSE),""))</f>
        <v/>
      </c>
      <c r="D161" s="18">
        <f>IF($A161="","",IFERROR(VLOOKUP($A161,'Recurring Plans'!$A$5:$M$104,4,FALSE),""))</f>
        <v/>
      </c>
      <c r="E161" s="32">
        <f>IF(OR($A161="",$B161&gt;IFERROR(VLOOKUP($A161,'Recurring Plans'!$A$5:$M$104,8,FALSE),0),IFERROR(VLOOKUP($A161,'Recurring Plans'!$A$5:$M$104,11,FALSE),"")&lt;&gt;'Assumptions'!$E$9),"",IFERROR(IF(VLOOKUP($A161,'Recurring Plans'!$A$5:$M$104,7,FALSE)='Assumptions'!$E$4,VLOOKUP($A161,'Recurring Plans'!$A$5:$M$104,5,FALSE)+($B161-1)*VLOOKUP($A161,'Recurring Plans'!$A$5:$M$104,6,FALSE),IF(VLOOKUP($A161,'Recurring Plans'!$A$5:$M$104,7,FALSE)='Assumptions'!$E$5,VLOOKUP($A161,'Recurring Plans'!$A$5:$M$104,5,FALSE)+($B161-1)*VLOOKUP($A161,'Recurring Plans'!$A$5:$M$104,6,FALSE)*7,IF(VLOOKUP($A161,'Recurring Plans'!$A$5:$M$104,7,FALSE)='Assumptions'!$E$6,EDATE(VLOOKUP($A161,'Recurring Plans'!$A$5:$M$104,5,FALSE),($B161-1)*VLOOKUP($A161,'Recurring Plans'!$A$5:$M$104,6,FALSE)),""))),""))</f>
        <v/>
      </c>
      <c r="F161" s="31" t="n"/>
      <c r="G161" s="32">
        <f>IF($E161="","",IF($F161&lt;&gt;"",$F161,$E161))</f>
        <v/>
      </c>
      <c r="H161" s="22">
        <f>IF($E161="","",IFERROR(VLOOKUP($A161,'Recurring Plans'!$A$5:$M$104,9,FALSE),""))</f>
        <v/>
      </c>
      <c r="I161" s="13" t="n"/>
      <c r="J161" s="18">
        <f>IF($E161="","",IF($I161&lt;&gt;"",$I161,IFERROR(VLOOKUP($A161,'Recurring Plans'!$A$5:$M$104,10,FALSE),"")))</f>
        <v/>
      </c>
      <c r="K161" s="12" t="n"/>
      <c r="L161" s="6">
        <f>IF($G161="","",IF($K161&lt;&gt;"",$K161,'Assumptions'!$E$14))</f>
        <v/>
      </c>
      <c r="M161" s="13" t="n"/>
      <c r="N161" s="18">
        <f>IF($G161="","",IF(OR($F161&lt;&gt;"",$I161&lt;&gt;"",$M161&lt;&gt;"",$K161='Assumptions'!$E$16,$K161='Assumptions'!$E$17),"Exception - check",IF(AND($L161='Assumptions'!$E$14,$G161&lt;'Assumptions'!$B$4),"Past date - check","")))</f>
        <v/>
      </c>
    </row>
    <row r="162">
      <c r="A162" s="9">
        <f>IFERROR(IF(INDEX('Recurring Plans'!$A$5:$A$104,INT((ROW()-5)/12)+1)="","",INDEX('Recurring Plans'!$A$5:$A$104,INT((ROW()-5)/12)+1)),"")</f>
        <v/>
      </c>
      <c r="B162" s="23">
        <f>IF($A162="","",MOD(ROW()-5,12)+1)</f>
        <v/>
      </c>
      <c r="C162" s="20">
        <f>IF($A162="","",IFERROR(VLOOKUP($A162,'Recurring Plans'!$A$5:$M$104,2,FALSE),""))</f>
        <v/>
      </c>
      <c r="D162" s="20">
        <f>IF($A162="","",IFERROR(VLOOKUP($A162,'Recurring Plans'!$A$5:$M$104,4,FALSE),""))</f>
        <v/>
      </c>
      <c r="E162" s="33">
        <f>IF(OR($A162="",$B162&gt;IFERROR(VLOOKUP($A162,'Recurring Plans'!$A$5:$M$104,8,FALSE),0),IFERROR(VLOOKUP($A162,'Recurring Plans'!$A$5:$M$104,11,FALSE),"")&lt;&gt;'Assumptions'!$E$9),"",IFERROR(IF(VLOOKUP($A162,'Recurring Plans'!$A$5:$M$104,7,FALSE)='Assumptions'!$E$4,VLOOKUP($A162,'Recurring Plans'!$A$5:$M$104,5,FALSE)+($B162-1)*VLOOKUP($A162,'Recurring Plans'!$A$5:$M$104,6,FALSE),IF(VLOOKUP($A162,'Recurring Plans'!$A$5:$M$104,7,FALSE)='Assumptions'!$E$5,VLOOKUP($A162,'Recurring Plans'!$A$5:$M$104,5,FALSE)+($B162-1)*VLOOKUP($A162,'Recurring Plans'!$A$5:$M$104,6,FALSE)*7,IF(VLOOKUP($A162,'Recurring Plans'!$A$5:$M$104,7,FALSE)='Assumptions'!$E$6,EDATE(VLOOKUP($A162,'Recurring Plans'!$A$5:$M$104,5,FALSE),($B162-1)*VLOOKUP($A162,'Recurring Plans'!$A$5:$M$104,6,FALSE)),""))),""))</f>
        <v/>
      </c>
      <c r="F162" s="31" t="n"/>
      <c r="G162" s="33">
        <f>IF($E162="","",IF($F162&lt;&gt;"",$F162,$E162))</f>
        <v/>
      </c>
      <c r="H162" s="24">
        <f>IF($E162="","",IFERROR(VLOOKUP($A162,'Recurring Plans'!$A$5:$M$104,9,FALSE),""))</f>
        <v/>
      </c>
      <c r="I162" s="13" t="n"/>
      <c r="J162" s="20">
        <f>IF($E162="","",IF($I162&lt;&gt;"",$I162,IFERROR(VLOOKUP($A162,'Recurring Plans'!$A$5:$M$104,10,FALSE),"")))</f>
        <v/>
      </c>
      <c r="K162" s="12" t="n"/>
      <c r="L162" s="9">
        <f>IF($G162="","",IF($K162&lt;&gt;"",$K162,'Assumptions'!$E$14))</f>
        <v/>
      </c>
      <c r="M162" s="13" t="n"/>
      <c r="N162" s="20">
        <f>IF($G162="","",IF(OR($F162&lt;&gt;"",$I162&lt;&gt;"",$M162&lt;&gt;"",$K162='Assumptions'!$E$16,$K162='Assumptions'!$E$17),"Exception - check",IF(AND($L162='Assumptions'!$E$14,$G162&lt;'Assumptions'!$B$4),"Past date - check","")))</f>
        <v/>
      </c>
    </row>
    <row r="163">
      <c r="A163" s="6">
        <f>IFERROR(IF(INDEX('Recurring Plans'!$A$5:$A$104,INT((ROW()-5)/12)+1)="","",INDEX('Recurring Plans'!$A$5:$A$104,INT((ROW()-5)/12)+1)),"")</f>
        <v/>
      </c>
      <c r="B163" s="21">
        <f>IF($A163="","",MOD(ROW()-5,12)+1)</f>
        <v/>
      </c>
      <c r="C163" s="18">
        <f>IF($A163="","",IFERROR(VLOOKUP($A163,'Recurring Plans'!$A$5:$M$104,2,FALSE),""))</f>
        <v/>
      </c>
      <c r="D163" s="18">
        <f>IF($A163="","",IFERROR(VLOOKUP($A163,'Recurring Plans'!$A$5:$M$104,4,FALSE),""))</f>
        <v/>
      </c>
      <c r="E163" s="32">
        <f>IF(OR($A163="",$B163&gt;IFERROR(VLOOKUP($A163,'Recurring Plans'!$A$5:$M$104,8,FALSE),0),IFERROR(VLOOKUP($A163,'Recurring Plans'!$A$5:$M$104,11,FALSE),"")&lt;&gt;'Assumptions'!$E$9),"",IFERROR(IF(VLOOKUP($A163,'Recurring Plans'!$A$5:$M$104,7,FALSE)='Assumptions'!$E$4,VLOOKUP($A163,'Recurring Plans'!$A$5:$M$104,5,FALSE)+($B163-1)*VLOOKUP($A163,'Recurring Plans'!$A$5:$M$104,6,FALSE),IF(VLOOKUP($A163,'Recurring Plans'!$A$5:$M$104,7,FALSE)='Assumptions'!$E$5,VLOOKUP($A163,'Recurring Plans'!$A$5:$M$104,5,FALSE)+($B163-1)*VLOOKUP($A163,'Recurring Plans'!$A$5:$M$104,6,FALSE)*7,IF(VLOOKUP($A163,'Recurring Plans'!$A$5:$M$104,7,FALSE)='Assumptions'!$E$6,EDATE(VLOOKUP($A163,'Recurring Plans'!$A$5:$M$104,5,FALSE),($B163-1)*VLOOKUP($A163,'Recurring Plans'!$A$5:$M$104,6,FALSE)),""))),""))</f>
        <v/>
      </c>
      <c r="F163" s="31" t="n"/>
      <c r="G163" s="32">
        <f>IF($E163="","",IF($F163&lt;&gt;"",$F163,$E163))</f>
        <v/>
      </c>
      <c r="H163" s="22">
        <f>IF($E163="","",IFERROR(VLOOKUP($A163,'Recurring Plans'!$A$5:$M$104,9,FALSE),""))</f>
        <v/>
      </c>
      <c r="I163" s="13" t="n"/>
      <c r="J163" s="18">
        <f>IF($E163="","",IF($I163&lt;&gt;"",$I163,IFERROR(VLOOKUP($A163,'Recurring Plans'!$A$5:$M$104,10,FALSE),"")))</f>
        <v/>
      </c>
      <c r="K163" s="12" t="n"/>
      <c r="L163" s="6">
        <f>IF($G163="","",IF($K163&lt;&gt;"",$K163,'Assumptions'!$E$14))</f>
        <v/>
      </c>
      <c r="M163" s="13" t="n"/>
      <c r="N163" s="18">
        <f>IF($G163="","",IF(OR($F163&lt;&gt;"",$I163&lt;&gt;"",$M163&lt;&gt;"",$K163='Assumptions'!$E$16,$K163='Assumptions'!$E$17),"Exception - check",IF(AND($L163='Assumptions'!$E$14,$G163&lt;'Assumptions'!$B$4),"Past date - check","")))</f>
        <v/>
      </c>
    </row>
    <row r="164">
      <c r="A164" s="9">
        <f>IFERROR(IF(INDEX('Recurring Plans'!$A$5:$A$104,INT((ROW()-5)/12)+1)="","",INDEX('Recurring Plans'!$A$5:$A$104,INT((ROW()-5)/12)+1)),"")</f>
        <v/>
      </c>
      <c r="B164" s="23">
        <f>IF($A164="","",MOD(ROW()-5,12)+1)</f>
        <v/>
      </c>
      <c r="C164" s="20">
        <f>IF($A164="","",IFERROR(VLOOKUP($A164,'Recurring Plans'!$A$5:$M$104,2,FALSE),""))</f>
        <v/>
      </c>
      <c r="D164" s="20">
        <f>IF($A164="","",IFERROR(VLOOKUP($A164,'Recurring Plans'!$A$5:$M$104,4,FALSE),""))</f>
        <v/>
      </c>
      <c r="E164" s="33">
        <f>IF(OR($A164="",$B164&gt;IFERROR(VLOOKUP($A164,'Recurring Plans'!$A$5:$M$104,8,FALSE),0),IFERROR(VLOOKUP($A164,'Recurring Plans'!$A$5:$M$104,11,FALSE),"")&lt;&gt;'Assumptions'!$E$9),"",IFERROR(IF(VLOOKUP($A164,'Recurring Plans'!$A$5:$M$104,7,FALSE)='Assumptions'!$E$4,VLOOKUP($A164,'Recurring Plans'!$A$5:$M$104,5,FALSE)+($B164-1)*VLOOKUP($A164,'Recurring Plans'!$A$5:$M$104,6,FALSE),IF(VLOOKUP($A164,'Recurring Plans'!$A$5:$M$104,7,FALSE)='Assumptions'!$E$5,VLOOKUP($A164,'Recurring Plans'!$A$5:$M$104,5,FALSE)+($B164-1)*VLOOKUP($A164,'Recurring Plans'!$A$5:$M$104,6,FALSE)*7,IF(VLOOKUP($A164,'Recurring Plans'!$A$5:$M$104,7,FALSE)='Assumptions'!$E$6,EDATE(VLOOKUP($A164,'Recurring Plans'!$A$5:$M$104,5,FALSE),($B164-1)*VLOOKUP($A164,'Recurring Plans'!$A$5:$M$104,6,FALSE)),""))),""))</f>
        <v/>
      </c>
      <c r="F164" s="31" t="n"/>
      <c r="G164" s="33">
        <f>IF($E164="","",IF($F164&lt;&gt;"",$F164,$E164))</f>
        <v/>
      </c>
      <c r="H164" s="24">
        <f>IF($E164="","",IFERROR(VLOOKUP($A164,'Recurring Plans'!$A$5:$M$104,9,FALSE),""))</f>
        <v/>
      </c>
      <c r="I164" s="13" t="n"/>
      <c r="J164" s="20">
        <f>IF($E164="","",IF($I164&lt;&gt;"",$I164,IFERROR(VLOOKUP($A164,'Recurring Plans'!$A$5:$M$104,10,FALSE),"")))</f>
        <v/>
      </c>
      <c r="K164" s="12" t="n"/>
      <c r="L164" s="9">
        <f>IF($G164="","",IF($K164&lt;&gt;"",$K164,'Assumptions'!$E$14))</f>
        <v/>
      </c>
      <c r="M164" s="13" t="n"/>
      <c r="N164" s="20">
        <f>IF($G164="","",IF(OR($F164&lt;&gt;"",$I164&lt;&gt;"",$M164&lt;&gt;"",$K164='Assumptions'!$E$16,$K164='Assumptions'!$E$17),"Exception - check",IF(AND($L164='Assumptions'!$E$14,$G164&lt;'Assumptions'!$B$4),"Past date - check","")))</f>
        <v/>
      </c>
    </row>
    <row r="165">
      <c r="A165" s="6">
        <f>IFERROR(IF(INDEX('Recurring Plans'!$A$5:$A$104,INT((ROW()-5)/12)+1)="","",INDEX('Recurring Plans'!$A$5:$A$104,INT((ROW()-5)/12)+1)),"")</f>
        <v/>
      </c>
      <c r="B165" s="21">
        <f>IF($A165="","",MOD(ROW()-5,12)+1)</f>
        <v/>
      </c>
      <c r="C165" s="18">
        <f>IF($A165="","",IFERROR(VLOOKUP($A165,'Recurring Plans'!$A$5:$M$104,2,FALSE),""))</f>
        <v/>
      </c>
      <c r="D165" s="18">
        <f>IF($A165="","",IFERROR(VLOOKUP($A165,'Recurring Plans'!$A$5:$M$104,4,FALSE),""))</f>
        <v/>
      </c>
      <c r="E165" s="32">
        <f>IF(OR($A165="",$B165&gt;IFERROR(VLOOKUP($A165,'Recurring Plans'!$A$5:$M$104,8,FALSE),0),IFERROR(VLOOKUP($A165,'Recurring Plans'!$A$5:$M$104,11,FALSE),"")&lt;&gt;'Assumptions'!$E$9),"",IFERROR(IF(VLOOKUP($A165,'Recurring Plans'!$A$5:$M$104,7,FALSE)='Assumptions'!$E$4,VLOOKUP($A165,'Recurring Plans'!$A$5:$M$104,5,FALSE)+($B165-1)*VLOOKUP($A165,'Recurring Plans'!$A$5:$M$104,6,FALSE),IF(VLOOKUP($A165,'Recurring Plans'!$A$5:$M$104,7,FALSE)='Assumptions'!$E$5,VLOOKUP($A165,'Recurring Plans'!$A$5:$M$104,5,FALSE)+($B165-1)*VLOOKUP($A165,'Recurring Plans'!$A$5:$M$104,6,FALSE)*7,IF(VLOOKUP($A165,'Recurring Plans'!$A$5:$M$104,7,FALSE)='Assumptions'!$E$6,EDATE(VLOOKUP($A165,'Recurring Plans'!$A$5:$M$104,5,FALSE),($B165-1)*VLOOKUP($A165,'Recurring Plans'!$A$5:$M$104,6,FALSE)),""))),""))</f>
        <v/>
      </c>
      <c r="F165" s="31" t="n"/>
      <c r="G165" s="32">
        <f>IF($E165="","",IF($F165&lt;&gt;"",$F165,$E165))</f>
        <v/>
      </c>
      <c r="H165" s="22">
        <f>IF($E165="","",IFERROR(VLOOKUP($A165,'Recurring Plans'!$A$5:$M$104,9,FALSE),""))</f>
        <v/>
      </c>
      <c r="I165" s="13" t="n"/>
      <c r="J165" s="18">
        <f>IF($E165="","",IF($I165&lt;&gt;"",$I165,IFERROR(VLOOKUP($A165,'Recurring Plans'!$A$5:$M$104,10,FALSE),"")))</f>
        <v/>
      </c>
      <c r="K165" s="12" t="n"/>
      <c r="L165" s="6">
        <f>IF($G165="","",IF($K165&lt;&gt;"",$K165,'Assumptions'!$E$14))</f>
        <v/>
      </c>
      <c r="M165" s="13" t="n"/>
      <c r="N165" s="18">
        <f>IF($G165="","",IF(OR($F165&lt;&gt;"",$I165&lt;&gt;"",$M165&lt;&gt;"",$K165='Assumptions'!$E$16,$K165='Assumptions'!$E$17),"Exception - check",IF(AND($L165='Assumptions'!$E$14,$G165&lt;'Assumptions'!$B$4),"Past date - check","")))</f>
        <v/>
      </c>
    </row>
    <row r="166">
      <c r="A166" s="9">
        <f>IFERROR(IF(INDEX('Recurring Plans'!$A$5:$A$104,INT((ROW()-5)/12)+1)="","",INDEX('Recurring Plans'!$A$5:$A$104,INT((ROW()-5)/12)+1)),"")</f>
        <v/>
      </c>
      <c r="B166" s="23">
        <f>IF($A166="","",MOD(ROW()-5,12)+1)</f>
        <v/>
      </c>
      <c r="C166" s="20">
        <f>IF($A166="","",IFERROR(VLOOKUP($A166,'Recurring Plans'!$A$5:$M$104,2,FALSE),""))</f>
        <v/>
      </c>
      <c r="D166" s="20">
        <f>IF($A166="","",IFERROR(VLOOKUP($A166,'Recurring Plans'!$A$5:$M$104,4,FALSE),""))</f>
        <v/>
      </c>
      <c r="E166" s="33">
        <f>IF(OR($A166="",$B166&gt;IFERROR(VLOOKUP($A166,'Recurring Plans'!$A$5:$M$104,8,FALSE),0),IFERROR(VLOOKUP($A166,'Recurring Plans'!$A$5:$M$104,11,FALSE),"")&lt;&gt;'Assumptions'!$E$9),"",IFERROR(IF(VLOOKUP($A166,'Recurring Plans'!$A$5:$M$104,7,FALSE)='Assumptions'!$E$4,VLOOKUP($A166,'Recurring Plans'!$A$5:$M$104,5,FALSE)+($B166-1)*VLOOKUP($A166,'Recurring Plans'!$A$5:$M$104,6,FALSE),IF(VLOOKUP($A166,'Recurring Plans'!$A$5:$M$104,7,FALSE)='Assumptions'!$E$5,VLOOKUP($A166,'Recurring Plans'!$A$5:$M$104,5,FALSE)+($B166-1)*VLOOKUP($A166,'Recurring Plans'!$A$5:$M$104,6,FALSE)*7,IF(VLOOKUP($A166,'Recurring Plans'!$A$5:$M$104,7,FALSE)='Assumptions'!$E$6,EDATE(VLOOKUP($A166,'Recurring Plans'!$A$5:$M$104,5,FALSE),($B166-1)*VLOOKUP($A166,'Recurring Plans'!$A$5:$M$104,6,FALSE)),""))),""))</f>
        <v/>
      </c>
      <c r="F166" s="31" t="n"/>
      <c r="G166" s="33">
        <f>IF($E166="","",IF($F166&lt;&gt;"",$F166,$E166))</f>
        <v/>
      </c>
      <c r="H166" s="24">
        <f>IF($E166="","",IFERROR(VLOOKUP($A166,'Recurring Plans'!$A$5:$M$104,9,FALSE),""))</f>
        <v/>
      </c>
      <c r="I166" s="13" t="n"/>
      <c r="J166" s="20">
        <f>IF($E166="","",IF($I166&lt;&gt;"",$I166,IFERROR(VLOOKUP($A166,'Recurring Plans'!$A$5:$M$104,10,FALSE),"")))</f>
        <v/>
      </c>
      <c r="K166" s="12" t="n"/>
      <c r="L166" s="9">
        <f>IF($G166="","",IF($K166&lt;&gt;"",$K166,'Assumptions'!$E$14))</f>
        <v/>
      </c>
      <c r="M166" s="13" t="n"/>
      <c r="N166" s="20">
        <f>IF($G166="","",IF(OR($F166&lt;&gt;"",$I166&lt;&gt;"",$M166&lt;&gt;"",$K166='Assumptions'!$E$16,$K166='Assumptions'!$E$17),"Exception - check",IF(AND($L166='Assumptions'!$E$14,$G166&lt;'Assumptions'!$B$4),"Past date - check","")))</f>
        <v/>
      </c>
    </row>
    <row r="167">
      <c r="A167" s="6">
        <f>IFERROR(IF(INDEX('Recurring Plans'!$A$5:$A$104,INT((ROW()-5)/12)+1)="","",INDEX('Recurring Plans'!$A$5:$A$104,INT((ROW()-5)/12)+1)),"")</f>
        <v/>
      </c>
      <c r="B167" s="21">
        <f>IF($A167="","",MOD(ROW()-5,12)+1)</f>
        <v/>
      </c>
      <c r="C167" s="18">
        <f>IF($A167="","",IFERROR(VLOOKUP($A167,'Recurring Plans'!$A$5:$M$104,2,FALSE),""))</f>
        <v/>
      </c>
      <c r="D167" s="18">
        <f>IF($A167="","",IFERROR(VLOOKUP($A167,'Recurring Plans'!$A$5:$M$104,4,FALSE),""))</f>
        <v/>
      </c>
      <c r="E167" s="32">
        <f>IF(OR($A167="",$B167&gt;IFERROR(VLOOKUP($A167,'Recurring Plans'!$A$5:$M$104,8,FALSE),0),IFERROR(VLOOKUP($A167,'Recurring Plans'!$A$5:$M$104,11,FALSE),"")&lt;&gt;'Assumptions'!$E$9),"",IFERROR(IF(VLOOKUP($A167,'Recurring Plans'!$A$5:$M$104,7,FALSE)='Assumptions'!$E$4,VLOOKUP($A167,'Recurring Plans'!$A$5:$M$104,5,FALSE)+($B167-1)*VLOOKUP($A167,'Recurring Plans'!$A$5:$M$104,6,FALSE),IF(VLOOKUP($A167,'Recurring Plans'!$A$5:$M$104,7,FALSE)='Assumptions'!$E$5,VLOOKUP($A167,'Recurring Plans'!$A$5:$M$104,5,FALSE)+($B167-1)*VLOOKUP($A167,'Recurring Plans'!$A$5:$M$104,6,FALSE)*7,IF(VLOOKUP($A167,'Recurring Plans'!$A$5:$M$104,7,FALSE)='Assumptions'!$E$6,EDATE(VLOOKUP($A167,'Recurring Plans'!$A$5:$M$104,5,FALSE),($B167-1)*VLOOKUP($A167,'Recurring Plans'!$A$5:$M$104,6,FALSE)),""))),""))</f>
        <v/>
      </c>
      <c r="F167" s="31" t="n"/>
      <c r="G167" s="32">
        <f>IF($E167="","",IF($F167&lt;&gt;"",$F167,$E167))</f>
        <v/>
      </c>
      <c r="H167" s="22">
        <f>IF($E167="","",IFERROR(VLOOKUP($A167,'Recurring Plans'!$A$5:$M$104,9,FALSE),""))</f>
        <v/>
      </c>
      <c r="I167" s="13" t="n"/>
      <c r="J167" s="18">
        <f>IF($E167="","",IF($I167&lt;&gt;"",$I167,IFERROR(VLOOKUP($A167,'Recurring Plans'!$A$5:$M$104,10,FALSE),"")))</f>
        <v/>
      </c>
      <c r="K167" s="12" t="n"/>
      <c r="L167" s="6">
        <f>IF($G167="","",IF($K167&lt;&gt;"",$K167,'Assumptions'!$E$14))</f>
        <v/>
      </c>
      <c r="M167" s="13" t="n"/>
      <c r="N167" s="18">
        <f>IF($G167="","",IF(OR($F167&lt;&gt;"",$I167&lt;&gt;"",$M167&lt;&gt;"",$K167='Assumptions'!$E$16,$K167='Assumptions'!$E$17),"Exception - check",IF(AND($L167='Assumptions'!$E$14,$G167&lt;'Assumptions'!$B$4),"Past date - check","")))</f>
        <v/>
      </c>
    </row>
    <row r="168">
      <c r="A168" s="9">
        <f>IFERROR(IF(INDEX('Recurring Plans'!$A$5:$A$104,INT((ROW()-5)/12)+1)="","",INDEX('Recurring Plans'!$A$5:$A$104,INT((ROW()-5)/12)+1)),"")</f>
        <v/>
      </c>
      <c r="B168" s="23">
        <f>IF($A168="","",MOD(ROW()-5,12)+1)</f>
        <v/>
      </c>
      <c r="C168" s="20">
        <f>IF($A168="","",IFERROR(VLOOKUP($A168,'Recurring Plans'!$A$5:$M$104,2,FALSE),""))</f>
        <v/>
      </c>
      <c r="D168" s="20">
        <f>IF($A168="","",IFERROR(VLOOKUP($A168,'Recurring Plans'!$A$5:$M$104,4,FALSE),""))</f>
        <v/>
      </c>
      <c r="E168" s="33">
        <f>IF(OR($A168="",$B168&gt;IFERROR(VLOOKUP($A168,'Recurring Plans'!$A$5:$M$104,8,FALSE),0),IFERROR(VLOOKUP($A168,'Recurring Plans'!$A$5:$M$104,11,FALSE),"")&lt;&gt;'Assumptions'!$E$9),"",IFERROR(IF(VLOOKUP($A168,'Recurring Plans'!$A$5:$M$104,7,FALSE)='Assumptions'!$E$4,VLOOKUP($A168,'Recurring Plans'!$A$5:$M$104,5,FALSE)+($B168-1)*VLOOKUP($A168,'Recurring Plans'!$A$5:$M$104,6,FALSE),IF(VLOOKUP($A168,'Recurring Plans'!$A$5:$M$104,7,FALSE)='Assumptions'!$E$5,VLOOKUP($A168,'Recurring Plans'!$A$5:$M$104,5,FALSE)+($B168-1)*VLOOKUP($A168,'Recurring Plans'!$A$5:$M$104,6,FALSE)*7,IF(VLOOKUP($A168,'Recurring Plans'!$A$5:$M$104,7,FALSE)='Assumptions'!$E$6,EDATE(VLOOKUP($A168,'Recurring Plans'!$A$5:$M$104,5,FALSE),($B168-1)*VLOOKUP($A168,'Recurring Plans'!$A$5:$M$104,6,FALSE)),""))),""))</f>
        <v/>
      </c>
      <c r="F168" s="31" t="n"/>
      <c r="G168" s="33">
        <f>IF($E168="","",IF($F168&lt;&gt;"",$F168,$E168))</f>
        <v/>
      </c>
      <c r="H168" s="24">
        <f>IF($E168="","",IFERROR(VLOOKUP($A168,'Recurring Plans'!$A$5:$M$104,9,FALSE),""))</f>
        <v/>
      </c>
      <c r="I168" s="13" t="n"/>
      <c r="J168" s="20">
        <f>IF($E168="","",IF($I168&lt;&gt;"",$I168,IFERROR(VLOOKUP($A168,'Recurring Plans'!$A$5:$M$104,10,FALSE),"")))</f>
        <v/>
      </c>
      <c r="K168" s="12" t="n"/>
      <c r="L168" s="9">
        <f>IF($G168="","",IF($K168&lt;&gt;"",$K168,'Assumptions'!$E$14))</f>
        <v/>
      </c>
      <c r="M168" s="13" t="n"/>
      <c r="N168" s="20">
        <f>IF($G168="","",IF(OR($F168&lt;&gt;"",$I168&lt;&gt;"",$M168&lt;&gt;"",$K168='Assumptions'!$E$16,$K168='Assumptions'!$E$17),"Exception - check",IF(AND($L168='Assumptions'!$E$14,$G168&lt;'Assumptions'!$B$4),"Past date - check","")))</f>
        <v/>
      </c>
    </row>
    <row r="169">
      <c r="A169" s="6">
        <f>IFERROR(IF(INDEX('Recurring Plans'!$A$5:$A$104,INT((ROW()-5)/12)+1)="","",INDEX('Recurring Plans'!$A$5:$A$104,INT((ROW()-5)/12)+1)),"")</f>
        <v/>
      </c>
      <c r="B169" s="21">
        <f>IF($A169="","",MOD(ROW()-5,12)+1)</f>
        <v/>
      </c>
      <c r="C169" s="18">
        <f>IF($A169="","",IFERROR(VLOOKUP($A169,'Recurring Plans'!$A$5:$M$104,2,FALSE),""))</f>
        <v/>
      </c>
      <c r="D169" s="18">
        <f>IF($A169="","",IFERROR(VLOOKUP($A169,'Recurring Plans'!$A$5:$M$104,4,FALSE),""))</f>
        <v/>
      </c>
      <c r="E169" s="32">
        <f>IF(OR($A169="",$B169&gt;IFERROR(VLOOKUP($A169,'Recurring Plans'!$A$5:$M$104,8,FALSE),0),IFERROR(VLOOKUP($A169,'Recurring Plans'!$A$5:$M$104,11,FALSE),"")&lt;&gt;'Assumptions'!$E$9),"",IFERROR(IF(VLOOKUP($A169,'Recurring Plans'!$A$5:$M$104,7,FALSE)='Assumptions'!$E$4,VLOOKUP($A169,'Recurring Plans'!$A$5:$M$104,5,FALSE)+($B169-1)*VLOOKUP($A169,'Recurring Plans'!$A$5:$M$104,6,FALSE),IF(VLOOKUP($A169,'Recurring Plans'!$A$5:$M$104,7,FALSE)='Assumptions'!$E$5,VLOOKUP($A169,'Recurring Plans'!$A$5:$M$104,5,FALSE)+($B169-1)*VLOOKUP($A169,'Recurring Plans'!$A$5:$M$104,6,FALSE)*7,IF(VLOOKUP($A169,'Recurring Plans'!$A$5:$M$104,7,FALSE)='Assumptions'!$E$6,EDATE(VLOOKUP($A169,'Recurring Plans'!$A$5:$M$104,5,FALSE),($B169-1)*VLOOKUP($A169,'Recurring Plans'!$A$5:$M$104,6,FALSE)),""))),""))</f>
        <v/>
      </c>
      <c r="F169" s="31" t="n"/>
      <c r="G169" s="32">
        <f>IF($E169="","",IF($F169&lt;&gt;"",$F169,$E169))</f>
        <v/>
      </c>
      <c r="H169" s="22">
        <f>IF($E169="","",IFERROR(VLOOKUP($A169,'Recurring Plans'!$A$5:$M$104,9,FALSE),""))</f>
        <v/>
      </c>
      <c r="I169" s="13" t="n"/>
      <c r="J169" s="18">
        <f>IF($E169="","",IF($I169&lt;&gt;"",$I169,IFERROR(VLOOKUP($A169,'Recurring Plans'!$A$5:$M$104,10,FALSE),"")))</f>
        <v/>
      </c>
      <c r="K169" s="12" t="n"/>
      <c r="L169" s="6">
        <f>IF($G169="","",IF($K169&lt;&gt;"",$K169,'Assumptions'!$E$14))</f>
        <v/>
      </c>
      <c r="M169" s="13" t="n"/>
      <c r="N169" s="18">
        <f>IF($G169="","",IF(OR($F169&lt;&gt;"",$I169&lt;&gt;"",$M169&lt;&gt;"",$K169='Assumptions'!$E$16,$K169='Assumptions'!$E$17),"Exception - check",IF(AND($L169='Assumptions'!$E$14,$G169&lt;'Assumptions'!$B$4),"Past date - check","")))</f>
        <v/>
      </c>
    </row>
    <row r="170">
      <c r="A170" s="9">
        <f>IFERROR(IF(INDEX('Recurring Plans'!$A$5:$A$104,INT((ROW()-5)/12)+1)="","",INDEX('Recurring Plans'!$A$5:$A$104,INT((ROW()-5)/12)+1)),"")</f>
        <v/>
      </c>
      <c r="B170" s="23">
        <f>IF($A170="","",MOD(ROW()-5,12)+1)</f>
        <v/>
      </c>
      <c r="C170" s="20">
        <f>IF($A170="","",IFERROR(VLOOKUP($A170,'Recurring Plans'!$A$5:$M$104,2,FALSE),""))</f>
        <v/>
      </c>
      <c r="D170" s="20">
        <f>IF($A170="","",IFERROR(VLOOKUP($A170,'Recurring Plans'!$A$5:$M$104,4,FALSE),""))</f>
        <v/>
      </c>
      <c r="E170" s="33">
        <f>IF(OR($A170="",$B170&gt;IFERROR(VLOOKUP($A170,'Recurring Plans'!$A$5:$M$104,8,FALSE),0),IFERROR(VLOOKUP($A170,'Recurring Plans'!$A$5:$M$104,11,FALSE),"")&lt;&gt;'Assumptions'!$E$9),"",IFERROR(IF(VLOOKUP($A170,'Recurring Plans'!$A$5:$M$104,7,FALSE)='Assumptions'!$E$4,VLOOKUP($A170,'Recurring Plans'!$A$5:$M$104,5,FALSE)+($B170-1)*VLOOKUP($A170,'Recurring Plans'!$A$5:$M$104,6,FALSE),IF(VLOOKUP($A170,'Recurring Plans'!$A$5:$M$104,7,FALSE)='Assumptions'!$E$5,VLOOKUP($A170,'Recurring Plans'!$A$5:$M$104,5,FALSE)+($B170-1)*VLOOKUP($A170,'Recurring Plans'!$A$5:$M$104,6,FALSE)*7,IF(VLOOKUP($A170,'Recurring Plans'!$A$5:$M$104,7,FALSE)='Assumptions'!$E$6,EDATE(VLOOKUP($A170,'Recurring Plans'!$A$5:$M$104,5,FALSE),($B170-1)*VLOOKUP($A170,'Recurring Plans'!$A$5:$M$104,6,FALSE)),""))),""))</f>
        <v/>
      </c>
      <c r="F170" s="31" t="n"/>
      <c r="G170" s="33">
        <f>IF($E170="","",IF($F170&lt;&gt;"",$F170,$E170))</f>
        <v/>
      </c>
      <c r="H170" s="24">
        <f>IF($E170="","",IFERROR(VLOOKUP($A170,'Recurring Plans'!$A$5:$M$104,9,FALSE),""))</f>
        <v/>
      </c>
      <c r="I170" s="13" t="n"/>
      <c r="J170" s="20">
        <f>IF($E170="","",IF($I170&lt;&gt;"",$I170,IFERROR(VLOOKUP($A170,'Recurring Plans'!$A$5:$M$104,10,FALSE),"")))</f>
        <v/>
      </c>
      <c r="K170" s="12" t="n"/>
      <c r="L170" s="9">
        <f>IF($G170="","",IF($K170&lt;&gt;"",$K170,'Assumptions'!$E$14))</f>
        <v/>
      </c>
      <c r="M170" s="13" t="n"/>
      <c r="N170" s="20">
        <f>IF($G170="","",IF(OR($F170&lt;&gt;"",$I170&lt;&gt;"",$M170&lt;&gt;"",$K170='Assumptions'!$E$16,$K170='Assumptions'!$E$17),"Exception - check",IF(AND($L170='Assumptions'!$E$14,$G170&lt;'Assumptions'!$B$4),"Past date - check","")))</f>
        <v/>
      </c>
    </row>
    <row r="171">
      <c r="A171" s="6">
        <f>IFERROR(IF(INDEX('Recurring Plans'!$A$5:$A$104,INT((ROW()-5)/12)+1)="","",INDEX('Recurring Plans'!$A$5:$A$104,INT((ROW()-5)/12)+1)),"")</f>
        <v/>
      </c>
      <c r="B171" s="21">
        <f>IF($A171="","",MOD(ROW()-5,12)+1)</f>
        <v/>
      </c>
      <c r="C171" s="18">
        <f>IF($A171="","",IFERROR(VLOOKUP($A171,'Recurring Plans'!$A$5:$M$104,2,FALSE),""))</f>
        <v/>
      </c>
      <c r="D171" s="18">
        <f>IF($A171="","",IFERROR(VLOOKUP($A171,'Recurring Plans'!$A$5:$M$104,4,FALSE),""))</f>
        <v/>
      </c>
      <c r="E171" s="32">
        <f>IF(OR($A171="",$B171&gt;IFERROR(VLOOKUP($A171,'Recurring Plans'!$A$5:$M$104,8,FALSE),0),IFERROR(VLOOKUP($A171,'Recurring Plans'!$A$5:$M$104,11,FALSE),"")&lt;&gt;'Assumptions'!$E$9),"",IFERROR(IF(VLOOKUP($A171,'Recurring Plans'!$A$5:$M$104,7,FALSE)='Assumptions'!$E$4,VLOOKUP($A171,'Recurring Plans'!$A$5:$M$104,5,FALSE)+($B171-1)*VLOOKUP($A171,'Recurring Plans'!$A$5:$M$104,6,FALSE),IF(VLOOKUP($A171,'Recurring Plans'!$A$5:$M$104,7,FALSE)='Assumptions'!$E$5,VLOOKUP($A171,'Recurring Plans'!$A$5:$M$104,5,FALSE)+($B171-1)*VLOOKUP($A171,'Recurring Plans'!$A$5:$M$104,6,FALSE)*7,IF(VLOOKUP($A171,'Recurring Plans'!$A$5:$M$104,7,FALSE)='Assumptions'!$E$6,EDATE(VLOOKUP($A171,'Recurring Plans'!$A$5:$M$104,5,FALSE),($B171-1)*VLOOKUP($A171,'Recurring Plans'!$A$5:$M$104,6,FALSE)),""))),""))</f>
        <v/>
      </c>
      <c r="F171" s="31" t="n"/>
      <c r="G171" s="32">
        <f>IF($E171="","",IF($F171&lt;&gt;"",$F171,$E171))</f>
        <v/>
      </c>
      <c r="H171" s="22">
        <f>IF($E171="","",IFERROR(VLOOKUP($A171,'Recurring Plans'!$A$5:$M$104,9,FALSE),""))</f>
        <v/>
      </c>
      <c r="I171" s="13" t="n"/>
      <c r="J171" s="18">
        <f>IF($E171="","",IF($I171&lt;&gt;"",$I171,IFERROR(VLOOKUP($A171,'Recurring Plans'!$A$5:$M$104,10,FALSE),"")))</f>
        <v/>
      </c>
      <c r="K171" s="12" t="n"/>
      <c r="L171" s="6">
        <f>IF($G171="","",IF($K171&lt;&gt;"",$K171,'Assumptions'!$E$14))</f>
        <v/>
      </c>
      <c r="M171" s="13" t="n"/>
      <c r="N171" s="18">
        <f>IF($G171="","",IF(OR($F171&lt;&gt;"",$I171&lt;&gt;"",$M171&lt;&gt;"",$K171='Assumptions'!$E$16,$K171='Assumptions'!$E$17),"Exception - check",IF(AND($L171='Assumptions'!$E$14,$G171&lt;'Assumptions'!$B$4),"Past date - check","")))</f>
        <v/>
      </c>
    </row>
    <row r="172">
      <c r="A172" s="9">
        <f>IFERROR(IF(INDEX('Recurring Plans'!$A$5:$A$104,INT((ROW()-5)/12)+1)="","",INDEX('Recurring Plans'!$A$5:$A$104,INT((ROW()-5)/12)+1)),"")</f>
        <v/>
      </c>
      <c r="B172" s="23">
        <f>IF($A172="","",MOD(ROW()-5,12)+1)</f>
        <v/>
      </c>
      <c r="C172" s="20">
        <f>IF($A172="","",IFERROR(VLOOKUP($A172,'Recurring Plans'!$A$5:$M$104,2,FALSE),""))</f>
        <v/>
      </c>
      <c r="D172" s="20">
        <f>IF($A172="","",IFERROR(VLOOKUP($A172,'Recurring Plans'!$A$5:$M$104,4,FALSE),""))</f>
        <v/>
      </c>
      <c r="E172" s="33">
        <f>IF(OR($A172="",$B172&gt;IFERROR(VLOOKUP($A172,'Recurring Plans'!$A$5:$M$104,8,FALSE),0),IFERROR(VLOOKUP($A172,'Recurring Plans'!$A$5:$M$104,11,FALSE),"")&lt;&gt;'Assumptions'!$E$9),"",IFERROR(IF(VLOOKUP($A172,'Recurring Plans'!$A$5:$M$104,7,FALSE)='Assumptions'!$E$4,VLOOKUP($A172,'Recurring Plans'!$A$5:$M$104,5,FALSE)+($B172-1)*VLOOKUP($A172,'Recurring Plans'!$A$5:$M$104,6,FALSE),IF(VLOOKUP($A172,'Recurring Plans'!$A$5:$M$104,7,FALSE)='Assumptions'!$E$5,VLOOKUP($A172,'Recurring Plans'!$A$5:$M$104,5,FALSE)+($B172-1)*VLOOKUP($A172,'Recurring Plans'!$A$5:$M$104,6,FALSE)*7,IF(VLOOKUP($A172,'Recurring Plans'!$A$5:$M$104,7,FALSE)='Assumptions'!$E$6,EDATE(VLOOKUP($A172,'Recurring Plans'!$A$5:$M$104,5,FALSE),($B172-1)*VLOOKUP($A172,'Recurring Plans'!$A$5:$M$104,6,FALSE)),""))),""))</f>
        <v/>
      </c>
      <c r="F172" s="31" t="n"/>
      <c r="G172" s="33">
        <f>IF($E172="","",IF($F172&lt;&gt;"",$F172,$E172))</f>
        <v/>
      </c>
      <c r="H172" s="24">
        <f>IF($E172="","",IFERROR(VLOOKUP($A172,'Recurring Plans'!$A$5:$M$104,9,FALSE),""))</f>
        <v/>
      </c>
      <c r="I172" s="13" t="n"/>
      <c r="J172" s="20">
        <f>IF($E172="","",IF($I172&lt;&gt;"",$I172,IFERROR(VLOOKUP($A172,'Recurring Plans'!$A$5:$M$104,10,FALSE),"")))</f>
        <v/>
      </c>
      <c r="K172" s="12" t="n"/>
      <c r="L172" s="9">
        <f>IF($G172="","",IF($K172&lt;&gt;"",$K172,'Assumptions'!$E$14))</f>
        <v/>
      </c>
      <c r="M172" s="13" t="n"/>
      <c r="N172" s="20">
        <f>IF($G172="","",IF(OR($F172&lt;&gt;"",$I172&lt;&gt;"",$M172&lt;&gt;"",$K172='Assumptions'!$E$16,$K172='Assumptions'!$E$17),"Exception - check",IF(AND($L172='Assumptions'!$E$14,$G172&lt;'Assumptions'!$B$4),"Past date - check","")))</f>
        <v/>
      </c>
    </row>
    <row r="173">
      <c r="A173" s="6">
        <f>IFERROR(IF(INDEX('Recurring Plans'!$A$5:$A$104,INT((ROW()-5)/12)+1)="","",INDEX('Recurring Plans'!$A$5:$A$104,INT((ROW()-5)/12)+1)),"")</f>
        <v/>
      </c>
      <c r="B173" s="21">
        <f>IF($A173="","",MOD(ROW()-5,12)+1)</f>
        <v/>
      </c>
      <c r="C173" s="18">
        <f>IF($A173="","",IFERROR(VLOOKUP($A173,'Recurring Plans'!$A$5:$M$104,2,FALSE),""))</f>
        <v/>
      </c>
      <c r="D173" s="18">
        <f>IF($A173="","",IFERROR(VLOOKUP($A173,'Recurring Plans'!$A$5:$M$104,4,FALSE),""))</f>
        <v/>
      </c>
      <c r="E173" s="32">
        <f>IF(OR($A173="",$B173&gt;IFERROR(VLOOKUP($A173,'Recurring Plans'!$A$5:$M$104,8,FALSE),0),IFERROR(VLOOKUP($A173,'Recurring Plans'!$A$5:$M$104,11,FALSE),"")&lt;&gt;'Assumptions'!$E$9),"",IFERROR(IF(VLOOKUP($A173,'Recurring Plans'!$A$5:$M$104,7,FALSE)='Assumptions'!$E$4,VLOOKUP($A173,'Recurring Plans'!$A$5:$M$104,5,FALSE)+($B173-1)*VLOOKUP($A173,'Recurring Plans'!$A$5:$M$104,6,FALSE),IF(VLOOKUP($A173,'Recurring Plans'!$A$5:$M$104,7,FALSE)='Assumptions'!$E$5,VLOOKUP($A173,'Recurring Plans'!$A$5:$M$104,5,FALSE)+($B173-1)*VLOOKUP($A173,'Recurring Plans'!$A$5:$M$104,6,FALSE)*7,IF(VLOOKUP($A173,'Recurring Plans'!$A$5:$M$104,7,FALSE)='Assumptions'!$E$6,EDATE(VLOOKUP($A173,'Recurring Plans'!$A$5:$M$104,5,FALSE),($B173-1)*VLOOKUP($A173,'Recurring Plans'!$A$5:$M$104,6,FALSE)),""))),""))</f>
        <v/>
      </c>
      <c r="F173" s="31" t="n"/>
      <c r="G173" s="32">
        <f>IF($E173="","",IF($F173&lt;&gt;"",$F173,$E173))</f>
        <v/>
      </c>
      <c r="H173" s="22">
        <f>IF($E173="","",IFERROR(VLOOKUP($A173,'Recurring Plans'!$A$5:$M$104,9,FALSE),""))</f>
        <v/>
      </c>
      <c r="I173" s="13" t="n"/>
      <c r="J173" s="18">
        <f>IF($E173="","",IF($I173&lt;&gt;"",$I173,IFERROR(VLOOKUP($A173,'Recurring Plans'!$A$5:$M$104,10,FALSE),"")))</f>
        <v/>
      </c>
      <c r="K173" s="12" t="n"/>
      <c r="L173" s="6">
        <f>IF($G173="","",IF($K173&lt;&gt;"",$K173,'Assumptions'!$E$14))</f>
        <v/>
      </c>
      <c r="M173" s="13" t="n"/>
      <c r="N173" s="18">
        <f>IF($G173="","",IF(OR($F173&lt;&gt;"",$I173&lt;&gt;"",$M173&lt;&gt;"",$K173='Assumptions'!$E$16,$K173='Assumptions'!$E$17),"Exception - check",IF(AND($L173='Assumptions'!$E$14,$G173&lt;'Assumptions'!$B$4),"Past date - check","")))</f>
        <v/>
      </c>
    </row>
    <row r="174">
      <c r="A174" s="9">
        <f>IFERROR(IF(INDEX('Recurring Plans'!$A$5:$A$104,INT((ROW()-5)/12)+1)="","",INDEX('Recurring Plans'!$A$5:$A$104,INT((ROW()-5)/12)+1)),"")</f>
        <v/>
      </c>
      <c r="B174" s="23">
        <f>IF($A174="","",MOD(ROW()-5,12)+1)</f>
        <v/>
      </c>
      <c r="C174" s="20">
        <f>IF($A174="","",IFERROR(VLOOKUP($A174,'Recurring Plans'!$A$5:$M$104,2,FALSE),""))</f>
        <v/>
      </c>
      <c r="D174" s="20">
        <f>IF($A174="","",IFERROR(VLOOKUP($A174,'Recurring Plans'!$A$5:$M$104,4,FALSE),""))</f>
        <v/>
      </c>
      <c r="E174" s="33">
        <f>IF(OR($A174="",$B174&gt;IFERROR(VLOOKUP($A174,'Recurring Plans'!$A$5:$M$104,8,FALSE),0),IFERROR(VLOOKUP($A174,'Recurring Plans'!$A$5:$M$104,11,FALSE),"")&lt;&gt;'Assumptions'!$E$9),"",IFERROR(IF(VLOOKUP($A174,'Recurring Plans'!$A$5:$M$104,7,FALSE)='Assumptions'!$E$4,VLOOKUP($A174,'Recurring Plans'!$A$5:$M$104,5,FALSE)+($B174-1)*VLOOKUP($A174,'Recurring Plans'!$A$5:$M$104,6,FALSE),IF(VLOOKUP($A174,'Recurring Plans'!$A$5:$M$104,7,FALSE)='Assumptions'!$E$5,VLOOKUP($A174,'Recurring Plans'!$A$5:$M$104,5,FALSE)+($B174-1)*VLOOKUP($A174,'Recurring Plans'!$A$5:$M$104,6,FALSE)*7,IF(VLOOKUP($A174,'Recurring Plans'!$A$5:$M$104,7,FALSE)='Assumptions'!$E$6,EDATE(VLOOKUP($A174,'Recurring Plans'!$A$5:$M$104,5,FALSE),($B174-1)*VLOOKUP($A174,'Recurring Plans'!$A$5:$M$104,6,FALSE)),""))),""))</f>
        <v/>
      </c>
      <c r="F174" s="31" t="n"/>
      <c r="G174" s="33">
        <f>IF($E174="","",IF($F174&lt;&gt;"",$F174,$E174))</f>
        <v/>
      </c>
      <c r="H174" s="24">
        <f>IF($E174="","",IFERROR(VLOOKUP($A174,'Recurring Plans'!$A$5:$M$104,9,FALSE),""))</f>
        <v/>
      </c>
      <c r="I174" s="13" t="n"/>
      <c r="J174" s="20">
        <f>IF($E174="","",IF($I174&lt;&gt;"",$I174,IFERROR(VLOOKUP($A174,'Recurring Plans'!$A$5:$M$104,10,FALSE),"")))</f>
        <v/>
      </c>
      <c r="K174" s="12" t="n"/>
      <c r="L174" s="9">
        <f>IF($G174="","",IF($K174&lt;&gt;"",$K174,'Assumptions'!$E$14))</f>
        <v/>
      </c>
      <c r="M174" s="13" t="n"/>
      <c r="N174" s="20">
        <f>IF($G174="","",IF(OR($F174&lt;&gt;"",$I174&lt;&gt;"",$M174&lt;&gt;"",$K174='Assumptions'!$E$16,$K174='Assumptions'!$E$17),"Exception - check",IF(AND($L174='Assumptions'!$E$14,$G174&lt;'Assumptions'!$B$4),"Past date - check","")))</f>
        <v/>
      </c>
    </row>
    <row r="175">
      <c r="A175" s="6">
        <f>IFERROR(IF(INDEX('Recurring Plans'!$A$5:$A$104,INT((ROW()-5)/12)+1)="","",INDEX('Recurring Plans'!$A$5:$A$104,INT((ROW()-5)/12)+1)),"")</f>
        <v/>
      </c>
      <c r="B175" s="21">
        <f>IF($A175="","",MOD(ROW()-5,12)+1)</f>
        <v/>
      </c>
      <c r="C175" s="18">
        <f>IF($A175="","",IFERROR(VLOOKUP($A175,'Recurring Plans'!$A$5:$M$104,2,FALSE),""))</f>
        <v/>
      </c>
      <c r="D175" s="18">
        <f>IF($A175="","",IFERROR(VLOOKUP($A175,'Recurring Plans'!$A$5:$M$104,4,FALSE),""))</f>
        <v/>
      </c>
      <c r="E175" s="32">
        <f>IF(OR($A175="",$B175&gt;IFERROR(VLOOKUP($A175,'Recurring Plans'!$A$5:$M$104,8,FALSE),0),IFERROR(VLOOKUP($A175,'Recurring Plans'!$A$5:$M$104,11,FALSE),"")&lt;&gt;'Assumptions'!$E$9),"",IFERROR(IF(VLOOKUP($A175,'Recurring Plans'!$A$5:$M$104,7,FALSE)='Assumptions'!$E$4,VLOOKUP($A175,'Recurring Plans'!$A$5:$M$104,5,FALSE)+($B175-1)*VLOOKUP($A175,'Recurring Plans'!$A$5:$M$104,6,FALSE),IF(VLOOKUP($A175,'Recurring Plans'!$A$5:$M$104,7,FALSE)='Assumptions'!$E$5,VLOOKUP($A175,'Recurring Plans'!$A$5:$M$104,5,FALSE)+($B175-1)*VLOOKUP($A175,'Recurring Plans'!$A$5:$M$104,6,FALSE)*7,IF(VLOOKUP($A175,'Recurring Plans'!$A$5:$M$104,7,FALSE)='Assumptions'!$E$6,EDATE(VLOOKUP($A175,'Recurring Plans'!$A$5:$M$104,5,FALSE),($B175-1)*VLOOKUP($A175,'Recurring Plans'!$A$5:$M$104,6,FALSE)),""))),""))</f>
        <v/>
      </c>
      <c r="F175" s="31" t="n"/>
      <c r="G175" s="32">
        <f>IF($E175="","",IF($F175&lt;&gt;"",$F175,$E175))</f>
        <v/>
      </c>
      <c r="H175" s="22">
        <f>IF($E175="","",IFERROR(VLOOKUP($A175,'Recurring Plans'!$A$5:$M$104,9,FALSE),""))</f>
        <v/>
      </c>
      <c r="I175" s="13" t="n"/>
      <c r="J175" s="18">
        <f>IF($E175="","",IF($I175&lt;&gt;"",$I175,IFERROR(VLOOKUP($A175,'Recurring Plans'!$A$5:$M$104,10,FALSE),"")))</f>
        <v/>
      </c>
      <c r="K175" s="12" t="n"/>
      <c r="L175" s="6">
        <f>IF($G175="","",IF($K175&lt;&gt;"",$K175,'Assumptions'!$E$14))</f>
        <v/>
      </c>
      <c r="M175" s="13" t="n"/>
      <c r="N175" s="18">
        <f>IF($G175="","",IF(OR($F175&lt;&gt;"",$I175&lt;&gt;"",$M175&lt;&gt;"",$K175='Assumptions'!$E$16,$K175='Assumptions'!$E$17),"Exception - check",IF(AND($L175='Assumptions'!$E$14,$G175&lt;'Assumptions'!$B$4),"Past date - check","")))</f>
        <v/>
      </c>
    </row>
    <row r="176">
      <c r="A176" s="9">
        <f>IFERROR(IF(INDEX('Recurring Plans'!$A$5:$A$104,INT((ROW()-5)/12)+1)="","",INDEX('Recurring Plans'!$A$5:$A$104,INT((ROW()-5)/12)+1)),"")</f>
        <v/>
      </c>
      <c r="B176" s="23">
        <f>IF($A176="","",MOD(ROW()-5,12)+1)</f>
        <v/>
      </c>
      <c r="C176" s="20">
        <f>IF($A176="","",IFERROR(VLOOKUP($A176,'Recurring Plans'!$A$5:$M$104,2,FALSE),""))</f>
        <v/>
      </c>
      <c r="D176" s="20">
        <f>IF($A176="","",IFERROR(VLOOKUP($A176,'Recurring Plans'!$A$5:$M$104,4,FALSE),""))</f>
        <v/>
      </c>
      <c r="E176" s="33">
        <f>IF(OR($A176="",$B176&gt;IFERROR(VLOOKUP($A176,'Recurring Plans'!$A$5:$M$104,8,FALSE),0),IFERROR(VLOOKUP($A176,'Recurring Plans'!$A$5:$M$104,11,FALSE),"")&lt;&gt;'Assumptions'!$E$9),"",IFERROR(IF(VLOOKUP($A176,'Recurring Plans'!$A$5:$M$104,7,FALSE)='Assumptions'!$E$4,VLOOKUP($A176,'Recurring Plans'!$A$5:$M$104,5,FALSE)+($B176-1)*VLOOKUP($A176,'Recurring Plans'!$A$5:$M$104,6,FALSE),IF(VLOOKUP($A176,'Recurring Plans'!$A$5:$M$104,7,FALSE)='Assumptions'!$E$5,VLOOKUP($A176,'Recurring Plans'!$A$5:$M$104,5,FALSE)+($B176-1)*VLOOKUP($A176,'Recurring Plans'!$A$5:$M$104,6,FALSE)*7,IF(VLOOKUP($A176,'Recurring Plans'!$A$5:$M$104,7,FALSE)='Assumptions'!$E$6,EDATE(VLOOKUP($A176,'Recurring Plans'!$A$5:$M$104,5,FALSE),($B176-1)*VLOOKUP($A176,'Recurring Plans'!$A$5:$M$104,6,FALSE)),""))),""))</f>
        <v/>
      </c>
      <c r="F176" s="31" t="n"/>
      <c r="G176" s="33">
        <f>IF($E176="","",IF($F176&lt;&gt;"",$F176,$E176))</f>
        <v/>
      </c>
      <c r="H176" s="24">
        <f>IF($E176="","",IFERROR(VLOOKUP($A176,'Recurring Plans'!$A$5:$M$104,9,FALSE),""))</f>
        <v/>
      </c>
      <c r="I176" s="13" t="n"/>
      <c r="J176" s="20">
        <f>IF($E176="","",IF($I176&lt;&gt;"",$I176,IFERROR(VLOOKUP($A176,'Recurring Plans'!$A$5:$M$104,10,FALSE),"")))</f>
        <v/>
      </c>
      <c r="K176" s="12" t="n"/>
      <c r="L176" s="9">
        <f>IF($G176="","",IF($K176&lt;&gt;"",$K176,'Assumptions'!$E$14))</f>
        <v/>
      </c>
      <c r="M176" s="13" t="n"/>
      <c r="N176" s="20">
        <f>IF($G176="","",IF(OR($F176&lt;&gt;"",$I176&lt;&gt;"",$M176&lt;&gt;"",$K176='Assumptions'!$E$16,$K176='Assumptions'!$E$17),"Exception - check",IF(AND($L176='Assumptions'!$E$14,$G176&lt;'Assumptions'!$B$4),"Past date - check","")))</f>
        <v/>
      </c>
    </row>
    <row r="177">
      <c r="A177" s="6">
        <f>IFERROR(IF(INDEX('Recurring Plans'!$A$5:$A$104,INT((ROW()-5)/12)+1)="","",INDEX('Recurring Plans'!$A$5:$A$104,INT((ROW()-5)/12)+1)),"")</f>
        <v/>
      </c>
      <c r="B177" s="21">
        <f>IF($A177="","",MOD(ROW()-5,12)+1)</f>
        <v/>
      </c>
      <c r="C177" s="18">
        <f>IF($A177="","",IFERROR(VLOOKUP($A177,'Recurring Plans'!$A$5:$M$104,2,FALSE),""))</f>
        <v/>
      </c>
      <c r="D177" s="18">
        <f>IF($A177="","",IFERROR(VLOOKUP($A177,'Recurring Plans'!$A$5:$M$104,4,FALSE),""))</f>
        <v/>
      </c>
      <c r="E177" s="32">
        <f>IF(OR($A177="",$B177&gt;IFERROR(VLOOKUP($A177,'Recurring Plans'!$A$5:$M$104,8,FALSE),0),IFERROR(VLOOKUP($A177,'Recurring Plans'!$A$5:$M$104,11,FALSE),"")&lt;&gt;'Assumptions'!$E$9),"",IFERROR(IF(VLOOKUP($A177,'Recurring Plans'!$A$5:$M$104,7,FALSE)='Assumptions'!$E$4,VLOOKUP($A177,'Recurring Plans'!$A$5:$M$104,5,FALSE)+($B177-1)*VLOOKUP($A177,'Recurring Plans'!$A$5:$M$104,6,FALSE),IF(VLOOKUP($A177,'Recurring Plans'!$A$5:$M$104,7,FALSE)='Assumptions'!$E$5,VLOOKUP($A177,'Recurring Plans'!$A$5:$M$104,5,FALSE)+($B177-1)*VLOOKUP($A177,'Recurring Plans'!$A$5:$M$104,6,FALSE)*7,IF(VLOOKUP($A177,'Recurring Plans'!$A$5:$M$104,7,FALSE)='Assumptions'!$E$6,EDATE(VLOOKUP($A177,'Recurring Plans'!$A$5:$M$104,5,FALSE),($B177-1)*VLOOKUP($A177,'Recurring Plans'!$A$5:$M$104,6,FALSE)),""))),""))</f>
        <v/>
      </c>
      <c r="F177" s="31" t="n"/>
      <c r="G177" s="32">
        <f>IF($E177="","",IF($F177&lt;&gt;"",$F177,$E177))</f>
        <v/>
      </c>
      <c r="H177" s="22">
        <f>IF($E177="","",IFERROR(VLOOKUP($A177,'Recurring Plans'!$A$5:$M$104,9,FALSE),""))</f>
        <v/>
      </c>
      <c r="I177" s="13" t="n"/>
      <c r="J177" s="18">
        <f>IF($E177="","",IF($I177&lt;&gt;"",$I177,IFERROR(VLOOKUP($A177,'Recurring Plans'!$A$5:$M$104,10,FALSE),"")))</f>
        <v/>
      </c>
      <c r="K177" s="12" t="n"/>
      <c r="L177" s="6">
        <f>IF($G177="","",IF($K177&lt;&gt;"",$K177,'Assumptions'!$E$14))</f>
        <v/>
      </c>
      <c r="M177" s="13" t="n"/>
      <c r="N177" s="18">
        <f>IF($G177="","",IF(OR($F177&lt;&gt;"",$I177&lt;&gt;"",$M177&lt;&gt;"",$K177='Assumptions'!$E$16,$K177='Assumptions'!$E$17),"Exception - check",IF(AND($L177='Assumptions'!$E$14,$G177&lt;'Assumptions'!$B$4),"Past date - check","")))</f>
        <v/>
      </c>
    </row>
    <row r="178">
      <c r="A178" s="9">
        <f>IFERROR(IF(INDEX('Recurring Plans'!$A$5:$A$104,INT((ROW()-5)/12)+1)="","",INDEX('Recurring Plans'!$A$5:$A$104,INT((ROW()-5)/12)+1)),"")</f>
        <v/>
      </c>
      <c r="B178" s="23">
        <f>IF($A178="","",MOD(ROW()-5,12)+1)</f>
        <v/>
      </c>
      <c r="C178" s="20">
        <f>IF($A178="","",IFERROR(VLOOKUP($A178,'Recurring Plans'!$A$5:$M$104,2,FALSE),""))</f>
        <v/>
      </c>
      <c r="D178" s="20">
        <f>IF($A178="","",IFERROR(VLOOKUP($A178,'Recurring Plans'!$A$5:$M$104,4,FALSE),""))</f>
        <v/>
      </c>
      <c r="E178" s="33">
        <f>IF(OR($A178="",$B178&gt;IFERROR(VLOOKUP($A178,'Recurring Plans'!$A$5:$M$104,8,FALSE),0),IFERROR(VLOOKUP($A178,'Recurring Plans'!$A$5:$M$104,11,FALSE),"")&lt;&gt;'Assumptions'!$E$9),"",IFERROR(IF(VLOOKUP($A178,'Recurring Plans'!$A$5:$M$104,7,FALSE)='Assumptions'!$E$4,VLOOKUP($A178,'Recurring Plans'!$A$5:$M$104,5,FALSE)+($B178-1)*VLOOKUP($A178,'Recurring Plans'!$A$5:$M$104,6,FALSE),IF(VLOOKUP($A178,'Recurring Plans'!$A$5:$M$104,7,FALSE)='Assumptions'!$E$5,VLOOKUP($A178,'Recurring Plans'!$A$5:$M$104,5,FALSE)+($B178-1)*VLOOKUP($A178,'Recurring Plans'!$A$5:$M$104,6,FALSE)*7,IF(VLOOKUP($A178,'Recurring Plans'!$A$5:$M$104,7,FALSE)='Assumptions'!$E$6,EDATE(VLOOKUP($A178,'Recurring Plans'!$A$5:$M$104,5,FALSE),($B178-1)*VLOOKUP($A178,'Recurring Plans'!$A$5:$M$104,6,FALSE)),""))),""))</f>
        <v/>
      </c>
      <c r="F178" s="31" t="n"/>
      <c r="G178" s="33">
        <f>IF($E178="","",IF($F178&lt;&gt;"",$F178,$E178))</f>
        <v/>
      </c>
      <c r="H178" s="24">
        <f>IF($E178="","",IFERROR(VLOOKUP($A178,'Recurring Plans'!$A$5:$M$104,9,FALSE),""))</f>
        <v/>
      </c>
      <c r="I178" s="13" t="n"/>
      <c r="J178" s="20">
        <f>IF($E178="","",IF($I178&lt;&gt;"",$I178,IFERROR(VLOOKUP($A178,'Recurring Plans'!$A$5:$M$104,10,FALSE),"")))</f>
        <v/>
      </c>
      <c r="K178" s="12" t="n"/>
      <c r="L178" s="9">
        <f>IF($G178="","",IF($K178&lt;&gt;"",$K178,'Assumptions'!$E$14))</f>
        <v/>
      </c>
      <c r="M178" s="13" t="n"/>
      <c r="N178" s="20">
        <f>IF($G178="","",IF(OR($F178&lt;&gt;"",$I178&lt;&gt;"",$M178&lt;&gt;"",$K178='Assumptions'!$E$16,$K178='Assumptions'!$E$17),"Exception - check",IF(AND($L178='Assumptions'!$E$14,$G178&lt;'Assumptions'!$B$4),"Past date - check","")))</f>
        <v/>
      </c>
    </row>
    <row r="179">
      <c r="A179" s="6">
        <f>IFERROR(IF(INDEX('Recurring Plans'!$A$5:$A$104,INT((ROW()-5)/12)+1)="","",INDEX('Recurring Plans'!$A$5:$A$104,INT((ROW()-5)/12)+1)),"")</f>
        <v/>
      </c>
      <c r="B179" s="21">
        <f>IF($A179="","",MOD(ROW()-5,12)+1)</f>
        <v/>
      </c>
      <c r="C179" s="18">
        <f>IF($A179="","",IFERROR(VLOOKUP($A179,'Recurring Plans'!$A$5:$M$104,2,FALSE),""))</f>
        <v/>
      </c>
      <c r="D179" s="18">
        <f>IF($A179="","",IFERROR(VLOOKUP($A179,'Recurring Plans'!$A$5:$M$104,4,FALSE),""))</f>
        <v/>
      </c>
      <c r="E179" s="32">
        <f>IF(OR($A179="",$B179&gt;IFERROR(VLOOKUP($A179,'Recurring Plans'!$A$5:$M$104,8,FALSE),0),IFERROR(VLOOKUP($A179,'Recurring Plans'!$A$5:$M$104,11,FALSE),"")&lt;&gt;'Assumptions'!$E$9),"",IFERROR(IF(VLOOKUP($A179,'Recurring Plans'!$A$5:$M$104,7,FALSE)='Assumptions'!$E$4,VLOOKUP($A179,'Recurring Plans'!$A$5:$M$104,5,FALSE)+($B179-1)*VLOOKUP($A179,'Recurring Plans'!$A$5:$M$104,6,FALSE),IF(VLOOKUP($A179,'Recurring Plans'!$A$5:$M$104,7,FALSE)='Assumptions'!$E$5,VLOOKUP($A179,'Recurring Plans'!$A$5:$M$104,5,FALSE)+($B179-1)*VLOOKUP($A179,'Recurring Plans'!$A$5:$M$104,6,FALSE)*7,IF(VLOOKUP($A179,'Recurring Plans'!$A$5:$M$104,7,FALSE)='Assumptions'!$E$6,EDATE(VLOOKUP($A179,'Recurring Plans'!$A$5:$M$104,5,FALSE),($B179-1)*VLOOKUP($A179,'Recurring Plans'!$A$5:$M$104,6,FALSE)),""))),""))</f>
        <v/>
      </c>
      <c r="F179" s="31" t="n"/>
      <c r="G179" s="32">
        <f>IF($E179="","",IF($F179&lt;&gt;"",$F179,$E179))</f>
        <v/>
      </c>
      <c r="H179" s="22">
        <f>IF($E179="","",IFERROR(VLOOKUP($A179,'Recurring Plans'!$A$5:$M$104,9,FALSE),""))</f>
        <v/>
      </c>
      <c r="I179" s="13" t="n"/>
      <c r="J179" s="18">
        <f>IF($E179="","",IF($I179&lt;&gt;"",$I179,IFERROR(VLOOKUP($A179,'Recurring Plans'!$A$5:$M$104,10,FALSE),"")))</f>
        <v/>
      </c>
      <c r="K179" s="12" t="n"/>
      <c r="L179" s="6">
        <f>IF($G179="","",IF($K179&lt;&gt;"",$K179,'Assumptions'!$E$14))</f>
        <v/>
      </c>
      <c r="M179" s="13" t="n"/>
      <c r="N179" s="18">
        <f>IF($G179="","",IF(OR($F179&lt;&gt;"",$I179&lt;&gt;"",$M179&lt;&gt;"",$K179='Assumptions'!$E$16,$K179='Assumptions'!$E$17),"Exception - check",IF(AND($L179='Assumptions'!$E$14,$G179&lt;'Assumptions'!$B$4),"Past date - check","")))</f>
        <v/>
      </c>
    </row>
    <row r="180">
      <c r="A180" s="9">
        <f>IFERROR(IF(INDEX('Recurring Plans'!$A$5:$A$104,INT((ROW()-5)/12)+1)="","",INDEX('Recurring Plans'!$A$5:$A$104,INT((ROW()-5)/12)+1)),"")</f>
        <v/>
      </c>
      <c r="B180" s="23">
        <f>IF($A180="","",MOD(ROW()-5,12)+1)</f>
        <v/>
      </c>
      <c r="C180" s="20">
        <f>IF($A180="","",IFERROR(VLOOKUP($A180,'Recurring Plans'!$A$5:$M$104,2,FALSE),""))</f>
        <v/>
      </c>
      <c r="D180" s="20">
        <f>IF($A180="","",IFERROR(VLOOKUP($A180,'Recurring Plans'!$A$5:$M$104,4,FALSE),""))</f>
        <v/>
      </c>
      <c r="E180" s="33">
        <f>IF(OR($A180="",$B180&gt;IFERROR(VLOOKUP($A180,'Recurring Plans'!$A$5:$M$104,8,FALSE),0),IFERROR(VLOOKUP($A180,'Recurring Plans'!$A$5:$M$104,11,FALSE),"")&lt;&gt;'Assumptions'!$E$9),"",IFERROR(IF(VLOOKUP($A180,'Recurring Plans'!$A$5:$M$104,7,FALSE)='Assumptions'!$E$4,VLOOKUP($A180,'Recurring Plans'!$A$5:$M$104,5,FALSE)+($B180-1)*VLOOKUP($A180,'Recurring Plans'!$A$5:$M$104,6,FALSE),IF(VLOOKUP($A180,'Recurring Plans'!$A$5:$M$104,7,FALSE)='Assumptions'!$E$5,VLOOKUP($A180,'Recurring Plans'!$A$5:$M$104,5,FALSE)+($B180-1)*VLOOKUP($A180,'Recurring Plans'!$A$5:$M$104,6,FALSE)*7,IF(VLOOKUP($A180,'Recurring Plans'!$A$5:$M$104,7,FALSE)='Assumptions'!$E$6,EDATE(VLOOKUP($A180,'Recurring Plans'!$A$5:$M$104,5,FALSE),($B180-1)*VLOOKUP($A180,'Recurring Plans'!$A$5:$M$104,6,FALSE)),""))),""))</f>
        <v/>
      </c>
      <c r="F180" s="31" t="n"/>
      <c r="G180" s="33">
        <f>IF($E180="","",IF($F180&lt;&gt;"",$F180,$E180))</f>
        <v/>
      </c>
      <c r="H180" s="24">
        <f>IF($E180="","",IFERROR(VLOOKUP($A180,'Recurring Plans'!$A$5:$M$104,9,FALSE),""))</f>
        <v/>
      </c>
      <c r="I180" s="13" t="n"/>
      <c r="J180" s="20">
        <f>IF($E180="","",IF($I180&lt;&gt;"",$I180,IFERROR(VLOOKUP($A180,'Recurring Plans'!$A$5:$M$104,10,FALSE),"")))</f>
        <v/>
      </c>
      <c r="K180" s="12" t="n"/>
      <c r="L180" s="9">
        <f>IF($G180="","",IF($K180&lt;&gt;"",$K180,'Assumptions'!$E$14))</f>
        <v/>
      </c>
      <c r="M180" s="13" t="n"/>
      <c r="N180" s="20">
        <f>IF($G180="","",IF(OR($F180&lt;&gt;"",$I180&lt;&gt;"",$M180&lt;&gt;"",$K180='Assumptions'!$E$16,$K180='Assumptions'!$E$17),"Exception - check",IF(AND($L180='Assumptions'!$E$14,$G180&lt;'Assumptions'!$B$4),"Past date - check","")))</f>
        <v/>
      </c>
    </row>
    <row r="181">
      <c r="A181" s="6">
        <f>IFERROR(IF(INDEX('Recurring Plans'!$A$5:$A$104,INT((ROW()-5)/12)+1)="","",INDEX('Recurring Plans'!$A$5:$A$104,INT((ROW()-5)/12)+1)),"")</f>
        <v/>
      </c>
      <c r="B181" s="21">
        <f>IF($A181="","",MOD(ROW()-5,12)+1)</f>
        <v/>
      </c>
      <c r="C181" s="18">
        <f>IF($A181="","",IFERROR(VLOOKUP($A181,'Recurring Plans'!$A$5:$M$104,2,FALSE),""))</f>
        <v/>
      </c>
      <c r="D181" s="18">
        <f>IF($A181="","",IFERROR(VLOOKUP($A181,'Recurring Plans'!$A$5:$M$104,4,FALSE),""))</f>
        <v/>
      </c>
      <c r="E181" s="32">
        <f>IF(OR($A181="",$B181&gt;IFERROR(VLOOKUP($A181,'Recurring Plans'!$A$5:$M$104,8,FALSE),0),IFERROR(VLOOKUP($A181,'Recurring Plans'!$A$5:$M$104,11,FALSE),"")&lt;&gt;'Assumptions'!$E$9),"",IFERROR(IF(VLOOKUP($A181,'Recurring Plans'!$A$5:$M$104,7,FALSE)='Assumptions'!$E$4,VLOOKUP($A181,'Recurring Plans'!$A$5:$M$104,5,FALSE)+($B181-1)*VLOOKUP($A181,'Recurring Plans'!$A$5:$M$104,6,FALSE),IF(VLOOKUP($A181,'Recurring Plans'!$A$5:$M$104,7,FALSE)='Assumptions'!$E$5,VLOOKUP($A181,'Recurring Plans'!$A$5:$M$104,5,FALSE)+($B181-1)*VLOOKUP($A181,'Recurring Plans'!$A$5:$M$104,6,FALSE)*7,IF(VLOOKUP($A181,'Recurring Plans'!$A$5:$M$104,7,FALSE)='Assumptions'!$E$6,EDATE(VLOOKUP($A181,'Recurring Plans'!$A$5:$M$104,5,FALSE),($B181-1)*VLOOKUP($A181,'Recurring Plans'!$A$5:$M$104,6,FALSE)),""))),""))</f>
        <v/>
      </c>
      <c r="F181" s="31" t="n"/>
      <c r="G181" s="32">
        <f>IF($E181="","",IF($F181&lt;&gt;"",$F181,$E181))</f>
        <v/>
      </c>
      <c r="H181" s="22">
        <f>IF($E181="","",IFERROR(VLOOKUP($A181,'Recurring Plans'!$A$5:$M$104,9,FALSE),""))</f>
        <v/>
      </c>
      <c r="I181" s="13" t="n"/>
      <c r="J181" s="18">
        <f>IF($E181="","",IF($I181&lt;&gt;"",$I181,IFERROR(VLOOKUP($A181,'Recurring Plans'!$A$5:$M$104,10,FALSE),"")))</f>
        <v/>
      </c>
      <c r="K181" s="12" t="n"/>
      <c r="L181" s="6">
        <f>IF($G181="","",IF($K181&lt;&gt;"",$K181,'Assumptions'!$E$14))</f>
        <v/>
      </c>
      <c r="M181" s="13" t="n"/>
      <c r="N181" s="18">
        <f>IF($G181="","",IF(OR($F181&lt;&gt;"",$I181&lt;&gt;"",$M181&lt;&gt;"",$K181='Assumptions'!$E$16,$K181='Assumptions'!$E$17),"Exception - check",IF(AND($L181='Assumptions'!$E$14,$G181&lt;'Assumptions'!$B$4),"Past date - check","")))</f>
        <v/>
      </c>
    </row>
    <row r="182">
      <c r="A182" s="9">
        <f>IFERROR(IF(INDEX('Recurring Plans'!$A$5:$A$104,INT((ROW()-5)/12)+1)="","",INDEX('Recurring Plans'!$A$5:$A$104,INT((ROW()-5)/12)+1)),"")</f>
        <v/>
      </c>
      <c r="B182" s="23">
        <f>IF($A182="","",MOD(ROW()-5,12)+1)</f>
        <v/>
      </c>
      <c r="C182" s="20">
        <f>IF($A182="","",IFERROR(VLOOKUP($A182,'Recurring Plans'!$A$5:$M$104,2,FALSE),""))</f>
        <v/>
      </c>
      <c r="D182" s="20">
        <f>IF($A182="","",IFERROR(VLOOKUP($A182,'Recurring Plans'!$A$5:$M$104,4,FALSE),""))</f>
        <v/>
      </c>
      <c r="E182" s="33">
        <f>IF(OR($A182="",$B182&gt;IFERROR(VLOOKUP($A182,'Recurring Plans'!$A$5:$M$104,8,FALSE),0),IFERROR(VLOOKUP($A182,'Recurring Plans'!$A$5:$M$104,11,FALSE),"")&lt;&gt;'Assumptions'!$E$9),"",IFERROR(IF(VLOOKUP($A182,'Recurring Plans'!$A$5:$M$104,7,FALSE)='Assumptions'!$E$4,VLOOKUP($A182,'Recurring Plans'!$A$5:$M$104,5,FALSE)+($B182-1)*VLOOKUP($A182,'Recurring Plans'!$A$5:$M$104,6,FALSE),IF(VLOOKUP($A182,'Recurring Plans'!$A$5:$M$104,7,FALSE)='Assumptions'!$E$5,VLOOKUP($A182,'Recurring Plans'!$A$5:$M$104,5,FALSE)+($B182-1)*VLOOKUP($A182,'Recurring Plans'!$A$5:$M$104,6,FALSE)*7,IF(VLOOKUP($A182,'Recurring Plans'!$A$5:$M$104,7,FALSE)='Assumptions'!$E$6,EDATE(VLOOKUP($A182,'Recurring Plans'!$A$5:$M$104,5,FALSE),($B182-1)*VLOOKUP($A182,'Recurring Plans'!$A$5:$M$104,6,FALSE)),""))),""))</f>
        <v/>
      </c>
      <c r="F182" s="31" t="n"/>
      <c r="G182" s="33">
        <f>IF($E182="","",IF($F182&lt;&gt;"",$F182,$E182))</f>
        <v/>
      </c>
      <c r="H182" s="24">
        <f>IF($E182="","",IFERROR(VLOOKUP($A182,'Recurring Plans'!$A$5:$M$104,9,FALSE),""))</f>
        <v/>
      </c>
      <c r="I182" s="13" t="n"/>
      <c r="J182" s="20">
        <f>IF($E182="","",IF($I182&lt;&gt;"",$I182,IFERROR(VLOOKUP($A182,'Recurring Plans'!$A$5:$M$104,10,FALSE),"")))</f>
        <v/>
      </c>
      <c r="K182" s="12" t="n"/>
      <c r="L182" s="9">
        <f>IF($G182="","",IF($K182&lt;&gt;"",$K182,'Assumptions'!$E$14))</f>
        <v/>
      </c>
      <c r="M182" s="13" t="n"/>
      <c r="N182" s="20">
        <f>IF($G182="","",IF(OR($F182&lt;&gt;"",$I182&lt;&gt;"",$M182&lt;&gt;"",$K182='Assumptions'!$E$16,$K182='Assumptions'!$E$17),"Exception - check",IF(AND($L182='Assumptions'!$E$14,$G182&lt;'Assumptions'!$B$4),"Past date - check","")))</f>
        <v/>
      </c>
    </row>
    <row r="183">
      <c r="A183" s="6">
        <f>IFERROR(IF(INDEX('Recurring Plans'!$A$5:$A$104,INT((ROW()-5)/12)+1)="","",INDEX('Recurring Plans'!$A$5:$A$104,INT((ROW()-5)/12)+1)),"")</f>
        <v/>
      </c>
      <c r="B183" s="21">
        <f>IF($A183="","",MOD(ROW()-5,12)+1)</f>
        <v/>
      </c>
      <c r="C183" s="18">
        <f>IF($A183="","",IFERROR(VLOOKUP($A183,'Recurring Plans'!$A$5:$M$104,2,FALSE),""))</f>
        <v/>
      </c>
      <c r="D183" s="18">
        <f>IF($A183="","",IFERROR(VLOOKUP($A183,'Recurring Plans'!$A$5:$M$104,4,FALSE),""))</f>
        <v/>
      </c>
      <c r="E183" s="32">
        <f>IF(OR($A183="",$B183&gt;IFERROR(VLOOKUP($A183,'Recurring Plans'!$A$5:$M$104,8,FALSE),0),IFERROR(VLOOKUP($A183,'Recurring Plans'!$A$5:$M$104,11,FALSE),"")&lt;&gt;'Assumptions'!$E$9),"",IFERROR(IF(VLOOKUP($A183,'Recurring Plans'!$A$5:$M$104,7,FALSE)='Assumptions'!$E$4,VLOOKUP($A183,'Recurring Plans'!$A$5:$M$104,5,FALSE)+($B183-1)*VLOOKUP($A183,'Recurring Plans'!$A$5:$M$104,6,FALSE),IF(VLOOKUP($A183,'Recurring Plans'!$A$5:$M$104,7,FALSE)='Assumptions'!$E$5,VLOOKUP($A183,'Recurring Plans'!$A$5:$M$104,5,FALSE)+($B183-1)*VLOOKUP($A183,'Recurring Plans'!$A$5:$M$104,6,FALSE)*7,IF(VLOOKUP($A183,'Recurring Plans'!$A$5:$M$104,7,FALSE)='Assumptions'!$E$6,EDATE(VLOOKUP($A183,'Recurring Plans'!$A$5:$M$104,5,FALSE),($B183-1)*VLOOKUP($A183,'Recurring Plans'!$A$5:$M$104,6,FALSE)),""))),""))</f>
        <v/>
      </c>
      <c r="F183" s="31" t="n"/>
      <c r="G183" s="32">
        <f>IF($E183="","",IF($F183&lt;&gt;"",$F183,$E183))</f>
        <v/>
      </c>
      <c r="H183" s="22">
        <f>IF($E183="","",IFERROR(VLOOKUP($A183,'Recurring Plans'!$A$5:$M$104,9,FALSE),""))</f>
        <v/>
      </c>
      <c r="I183" s="13" t="n"/>
      <c r="J183" s="18">
        <f>IF($E183="","",IF($I183&lt;&gt;"",$I183,IFERROR(VLOOKUP($A183,'Recurring Plans'!$A$5:$M$104,10,FALSE),"")))</f>
        <v/>
      </c>
      <c r="K183" s="12" t="n"/>
      <c r="L183" s="6">
        <f>IF($G183="","",IF($K183&lt;&gt;"",$K183,'Assumptions'!$E$14))</f>
        <v/>
      </c>
      <c r="M183" s="13" t="n"/>
      <c r="N183" s="18">
        <f>IF($G183="","",IF(OR($F183&lt;&gt;"",$I183&lt;&gt;"",$M183&lt;&gt;"",$K183='Assumptions'!$E$16,$K183='Assumptions'!$E$17),"Exception - check",IF(AND($L183='Assumptions'!$E$14,$G183&lt;'Assumptions'!$B$4),"Past date - check","")))</f>
        <v/>
      </c>
    </row>
    <row r="184">
      <c r="A184" s="9">
        <f>IFERROR(IF(INDEX('Recurring Plans'!$A$5:$A$104,INT((ROW()-5)/12)+1)="","",INDEX('Recurring Plans'!$A$5:$A$104,INT((ROW()-5)/12)+1)),"")</f>
        <v/>
      </c>
      <c r="B184" s="23">
        <f>IF($A184="","",MOD(ROW()-5,12)+1)</f>
        <v/>
      </c>
      <c r="C184" s="20">
        <f>IF($A184="","",IFERROR(VLOOKUP($A184,'Recurring Plans'!$A$5:$M$104,2,FALSE),""))</f>
        <v/>
      </c>
      <c r="D184" s="20">
        <f>IF($A184="","",IFERROR(VLOOKUP($A184,'Recurring Plans'!$A$5:$M$104,4,FALSE),""))</f>
        <v/>
      </c>
      <c r="E184" s="33">
        <f>IF(OR($A184="",$B184&gt;IFERROR(VLOOKUP($A184,'Recurring Plans'!$A$5:$M$104,8,FALSE),0),IFERROR(VLOOKUP($A184,'Recurring Plans'!$A$5:$M$104,11,FALSE),"")&lt;&gt;'Assumptions'!$E$9),"",IFERROR(IF(VLOOKUP($A184,'Recurring Plans'!$A$5:$M$104,7,FALSE)='Assumptions'!$E$4,VLOOKUP($A184,'Recurring Plans'!$A$5:$M$104,5,FALSE)+($B184-1)*VLOOKUP($A184,'Recurring Plans'!$A$5:$M$104,6,FALSE),IF(VLOOKUP($A184,'Recurring Plans'!$A$5:$M$104,7,FALSE)='Assumptions'!$E$5,VLOOKUP($A184,'Recurring Plans'!$A$5:$M$104,5,FALSE)+($B184-1)*VLOOKUP($A184,'Recurring Plans'!$A$5:$M$104,6,FALSE)*7,IF(VLOOKUP($A184,'Recurring Plans'!$A$5:$M$104,7,FALSE)='Assumptions'!$E$6,EDATE(VLOOKUP($A184,'Recurring Plans'!$A$5:$M$104,5,FALSE),($B184-1)*VLOOKUP($A184,'Recurring Plans'!$A$5:$M$104,6,FALSE)),""))),""))</f>
        <v/>
      </c>
      <c r="F184" s="31" t="n"/>
      <c r="G184" s="33">
        <f>IF($E184="","",IF($F184&lt;&gt;"",$F184,$E184))</f>
        <v/>
      </c>
      <c r="H184" s="24">
        <f>IF($E184="","",IFERROR(VLOOKUP($A184,'Recurring Plans'!$A$5:$M$104,9,FALSE),""))</f>
        <v/>
      </c>
      <c r="I184" s="13" t="n"/>
      <c r="J184" s="20">
        <f>IF($E184="","",IF($I184&lt;&gt;"",$I184,IFERROR(VLOOKUP($A184,'Recurring Plans'!$A$5:$M$104,10,FALSE),"")))</f>
        <v/>
      </c>
      <c r="K184" s="12" t="n"/>
      <c r="L184" s="9">
        <f>IF($G184="","",IF($K184&lt;&gt;"",$K184,'Assumptions'!$E$14))</f>
        <v/>
      </c>
      <c r="M184" s="13" t="n"/>
      <c r="N184" s="20">
        <f>IF($G184="","",IF(OR($F184&lt;&gt;"",$I184&lt;&gt;"",$M184&lt;&gt;"",$K184='Assumptions'!$E$16,$K184='Assumptions'!$E$17),"Exception - check",IF(AND($L184='Assumptions'!$E$14,$G184&lt;'Assumptions'!$B$4),"Past date - check","")))</f>
        <v/>
      </c>
    </row>
    <row r="185">
      <c r="A185" s="6">
        <f>IFERROR(IF(INDEX('Recurring Plans'!$A$5:$A$104,INT((ROW()-5)/12)+1)="","",INDEX('Recurring Plans'!$A$5:$A$104,INT((ROW()-5)/12)+1)),"")</f>
        <v/>
      </c>
      <c r="B185" s="21">
        <f>IF($A185="","",MOD(ROW()-5,12)+1)</f>
        <v/>
      </c>
      <c r="C185" s="18">
        <f>IF($A185="","",IFERROR(VLOOKUP($A185,'Recurring Plans'!$A$5:$M$104,2,FALSE),""))</f>
        <v/>
      </c>
      <c r="D185" s="18">
        <f>IF($A185="","",IFERROR(VLOOKUP($A185,'Recurring Plans'!$A$5:$M$104,4,FALSE),""))</f>
        <v/>
      </c>
      <c r="E185" s="32">
        <f>IF(OR($A185="",$B185&gt;IFERROR(VLOOKUP($A185,'Recurring Plans'!$A$5:$M$104,8,FALSE),0),IFERROR(VLOOKUP($A185,'Recurring Plans'!$A$5:$M$104,11,FALSE),"")&lt;&gt;'Assumptions'!$E$9),"",IFERROR(IF(VLOOKUP($A185,'Recurring Plans'!$A$5:$M$104,7,FALSE)='Assumptions'!$E$4,VLOOKUP($A185,'Recurring Plans'!$A$5:$M$104,5,FALSE)+($B185-1)*VLOOKUP($A185,'Recurring Plans'!$A$5:$M$104,6,FALSE),IF(VLOOKUP($A185,'Recurring Plans'!$A$5:$M$104,7,FALSE)='Assumptions'!$E$5,VLOOKUP($A185,'Recurring Plans'!$A$5:$M$104,5,FALSE)+($B185-1)*VLOOKUP($A185,'Recurring Plans'!$A$5:$M$104,6,FALSE)*7,IF(VLOOKUP($A185,'Recurring Plans'!$A$5:$M$104,7,FALSE)='Assumptions'!$E$6,EDATE(VLOOKUP($A185,'Recurring Plans'!$A$5:$M$104,5,FALSE),($B185-1)*VLOOKUP($A185,'Recurring Plans'!$A$5:$M$104,6,FALSE)),""))),""))</f>
        <v/>
      </c>
      <c r="F185" s="31" t="n"/>
      <c r="G185" s="32">
        <f>IF($E185="","",IF($F185&lt;&gt;"",$F185,$E185))</f>
        <v/>
      </c>
      <c r="H185" s="22">
        <f>IF($E185="","",IFERROR(VLOOKUP($A185,'Recurring Plans'!$A$5:$M$104,9,FALSE),""))</f>
        <v/>
      </c>
      <c r="I185" s="13" t="n"/>
      <c r="J185" s="18">
        <f>IF($E185="","",IF($I185&lt;&gt;"",$I185,IFERROR(VLOOKUP($A185,'Recurring Plans'!$A$5:$M$104,10,FALSE),"")))</f>
        <v/>
      </c>
      <c r="K185" s="12" t="n"/>
      <c r="L185" s="6">
        <f>IF($G185="","",IF($K185&lt;&gt;"",$K185,'Assumptions'!$E$14))</f>
        <v/>
      </c>
      <c r="M185" s="13" t="n"/>
      <c r="N185" s="18">
        <f>IF($G185="","",IF(OR($F185&lt;&gt;"",$I185&lt;&gt;"",$M185&lt;&gt;"",$K185='Assumptions'!$E$16,$K185='Assumptions'!$E$17),"Exception - check",IF(AND($L185='Assumptions'!$E$14,$G185&lt;'Assumptions'!$B$4),"Past date - check","")))</f>
        <v/>
      </c>
    </row>
    <row r="186">
      <c r="A186" s="9">
        <f>IFERROR(IF(INDEX('Recurring Plans'!$A$5:$A$104,INT((ROW()-5)/12)+1)="","",INDEX('Recurring Plans'!$A$5:$A$104,INT((ROW()-5)/12)+1)),"")</f>
        <v/>
      </c>
      <c r="B186" s="23">
        <f>IF($A186="","",MOD(ROW()-5,12)+1)</f>
        <v/>
      </c>
      <c r="C186" s="20">
        <f>IF($A186="","",IFERROR(VLOOKUP($A186,'Recurring Plans'!$A$5:$M$104,2,FALSE),""))</f>
        <v/>
      </c>
      <c r="D186" s="20">
        <f>IF($A186="","",IFERROR(VLOOKUP($A186,'Recurring Plans'!$A$5:$M$104,4,FALSE),""))</f>
        <v/>
      </c>
      <c r="E186" s="33">
        <f>IF(OR($A186="",$B186&gt;IFERROR(VLOOKUP($A186,'Recurring Plans'!$A$5:$M$104,8,FALSE),0),IFERROR(VLOOKUP($A186,'Recurring Plans'!$A$5:$M$104,11,FALSE),"")&lt;&gt;'Assumptions'!$E$9),"",IFERROR(IF(VLOOKUP($A186,'Recurring Plans'!$A$5:$M$104,7,FALSE)='Assumptions'!$E$4,VLOOKUP($A186,'Recurring Plans'!$A$5:$M$104,5,FALSE)+($B186-1)*VLOOKUP($A186,'Recurring Plans'!$A$5:$M$104,6,FALSE),IF(VLOOKUP($A186,'Recurring Plans'!$A$5:$M$104,7,FALSE)='Assumptions'!$E$5,VLOOKUP($A186,'Recurring Plans'!$A$5:$M$104,5,FALSE)+($B186-1)*VLOOKUP($A186,'Recurring Plans'!$A$5:$M$104,6,FALSE)*7,IF(VLOOKUP($A186,'Recurring Plans'!$A$5:$M$104,7,FALSE)='Assumptions'!$E$6,EDATE(VLOOKUP($A186,'Recurring Plans'!$A$5:$M$104,5,FALSE),($B186-1)*VLOOKUP($A186,'Recurring Plans'!$A$5:$M$104,6,FALSE)),""))),""))</f>
        <v/>
      </c>
      <c r="F186" s="31" t="n"/>
      <c r="G186" s="33">
        <f>IF($E186="","",IF($F186&lt;&gt;"",$F186,$E186))</f>
        <v/>
      </c>
      <c r="H186" s="24">
        <f>IF($E186="","",IFERROR(VLOOKUP($A186,'Recurring Plans'!$A$5:$M$104,9,FALSE),""))</f>
        <v/>
      </c>
      <c r="I186" s="13" t="n"/>
      <c r="J186" s="20">
        <f>IF($E186="","",IF($I186&lt;&gt;"",$I186,IFERROR(VLOOKUP($A186,'Recurring Plans'!$A$5:$M$104,10,FALSE),"")))</f>
        <v/>
      </c>
      <c r="K186" s="12" t="n"/>
      <c r="L186" s="9">
        <f>IF($G186="","",IF($K186&lt;&gt;"",$K186,'Assumptions'!$E$14))</f>
        <v/>
      </c>
      <c r="M186" s="13" t="n"/>
      <c r="N186" s="20">
        <f>IF($G186="","",IF(OR($F186&lt;&gt;"",$I186&lt;&gt;"",$M186&lt;&gt;"",$K186='Assumptions'!$E$16,$K186='Assumptions'!$E$17),"Exception - check",IF(AND($L186='Assumptions'!$E$14,$G186&lt;'Assumptions'!$B$4),"Past date - check","")))</f>
        <v/>
      </c>
    </row>
    <row r="187">
      <c r="A187" s="6">
        <f>IFERROR(IF(INDEX('Recurring Plans'!$A$5:$A$104,INT((ROW()-5)/12)+1)="","",INDEX('Recurring Plans'!$A$5:$A$104,INT((ROW()-5)/12)+1)),"")</f>
        <v/>
      </c>
      <c r="B187" s="21">
        <f>IF($A187="","",MOD(ROW()-5,12)+1)</f>
        <v/>
      </c>
      <c r="C187" s="18">
        <f>IF($A187="","",IFERROR(VLOOKUP($A187,'Recurring Plans'!$A$5:$M$104,2,FALSE),""))</f>
        <v/>
      </c>
      <c r="D187" s="18">
        <f>IF($A187="","",IFERROR(VLOOKUP($A187,'Recurring Plans'!$A$5:$M$104,4,FALSE),""))</f>
        <v/>
      </c>
      <c r="E187" s="32">
        <f>IF(OR($A187="",$B187&gt;IFERROR(VLOOKUP($A187,'Recurring Plans'!$A$5:$M$104,8,FALSE),0),IFERROR(VLOOKUP($A187,'Recurring Plans'!$A$5:$M$104,11,FALSE),"")&lt;&gt;'Assumptions'!$E$9),"",IFERROR(IF(VLOOKUP($A187,'Recurring Plans'!$A$5:$M$104,7,FALSE)='Assumptions'!$E$4,VLOOKUP($A187,'Recurring Plans'!$A$5:$M$104,5,FALSE)+($B187-1)*VLOOKUP($A187,'Recurring Plans'!$A$5:$M$104,6,FALSE),IF(VLOOKUP($A187,'Recurring Plans'!$A$5:$M$104,7,FALSE)='Assumptions'!$E$5,VLOOKUP($A187,'Recurring Plans'!$A$5:$M$104,5,FALSE)+($B187-1)*VLOOKUP($A187,'Recurring Plans'!$A$5:$M$104,6,FALSE)*7,IF(VLOOKUP($A187,'Recurring Plans'!$A$5:$M$104,7,FALSE)='Assumptions'!$E$6,EDATE(VLOOKUP($A187,'Recurring Plans'!$A$5:$M$104,5,FALSE),($B187-1)*VLOOKUP($A187,'Recurring Plans'!$A$5:$M$104,6,FALSE)),""))),""))</f>
        <v/>
      </c>
      <c r="F187" s="31" t="n"/>
      <c r="G187" s="32">
        <f>IF($E187="","",IF($F187&lt;&gt;"",$F187,$E187))</f>
        <v/>
      </c>
      <c r="H187" s="22">
        <f>IF($E187="","",IFERROR(VLOOKUP($A187,'Recurring Plans'!$A$5:$M$104,9,FALSE),""))</f>
        <v/>
      </c>
      <c r="I187" s="13" t="n"/>
      <c r="J187" s="18">
        <f>IF($E187="","",IF($I187&lt;&gt;"",$I187,IFERROR(VLOOKUP($A187,'Recurring Plans'!$A$5:$M$104,10,FALSE),"")))</f>
        <v/>
      </c>
      <c r="K187" s="12" t="n"/>
      <c r="L187" s="6">
        <f>IF($G187="","",IF($K187&lt;&gt;"",$K187,'Assumptions'!$E$14))</f>
        <v/>
      </c>
      <c r="M187" s="13" t="n"/>
      <c r="N187" s="18">
        <f>IF($G187="","",IF(OR($F187&lt;&gt;"",$I187&lt;&gt;"",$M187&lt;&gt;"",$K187='Assumptions'!$E$16,$K187='Assumptions'!$E$17),"Exception - check",IF(AND($L187='Assumptions'!$E$14,$G187&lt;'Assumptions'!$B$4),"Past date - check","")))</f>
        <v/>
      </c>
    </row>
    <row r="188">
      <c r="A188" s="9">
        <f>IFERROR(IF(INDEX('Recurring Plans'!$A$5:$A$104,INT((ROW()-5)/12)+1)="","",INDEX('Recurring Plans'!$A$5:$A$104,INT((ROW()-5)/12)+1)),"")</f>
        <v/>
      </c>
      <c r="B188" s="23">
        <f>IF($A188="","",MOD(ROW()-5,12)+1)</f>
        <v/>
      </c>
      <c r="C188" s="20">
        <f>IF($A188="","",IFERROR(VLOOKUP($A188,'Recurring Plans'!$A$5:$M$104,2,FALSE),""))</f>
        <v/>
      </c>
      <c r="D188" s="20">
        <f>IF($A188="","",IFERROR(VLOOKUP($A188,'Recurring Plans'!$A$5:$M$104,4,FALSE),""))</f>
        <v/>
      </c>
      <c r="E188" s="33">
        <f>IF(OR($A188="",$B188&gt;IFERROR(VLOOKUP($A188,'Recurring Plans'!$A$5:$M$104,8,FALSE),0),IFERROR(VLOOKUP($A188,'Recurring Plans'!$A$5:$M$104,11,FALSE),"")&lt;&gt;'Assumptions'!$E$9),"",IFERROR(IF(VLOOKUP($A188,'Recurring Plans'!$A$5:$M$104,7,FALSE)='Assumptions'!$E$4,VLOOKUP($A188,'Recurring Plans'!$A$5:$M$104,5,FALSE)+($B188-1)*VLOOKUP($A188,'Recurring Plans'!$A$5:$M$104,6,FALSE),IF(VLOOKUP($A188,'Recurring Plans'!$A$5:$M$104,7,FALSE)='Assumptions'!$E$5,VLOOKUP($A188,'Recurring Plans'!$A$5:$M$104,5,FALSE)+($B188-1)*VLOOKUP($A188,'Recurring Plans'!$A$5:$M$104,6,FALSE)*7,IF(VLOOKUP($A188,'Recurring Plans'!$A$5:$M$104,7,FALSE)='Assumptions'!$E$6,EDATE(VLOOKUP($A188,'Recurring Plans'!$A$5:$M$104,5,FALSE),($B188-1)*VLOOKUP($A188,'Recurring Plans'!$A$5:$M$104,6,FALSE)),""))),""))</f>
        <v/>
      </c>
      <c r="F188" s="31" t="n"/>
      <c r="G188" s="33">
        <f>IF($E188="","",IF($F188&lt;&gt;"",$F188,$E188))</f>
        <v/>
      </c>
      <c r="H188" s="24">
        <f>IF($E188="","",IFERROR(VLOOKUP($A188,'Recurring Plans'!$A$5:$M$104,9,FALSE),""))</f>
        <v/>
      </c>
      <c r="I188" s="13" t="n"/>
      <c r="J188" s="20">
        <f>IF($E188="","",IF($I188&lt;&gt;"",$I188,IFERROR(VLOOKUP($A188,'Recurring Plans'!$A$5:$M$104,10,FALSE),"")))</f>
        <v/>
      </c>
      <c r="K188" s="12" t="n"/>
      <c r="L188" s="9">
        <f>IF($G188="","",IF($K188&lt;&gt;"",$K188,'Assumptions'!$E$14))</f>
        <v/>
      </c>
      <c r="M188" s="13" t="n"/>
      <c r="N188" s="20">
        <f>IF($G188="","",IF(OR($F188&lt;&gt;"",$I188&lt;&gt;"",$M188&lt;&gt;"",$K188='Assumptions'!$E$16,$K188='Assumptions'!$E$17),"Exception - check",IF(AND($L188='Assumptions'!$E$14,$G188&lt;'Assumptions'!$B$4),"Past date - check","")))</f>
        <v/>
      </c>
    </row>
    <row r="189">
      <c r="A189" s="6">
        <f>IFERROR(IF(INDEX('Recurring Plans'!$A$5:$A$104,INT((ROW()-5)/12)+1)="","",INDEX('Recurring Plans'!$A$5:$A$104,INT((ROW()-5)/12)+1)),"")</f>
        <v/>
      </c>
      <c r="B189" s="21">
        <f>IF($A189="","",MOD(ROW()-5,12)+1)</f>
        <v/>
      </c>
      <c r="C189" s="18">
        <f>IF($A189="","",IFERROR(VLOOKUP($A189,'Recurring Plans'!$A$5:$M$104,2,FALSE),""))</f>
        <v/>
      </c>
      <c r="D189" s="18">
        <f>IF($A189="","",IFERROR(VLOOKUP($A189,'Recurring Plans'!$A$5:$M$104,4,FALSE),""))</f>
        <v/>
      </c>
      <c r="E189" s="32">
        <f>IF(OR($A189="",$B189&gt;IFERROR(VLOOKUP($A189,'Recurring Plans'!$A$5:$M$104,8,FALSE),0),IFERROR(VLOOKUP($A189,'Recurring Plans'!$A$5:$M$104,11,FALSE),"")&lt;&gt;'Assumptions'!$E$9),"",IFERROR(IF(VLOOKUP($A189,'Recurring Plans'!$A$5:$M$104,7,FALSE)='Assumptions'!$E$4,VLOOKUP($A189,'Recurring Plans'!$A$5:$M$104,5,FALSE)+($B189-1)*VLOOKUP($A189,'Recurring Plans'!$A$5:$M$104,6,FALSE),IF(VLOOKUP($A189,'Recurring Plans'!$A$5:$M$104,7,FALSE)='Assumptions'!$E$5,VLOOKUP($A189,'Recurring Plans'!$A$5:$M$104,5,FALSE)+($B189-1)*VLOOKUP($A189,'Recurring Plans'!$A$5:$M$104,6,FALSE)*7,IF(VLOOKUP($A189,'Recurring Plans'!$A$5:$M$104,7,FALSE)='Assumptions'!$E$6,EDATE(VLOOKUP($A189,'Recurring Plans'!$A$5:$M$104,5,FALSE),($B189-1)*VLOOKUP($A189,'Recurring Plans'!$A$5:$M$104,6,FALSE)),""))),""))</f>
        <v/>
      </c>
      <c r="F189" s="31" t="n"/>
      <c r="G189" s="32">
        <f>IF($E189="","",IF($F189&lt;&gt;"",$F189,$E189))</f>
        <v/>
      </c>
      <c r="H189" s="22">
        <f>IF($E189="","",IFERROR(VLOOKUP($A189,'Recurring Plans'!$A$5:$M$104,9,FALSE),""))</f>
        <v/>
      </c>
      <c r="I189" s="13" t="n"/>
      <c r="J189" s="18">
        <f>IF($E189="","",IF($I189&lt;&gt;"",$I189,IFERROR(VLOOKUP($A189,'Recurring Plans'!$A$5:$M$104,10,FALSE),"")))</f>
        <v/>
      </c>
      <c r="K189" s="12" t="n"/>
      <c r="L189" s="6">
        <f>IF($G189="","",IF($K189&lt;&gt;"",$K189,'Assumptions'!$E$14))</f>
        <v/>
      </c>
      <c r="M189" s="13" t="n"/>
      <c r="N189" s="18">
        <f>IF($G189="","",IF(OR($F189&lt;&gt;"",$I189&lt;&gt;"",$M189&lt;&gt;"",$K189='Assumptions'!$E$16,$K189='Assumptions'!$E$17),"Exception - check",IF(AND($L189='Assumptions'!$E$14,$G189&lt;'Assumptions'!$B$4),"Past date - check","")))</f>
        <v/>
      </c>
    </row>
    <row r="190">
      <c r="A190" s="9">
        <f>IFERROR(IF(INDEX('Recurring Plans'!$A$5:$A$104,INT((ROW()-5)/12)+1)="","",INDEX('Recurring Plans'!$A$5:$A$104,INT((ROW()-5)/12)+1)),"")</f>
        <v/>
      </c>
      <c r="B190" s="23">
        <f>IF($A190="","",MOD(ROW()-5,12)+1)</f>
        <v/>
      </c>
      <c r="C190" s="20">
        <f>IF($A190="","",IFERROR(VLOOKUP($A190,'Recurring Plans'!$A$5:$M$104,2,FALSE),""))</f>
        <v/>
      </c>
      <c r="D190" s="20">
        <f>IF($A190="","",IFERROR(VLOOKUP($A190,'Recurring Plans'!$A$5:$M$104,4,FALSE),""))</f>
        <v/>
      </c>
      <c r="E190" s="33">
        <f>IF(OR($A190="",$B190&gt;IFERROR(VLOOKUP($A190,'Recurring Plans'!$A$5:$M$104,8,FALSE),0),IFERROR(VLOOKUP($A190,'Recurring Plans'!$A$5:$M$104,11,FALSE),"")&lt;&gt;'Assumptions'!$E$9),"",IFERROR(IF(VLOOKUP($A190,'Recurring Plans'!$A$5:$M$104,7,FALSE)='Assumptions'!$E$4,VLOOKUP($A190,'Recurring Plans'!$A$5:$M$104,5,FALSE)+($B190-1)*VLOOKUP($A190,'Recurring Plans'!$A$5:$M$104,6,FALSE),IF(VLOOKUP($A190,'Recurring Plans'!$A$5:$M$104,7,FALSE)='Assumptions'!$E$5,VLOOKUP($A190,'Recurring Plans'!$A$5:$M$104,5,FALSE)+($B190-1)*VLOOKUP($A190,'Recurring Plans'!$A$5:$M$104,6,FALSE)*7,IF(VLOOKUP($A190,'Recurring Plans'!$A$5:$M$104,7,FALSE)='Assumptions'!$E$6,EDATE(VLOOKUP($A190,'Recurring Plans'!$A$5:$M$104,5,FALSE),($B190-1)*VLOOKUP($A190,'Recurring Plans'!$A$5:$M$104,6,FALSE)),""))),""))</f>
        <v/>
      </c>
      <c r="F190" s="31" t="n"/>
      <c r="G190" s="33">
        <f>IF($E190="","",IF($F190&lt;&gt;"",$F190,$E190))</f>
        <v/>
      </c>
      <c r="H190" s="24">
        <f>IF($E190="","",IFERROR(VLOOKUP($A190,'Recurring Plans'!$A$5:$M$104,9,FALSE),""))</f>
        <v/>
      </c>
      <c r="I190" s="13" t="n"/>
      <c r="J190" s="20">
        <f>IF($E190="","",IF($I190&lt;&gt;"",$I190,IFERROR(VLOOKUP($A190,'Recurring Plans'!$A$5:$M$104,10,FALSE),"")))</f>
        <v/>
      </c>
      <c r="K190" s="12" t="n"/>
      <c r="L190" s="9">
        <f>IF($G190="","",IF($K190&lt;&gt;"",$K190,'Assumptions'!$E$14))</f>
        <v/>
      </c>
      <c r="M190" s="13" t="n"/>
      <c r="N190" s="20">
        <f>IF($G190="","",IF(OR($F190&lt;&gt;"",$I190&lt;&gt;"",$M190&lt;&gt;"",$K190='Assumptions'!$E$16,$K190='Assumptions'!$E$17),"Exception - check",IF(AND($L190='Assumptions'!$E$14,$G190&lt;'Assumptions'!$B$4),"Past date - check","")))</f>
        <v/>
      </c>
    </row>
    <row r="191">
      <c r="A191" s="6">
        <f>IFERROR(IF(INDEX('Recurring Plans'!$A$5:$A$104,INT((ROW()-5)/12)+1)="","",INDEX('Recurring Plans'!$A$5:$A$104,INT((ROW()-5)/12)+1)),"")</f>
        <v/>
      </c>
      <c r="B191" s="21">
        <f>IF($A191="","",MOD(ROW()-5,12)+1)</f>
        <v/>
      </c>
      <c r="C191" s="18">
        <f>IF($A191="","",IFERROR(VLOOKUP($A191,'Recurring Plans'!$A$5:$M$104,2,FALSE),""))</f>
        <v/>
      </c>
      <c r="D191" s="18">
        <f>IF($A191="","",IFERROR(VLOOKUP($A191,'Recurring Plans'!$A$5:$M$104,4,FALSE),""))</f>
        <v/>
      </c>
      <c r="E191" s="32">
        <f>IF(OR($A191="",$B191&gt;IFERROR(VLOOKUP($A191,'Recurring Plans'!$A$5:$M$104,8,FALSE),0),IFERROR(VLOOKUP($A191,'Recurring Plans'!$A$5:$M$104,11,FALSE),"")&lt;&gt;'Assumptions'!$E$9),"",IFERROR(IF(VLOOKUP($A191,'Recurring Plans'!$A$5:$M$104,7,FALSE)='Assumptions'!$E$4,VLOOKUP($A191,'Recurring Plans'!$A$5:$M$104,5,FALSE)+($B191-1)*VLOOKUP($A191,'Recurring Plans'!$A$5:$M$104,6,FALSE),IF(VLOOKUP($A191,'Recurring Plans'!$A$5:$M$104,7,FALSE)='Assumptions'!$E$5,VLOOKUP($A191,'Recurring Plans'!$A$5:$M$104,5,FALSE)+($B191-1)*VLOOKUP($A191,'Recurring Plans'!$A$5:$M$104,6,FALSE)*7,IF(VLOOKUP($A191,'Recurring Plans'!$A$5:$M$104,7,FALSE)='Assumptions'!$E$6,EDATE(VLOOKUP($A191,'Recurring Plans'!$A$5:$M$104,5,FALSE),($B191-1)*VLOOKUP($A191,'Recurring Plans'!$A$5:$M$104,6,FALSE)),""))),""))</f>
        <v/>
      </c>
      <c r="F191" s="31" t="n"/>
      <c r="G191" s="32">
        <f>IF($E191="","",IF($F191&lt;&gt;"",$F191,$E191))</f>
        <v/>
      </c>
      <c r="H191" s="22">
        <f>IF($E191="","",IFERROR(VLOOKUP($A191,'Recurring Plans'!$A$5:$M$104,9,FALSE),""))</f>
        <v/>
      </c>
      <c r="I191" s="13" t="n"/>
      <c r="J191" s="18">
        <f>IF($E191="","",IF($I191&lt;&gt;"",$I191,IFERROR(VLOOKUP($A191,'Recurring Plans'!$A$5:$M$104,10,FALSE),"")))</f>
        <v/>
      </c>
      <c r="K191" s="12" t="n"/>
      <c r="L191" s="6">
        <f>IF($G191="","",IF($K191&lt;&gt;"",$K191,'Assumptions'!$E$14))</f>
        <v/>
      </c>
      <c r="M191" s="13" t="n"/>
      <c r="N191" s="18">
        <f>IF($G191="","",IF(OR($F191&lt;&gt;"",$I191&lt;&gt;"",$M191&lt;&gt;"",$K191='Assumptions'!$E$16,$K191='Assumptions'!$E$17),"Exception - check",IF(AND($L191='Assumptions'!$E$14,$G191&lt;'Assumptions'!$B$4),"Past date - check","")))</f>
        <v/>
      </c>
    </row>
    <row r="192">
      <c r="A192" s="9">
        <f>IFERROR(IF(INDEX('Recurring Plans'!$A$5:$A$104,INT((ROW()-5)/12)+1)="","",INDEX('Recurring Plans'!$A$5:$A$104,INT((ROW()-5)/12)+1)),"")</f>
        <v/>
      </c>
      <c r="B192" s="23">
        <f>IF($A192="","",MOD(ROW()-5,12)+1)</f>
        <v/>
      </c>
      <c r="C192" s="20">
        <f>IF($A192="","",IFERROR(VLOOKUP($A192,'Recurring Plans'!$A$5:$M$104,2,FALSE),""))</f>
        <v/>
      </c>
      <c r="D192" s="20">
        <f>IF($A192="","",IFERROR(VLOOKUP($A192,'Recurring Plans'!$A$5:$M$104,4,FALSE),""))</f>
        <v/>
      </c>
      <c r="E192" s="33">
        <f>IF(OR($A192="",$B192&gt;IFERROR(VLOOKUP($A192,'Recurring Plans'!$A$5:$M$104,8,FALSE),0),IFERROR(VLOOKUP($A192,'Recurring Plans'!$A$5:$M$104,11,FALSE),"")&lt;&gt;'Assumptions'!$E$9),"",IFERROR(IF(VLOOKUP($A192,'Recurring Plans'!$A$5:$M$104,7,FALSE)='Assumptions'!$E$4,VLOOKUP($A192,'Recurring Plans'!$A$5:$M$104,5,FALSE)+($B192-1)*VLOOKUP($A192,'Recurring Plans'!$A$5:$M$104,6,FALSE),IF(VLOOKUP($A192,'Recurring Plans'!$A$5:$M$104,7,FALSE)='Assumptions'!$E$5,VLOOKUP($A192,'Recurring Plans'!$A$5:$M$104,5,FALSE)+($B192-1)*VLOOKUP($A192,'Recurring Plans'!$A$5:$M$104,6,FALSE)*7,IF(VLOOKUP($A192,'Recurring Plans'!$A$5:$M$104,7,FALSE)='Assumptions'!$E$6,EDATE(VLOOKUP($A192,'Recurring Plans'!$A$5:$M$104,5,FALSE),($B192-1)*VLOOKUP($A192,'Recurring Plans'!$A$5:$M$104,6,FALSE)),""))),""))</f>
        <v/>
      </c>
      <c r="F192" s="31" t="n"/>
      <c r="G192" s="33">
        <f>IF($E192="","",IF($F192&lt;&gt;"",$F192,$E192))</f>
        <v/>
      </c>
      <c r="H192" s="24">
        <f>IF($E192="","",IFERROR(VLOOKUP($A192,'Recurring Plans'!$A$5:$M$104,9,FALSE),""))</f>
        <v/>
      </c>
      <c r="I192" s="13" t="n"/>
      <c r="J192" s="20">
        <f>IF($E192="","",IF($I192&lt;&gt;"",$I192,IFERROR(VLOOKUP($A192,'Recurring Plans'!$A$5:$M$104,10,FALSE),"")))</f>
        <v/>
      </c>
      <c r="K192" s="12" t="n"/>
      <c r="L192" s="9">
        <f>IF($G192="","",IF($K192&lt;&gt;"",$K192,'Assumptions'!$E$14))</f>
        <v/>
      </c>
      <c r="M192" s="13" t="n"/>
      <c r="N192" s="20">
        <f>IF($G192="","",IF(OR($F192&lt;&gt;"",$I192&lt;&gt;"",$M192&lt;&gt;"",$K192='Assumptions'!$E$16,$K192='Assumptions'!$E$17),"Exception - check",IF(AND($L192='Assumptions'!$E$14,$G192&lt;'Assumptions'!$B$4),"Past date - check","")))</f>
        <v/>
      </c>
    </row>
    <row r="193">
      <c r="A193" s="6">
        <f>IFERROR(IF(INDEX('Recurring Plans'!$A$5:$A$104,INT((ROW()-5)/12)+1)="","",INDEX('Recurring Plans'!$A$5:$A$104,INT((ROW()-5)/12)+1)),"")</f>
        <v/>
      </c>
      <c r="B193" s="21">
        <f>IF($A193="","",MOD(ROW()-5,12)+1)</f>
        <v/>
      </c>
      <c r="C193" s="18">
        <f>IF($A193="","",IFERROR(VLOOKUP($A193,'Recurring Plans'!$A$5:$M$104,2,FALSE),""))</f>
        <v/>
      </c>
      <c r="D193" s="18">
        <f>IF($A193="","",IFERROR(VLOOKUP($A193,'Recurring Plans'!$A$5:$M$104,4,FALSE),""))</f>
        <v/>
      </c>
      <c r="E193" s="32">
        <f>IF(OR($A193="",$B193&gt;IFERROR(VLOOKUP($A193,'Recurring Plans'!$A$5:$M$104,8,FALSE),0),IFERROR(VLOOKUP($A193,'Recurring Plans'!$A$5:$M$104,11,FALSE),"")&lt;&gt;'Assumptions'!$E$9),"",IFERROR(IF(VLOOKUP($A193,'Recurring Plans'!$A$5:$M$104,7,FALSE)='Assumptions'!$E$4,VLOOKUP($A193,'Recurring Plans'!$A$5:$M$104,5,FALSE)+($B193-1)*VLOOKUP($A193,'Recurring Plans'!$A$5:$M$104,6,FALSE),IF(VLOOKUP($A193,'Recurring Plans'!$A$5:$M$104,7,FALSE)='Assumptions'!$E$5,VLOOKUP($A193,'Recurring Plans'!$A$5:$M$104,5,FALSE)+($B193-1)*VLOOKUP($A193,'Recurring Plans'!$A$5:$M$104,6,FALSE)*7,IF(VLOOKUP($A193,'Recurring Plans'!$A$5:$M$104,7,FALSE)='Assumptions'!$E$6,EDATE(VLOOKUP($A193,'Recurring Plans'!$A$5:$M$104,5,FALSE),($B193-1)*VLOOKUP($A193,'Recurring Plans'!$A$5:$M$104,6,FALSE)),""))),""))</f>
        <v/>
      </c>
      <c r="F193" s="31" t="n"/>
      <c r="G193" s="32">
        <f>IF($E193="","",IF($F193&lt;&gt;"",$F193,$E193))</f>
        <v/>
      </c>
      <c r="H193" s="22">
        <f>IF($E193="","",IFERROR(VLOOKUP($A193,'Recurring Plans'!$A$5:$M$104,9,FALSE),""))</f>
        <v/>
      </c>
      <c r="I193" s="13" t="n"/>
      <c r="J193" s="18">
        <f>IF($E193="","",IF($I193&lt;&gt;"",$I193,IFERROR(VLOOKUP($A193,'Recurring Plans'!$A$5:$M$104,10,FALSE),"")))</f>
        <v/>
      </c>
      <c r="K193" s="12" t="n"/>
      <c r="L193" s="6">
        <f>IF($G193="","",IF($K193&lt;&gt;"",$K193,'Assumptions'!$E$14))</f>
        <v/>
      </c>
      <c r="M193" s="13" t="n"/>
      <c r="N193" s="18">
        <f>IF($G193="","",IF(OR($F193&lt;&gt;"",$I193&lt;&gt;"",$M193&lt;&gt;"",$K193='Assumptions'!$E$16,$K193='Assumptions'!$E$17),"Exception - check",IF(AND($L193='Assumptions'!$E$14,$G193&lt;'Assumptions'!$B$4),"Past date - check","")))</f>
        <v/>
      </c>
    </row>
    <row r="194">
      <c r="A194" s="9">
        <f>IFERROR(IF(INDEX('Recurring Plans'!$A$5:$A$104,INT((ROW()-5)/12)+1)="","",INDEX('Recurring Plans'!$A$5:$A$104,INT((ROW()-5)/12)+1)),"")</f>
        <v/>
      </c>
      <c r="B194" s="23">
        <f>IF($A194="","",MOD(ROW()-5,12)+1)</f>
        <v/>
      </c>
      <c r="C194" s="20">
        <f>IF($A194="","",IFERROR(VLOOKUP($A194,'Recurring Plans'!$A$5:$M$104,2,FALSE),""))</f>
        <v/>
      </c>
      <c r="D194" s="20">
        <f>IF($A194="","",IFERROR(VLOOKUP($A194,'Recurring Plans'!$A$5:$M$104,4,FALSE),""))</f>
        <v/>
      </c>
      <c r="E194" s="33">
        <f>IF(OR($A194="",$B194&gt;IFERROR(VLOOKUP($A194,'Recurring Plans'!$A$5:$M$104,8,FALSE),0),IFERROR(VLOOKUP($A194,'Recurring Plans'!$A$5:$M$104,11,FALSE),"")&lt;&gt;'Assumptions'!$E$9),"",IFERROR(IF(VLOOKUP($A194,'Recurring Plans'!$A$5:$M$104,7,FALSE)='Assumptions'!$E$4,VLOOKUP($A194,'Recurring Plans'!$A$5:$M$104,5,FALSE)+($B194-1)*VLOOKUP($A194,'Recurring Plans'!$A$5:$M$104,6,FALSE),IF(VLOOKUP($A194,'Recurring Plans'!$A$5:$M$104,7,FALSE)='Assumptions'!$E$5,VLOOKUP($A194,'Recurring Plans'!$A$5:$M$104,5,FALSE)+($B194-1)*VLOOKUP($A194,'Recurring Plans'!$A$5:$M$104,6,FALSE)*7,IF(VLOOKUP($A194,'Recurring Plans'!$A$5:$M$104,7,FALSE)='Assumptions'!$E$6,EDATE(VLOOKUP($A194,'Recurring Plans'!$A$5:$M$104,5,FALSE),($B194-1)*VLOOKUP($A194,'Recurring Plans'!$A$5:$M$104,6,FALSE)),""))),""))</f>
        <v/>
      </c>
      <c r="F194" s="31" t="n"/>
      <c r="G194" s="33">
        <f>IF($E194="","",IF($F194&lt;&gt;"",$F194,$E194))</f>
        <v/>
      </c>
      <c r="H194" s="24">
        <f>IF($E194="","",IFERROR(VLOOKUP($A194,'Recurring Plans'!$A$5:$M$104,9,FALSE),""))</f>
        <v/>
      </c>
      <c r="I194" s="13" t="n"/>
      <c r="J194" s="20">
        <f>IF($E194="","",IF($I194&lt;&gt;"",$I194,IFERROR(VLOOKUP($A194,'Recurring Plans'!$A$5:$M$104,10,FALSE),"")))</f>
        <v/>
      </c>
      <c r="K194" s="12" t="n"/>
      <c r="L194" s="9">
        <f>IF($G194="","",IF($K194&lt;&gt;"",$K194,'Assumptions'!$E$14))</f>
        <v/>
      </c>
      <c r="M194" s="13" t="n"/>
      <c r="N194" s="20">
        <f>IF($G194="","",IF(OR($F194&lt;&gt;"",$I194&lt;&gt;"",$M194&lt;&gt;"",$K194='Assumptions'!$E$16,$K194='Assumptions'!$E$17),"Exception - check",IF(AND($L194='Assumptions'!$E$14,$G194&lt;'Assumptions'!$B$4),"Past date - check","")))</f>
        <v/>
      </c>
    </row>
    <row r="195">
      <c r="A195" s="6">
        <f>IFERROR(IF(INDEX('Recurring Plans'!$A$5:$A$104,INT((ROW()-5)/12)+1)="","",INDEX('Recurring Plans'!$A$5:$A$104,INT((ROW()-5)/12)+1)),"")</f>
        <v/>
      </c>
      <c r="B195" s="21">
        <f>IF($A195="","",MOD(ROW()-5,12)+1)</f>
        <v/>
      </c>
      <c r="C195" s="18">
        <f>IF($A195="","",IFERROR(VLOOKUP($A195,'Recurring Plans'!$A$5:$M$104,2,FALSE),""))</f>
        <v/>
      </c>
      <c r="D195" s="18">
        <f>IF($A195="","",IFERROR(VLOOKUP($A195,'Recurring Plans'!$A$5:$M$104,4,FALSE),""))</f>
        <v/>
      </c>
      <c r="E195" s="32">
        <f>IF(OR($A195="",$B195&gt;IFERROR(VLOOKUP($A195,'Recurring Plans'!$A$5:$M$104,8,FALSE),0),IFERROR(VLOOKUP($A195,'Recurring Plans'!$A$5:$M$104,11,FALSE),"")&lt;&gt;'Assumptions'!$E$9),"",IFERROR(IF(VLOOKUP($A195,'Recurring Plans'!$A$5:$M$104,7,FALSE)='Assumptions'!$E$4,VLOOKUP($A195,'Recurring Plans'!$A$5:$M$104,5,FALSE)+($B195-1)*VLOOKUP($A195,'Recurring Plans'!$A$5:$M$104,6,FALSE),IF(VLOOKUP($A195,'Recurring Plans'!$A$5:$M$104,7,FALSE)='Assumptions'!$E$5,VLOOKUP($A195,'Recurring Plans'!$A$5:$M$104,5,FALSE)+($B195-1)*VLOOKUP($A195,'Recurring Plans'!$A$5:$M$104,6,FALSE)*7,IF(VLOOKUP($A195,'Recurring Plans'!$A$5:$M$104,7,FALSE)='Assumptions'!$E$6,EDATE(VLOOKUP($A195,'Recurring Plans'!$A$5:$M$104,5,FALSE),($B195-1)*VLOOKUP($A195,'Recurring Plans'!$A$5:$M$104,6,FALSE)),""))),""))</f>
        <v/>
      </c>
      <c r="F195" s="31" t="n"/>
      <c r="G195" s="32">
        <f>IF($E195="","",IF($F195&lt;&gt;"",$F195,$E195))</f>
        <v/>
      </c>
      <c r="H195" s="22">
        <f>IF($E195="","",IFERROR(VLOOKUP($A195,'Recurring Plans'!$A$5:$M$104,9,FALSE),""))</f>
        <v/>
      </c>
      <c r="I195" s="13" t="n"/>
      <c r="J195" s="18">
        <f>IF($E195="","",IF($I195&lt;&gt;"",$I195,IFERROR(VLOOKUP($A195,'Recurring Plans'!$A$5:$M$104,10,FALSE),"")))</f>
        <v/>
      </c>
      <c r="K195" s="12" t="n"/>
      <c r="L195" s="6">
        <f>IF($G195="","",IF($K195&lt;&gt;"",$K195,'Assumptions'!$E$14))</f>
        <v/>
      </c>
      <c r="M195" s="13" t="n"/>
      <c r="N195" s="18">
        <f>IF($G195="","",IF(OR($F195&lt;&gt;"",$I195&lt;&gt;"",$M195&lt;&gt;"",$K195='Assumptions'!$E$16,$K195='Assumptions'!$E$17),"Exception - check",IF(AND($L195='Assumptions'!$E$14,$G195&lt;'Assumptions'!$B$4),"Past date - check","")))</f>
        <v/>
      </c>
    </row>
    <row r="196">
      <c r="A196" s="9">
        <f>IFERROR(IF(INDEX('Recurring Plans'!$A$5:$A$104,INT((ROW()-5)/12)+1)="","",INDEX('Recurring Plans'!$A$5:$A$104,INT((ROW()-5)/12)+1)),"")</f>
        <v/>
      </c>
      <c r="B196" s="23">
        <f>IF($A196="","",MOD(ROW()-5,12)+1)</f>
        <v/>
      </c>
      <c r="C196" s="20">
        <f>IF($A196="","",IFERROR(VLOOKUP($A196,'Recurring Plans'!$A$5:$M$104,2,FALSE),""))</f>
        <v/>
      </c>
      <c r="D196" s="20">
        <f>IF($A196="","",IFERROR(VLOOKUP($A196,'Recurring Plans'!$A$5:$M$104,4,FALSE),""))</f>
        <v/>
      </c>
      <c r="E196" s="33">
        <f>IF(OR($A196="",$B196&gt;IFERROR(VLOOKUP($A196,'Recurring Plans'!$A$5:$M$104,8,FALSE),0),IFERROR(VLOOKUP($A196,'Recurring Plans'!$A$5:$M$104,11,FALSE),"")&lt;&gt;'Assumptions'!$E$9),"",IFERROR(IF(VLOOKUP($A196,'Recurring Plans'!$A$5:$M$104,7,FALSE)='Assumptions'!$E$4,VLOOKUP($A196,'Recurring Plans'!$A$5:$M$104,5,FALSE)+($B196-1)*VLOOKUP($A196,'Recurring Plans'!$A$5:$M$104,6,FALSE),IF(VLOOKUP($A196,'Recurring Plans'!$A$5:$M$104,7,FALSE)='Assumptions'!$E$5,VLOOKUP($A196,'Recurring Plans'!$A$5:$M$104,5,FALSE)+($B196-1)*VLOOKUP($A196,'Recurring Plans'!$A$5:$M$104,6,FALSE)*7,IF(VLOOKUP($A196,'Recurring Plans'!$A$5:$M$104,7,FALSE)='Assumptions'!$E$6,EDATE(VLOOKUP($A196,'Recurring Plans'!$A$5:$M$104,5,FALSE),($B196-1)*VLOOKUP($A196,'Recurring Plans'!$A$5:$M$104,6,FALSE)),""))),""))</f>
        <v/>
      </c>
      <c r="F196" s="31" t="n"/>
      <c r="G196" s="33">
        <f>IF($E196="","",IF($F196&lt;&gt;"",$F196,$E196))</f>
        <v/>
      </c>
      <c r="H196" s="24">
        <f>IF($E196="","",IFERROR(VLOOKUP($A196,'Recurring Plans'!$A$5:$M$104,9,FALSE),""))</f>
        <v/>
      </c>
      <c r="I196" s="13" t="n"/>
      <c r="J196" s="20">
        <f>IF($E196="","",IF($I196&lt;&gt;"",$I196,IFERROR(VLOOKUP($A196,'Recurring Plans'!$A$5:$M$104,10,FALSE),"")))</f>
        <v/>
      </c>
      <c r="K196" s="12" t="n"/>
      <c r="L196" s="9">
        <f>IF($G196="","",IF($K196&lt;&gt;"",$K196,'Assumptions'!$E$14))</f>
        <v/>
      </c>
      <c r="M196" s="13" t="n"/>
      <c r="N196" s="20">
        <f>IF($G196="","",IF(OR($F196&lt;&gt;"",$I196&lt;&gt;"",$M196&lt;&gt;"",$K196='Assumptions'!$E$16,$K196='Assumptions'!$E$17),"Exception - check",IF(AND($L196='Assumptions'!$E$14,$G196&lt;'Assumptions'!$B$4),"Past date - check","")))</f>
        <v/>
      </c>
    </row>
    <row r="197">
      <c r="A197" s="6">
        <f>IFERROR(IF(INDEX('Recurring Plans'!$A$5:$A$104,INT((ROW()-5)/12)+1)="","",INDEX('Recurring Plans'!$A$5:$A$104,INT((ROW()-5)/12)+1)),"")</f>
        <v/>
      </c>
      <c r="B197" s="21">
        <f>IF($A197="","",MOD(ROW()-5,12)+1)</f>
        <v/>
      </c>
      <c r="C197" s="18">
        <f>IF($A197="","",IFERROR(VLOOKUP($A197,'Recurring Plans'!$A$5:$M$104,2,FALSE),""))</f>
        <v/>
      </c>
      <c r="D197" s="18">
        <f>IF($A197="","",IFERROR(VLOOKUP($A197,'Recurring Plans'!$A$5:$M$104,4,FALSE),""))</f>
        <v/>
      </c>
      <c r="E197" s="32">
        <f>IF(OR($A197="",$B197&gt;IFERROR(VLOOKUP($A197,'Recurring Plans'!$A$5:$M$104,8,FALSE),0),IFERROR(VLOOKUP($A197,'Recurring Plans'!$A$5:$M$104,11,FALSE),"")&lt;&gt;'Assumptions'!$E$9),"",IFERROR(IF(VLOOKUP($A197,'Recurring Plans'!$A$5:$M$104,7,FALSE)='Assumptions'!$E$4,VLOOKUP($A197,'Recurring Plans'!$A$5:$M$104,5,FALSE)+($B197-1)*VLOOKUP($A197,'Recurring Plans'!$A$5:$M$104,6,FALSE),IF(VLOOKUP($A197,'Recurring Plans'!$A$5:$M$104,7,FALSE)='Assumptions'!$E$5,VLOOKUP($A197,'Recurring Plans'!$A$5:$M$104,5,FALSE)+($B197-1)*VLOOKUP($A197,'Recurring Plans'!$A$5:$M$104,6,FALSE)*7,IF(VLOOKUP($A197,'Recurring Plans'!$A$5:$M$104,7,FALSE)='Assumptions'!$E$6,EDATE(VLOOKUP($A197,'Recurring Plans'!$A$5:$M$104,5,FALSE),($B197-1)*VLOOKUP($A197,'Recurring Plans'!$A$5:$M$104,6,FALSE)),""))),""))</f>
        <v/>
      </c>
      <c r="F197" s="31" t="n"/>
      <c r="G197" s="32">
        <f>IF($E197="","",IF($F197&lt;&gt;"",$F197,$E197))</f>
        <v/>
      </c>
      <c r="H197" s="22">
        <f>IF($E197="","",IFERROR(VLOOKUP($A197,'Recurring Plans'!$A$5:$M$104,9,FALSE),""))</f>
        <v/>
      </c>
      <c r="I197" s="13" t="n"/>
      <c r="J197" s="18">
        <f>IF($E197="","",IF($I197&lt;&gt;"",$I197,IFERROR(VLOOKUP($A197,'Recurring Plans'!$A$5:$M$104,10,FALSE),"")))</f>
        <v/>
      </c>
      <c r="K197" s="12" t="n"/>
      <c r="L197" s="6">
        <f>IF($G197="","",IF($K197&lt;&gt;"",$K197,'Assumptions'!$E$14))</f>
        <v/>
      </c>
      <c r="M197" s="13" t="n"/>
      <c r="N197" s="18">
        <f>IF($G197="","",IF(OR($F197&lt;&gt;"",$I197&lt;&gt;"",$M197&lt;&gt;"",$K197='Assumptions'!$E$16,$K197='Assumptions'!$E$17),"Exception - check",IF(AND($L197='Assumptions'!$E$14,$G197&lt;'Assumptions'!$B$4),"Past date - check","")))</f>
        <v/>
      </c>
    </row>
    <row r="198">
      <c r="A198" s="9">
        <f>IFERROR(IF(INDEX('Recurring Plans'!$A$5:$A$104,INT((ROW()-5)/12)+1)="","",INDEX('Recurring Plans'!$A$5:$A$104,INT((ROW()-5)/12)+1)),"")</f>
        <v/>
      </c>
      <c r="B198" s="23">
        <f>IF($A198="","",MOD(ROW()-5,12)+1)</f>
        <v/>
      </c>
      <c r="C198" s="20">
        <f>IF($A198="","",IFERROR(VLOOKUP($A198,'Recurring Plans'!$A$5:$M$104,2,FALSE),""))</f>
        <v/>
      </c>
      <c r="D198" s="20">
        <f>IF($A198="","",IFERROR(VLOOKUP($A198,'Recurring Plans'!$A$5:$M$104,4,FALSE),""))</f>
        <v/>
      </c>
      <c r="E198" s="33">
        <f>IF(OR($A198="",$B198&gt;IFERROR(VLOOKUP($A198,'Recurring Plans'!$A$5:$M$104,8,FALSE),0),IFERROR(VLOOKUP($A198,'Recurring Plans'!$A$5:$M$104,11,FALSE),"")&lt;&gt;'Assumptions'!$E$9),"",IFERROR(IF(VLOOKUP($A198,'Recurring Plans'!$A$5:$M$104,7,FALSE)='Assumptions'!$E$4,VLOOKUP($A198,'Recurring Plans'!$A$5:$M$104,5,FALSE)+($B198-1)*VLOOKUP($A198,'Recurring Plans'!$A$5:$M$104,6,FALSE),IF(VLOOKUP($A198,'Recurring Plans'!$A$5:$M$104,7,FALSE)='Assumptions'!$E$5,VLOOKUP($A198,'Recurring Plans'!$A$5:$M$104,5,FALSE)+($B198-1)*VLOOKUP($A198,'Recurring Plans'!$A$5:$M$104,6,FALSE)*7,IF(VLOOKUP($A198,'Recurring Plans'!$A$5:$M$104,7,FALSE)='Assumptions'!$E$6,EDATE(VLOOKUP($A198,'Recurring Plans'!$A$5:$M$104,5,FALSE),($B198-1)*VLOOKUP($A198,'Recurring Plans'!$A$5:$M$104,6,FALSE)),""))),""))</f>
        <v/>
      </c>
      <c r="F198" s="31" t="n"/>
      <c r="G198" s="33">
        <f>IF($E198="","",IF($F198&lt;&gt;"",$F198,$E198))</f>
        <v/>
      </c>
      <c r="H198" s="24">
        <f>IF($E198="","",IFERROR(VLOOKUP($A198,'Recurring Plans'!$A$5:$M$104,9,FALSE),""))</f>
        <v/>
      </c>
      <c r="I198" s="13" t="n"/>
      <c r="J198" s="20">
        <f>IF($E198="","",IF($I198&lt;&gt;"",$I198,IFERROR(VLOOKUP($A198,'Recurring Plans'!$A$5:$M$104,10,FALSE),"")))</f>
        <v/>
      </c>
      <c r="K198" s="12" t="n"/>
      <c r="L198" s="9">
        <f>IF($G198="","",IF($K198&lt;&gt;"",$K198,'Assumptions'!$E$14))</f>
        <v/>
      </c>
      <c r="M198" s="13" t="n"/>
      <c r="N198" s="20">
        <f>IF($G198="","",IF(OR($F198&lt;&gt;"",$I198&lt;&gt;"",$M198&lt;&gt;"",$K198='Assumptions'!$E$16,$K198='Assumptions'!$E$17),"Exception - check",IF(AND($L198='Assumptions'!$E$14,$G198&lt;'Assumptions'!$B$4),"Past date - check","")))</f>
        <v/>
      </c>
    </row>
    <row r="199">
      <c r="A199" s="6">
        <f>IFERROR(IF(INDEX('Recurring Plans'!$A$5:$A$104,INT((ROW()-5)/12)+1)="","",INDEX('Recurring Plans'!$A$5:$A$104,INT((ROW()-5)/12)+1)),"")</f>
        <v/>
      </c>
      <c r="B199" s="21">
        <f>IF($A199="","",MOD(ROW()-5,12)+1)</f>
        <v/>
      </c>
      <c r="C199" s="18">
        <f>IF($A199="","",IFERROR(VLOOKUP($A199,'Recurring Plans'!$A$5:$M$104,2,FALSE),""))</f>
        <v/>
      </c>
      <c r="D199" s="18">
        <f>IF($A199="","",IFERROR(VLOOKUP($A199,'Recurring Plans'!$A$5:$M$104,4,FALSE),""))</f>
        <v/>
      </c>
      <c r="E199" s="32">
        <f>IF(OR($A199="",$B199&gt;IFERROR(VLOOKUP($A199,'Recurring Plans'!$A$5:$M$104,8,FALSE),0),IFERROR(VLOOKUP($A199,'Recurring Plans'!$A$5:$M$104,11,FALSE),"")&lt;&gt;'Assumptions'!$E$9),"",IFERROR(IF(VLOOKUP($A199,'Recurring Plans'!$A$5:$M$104,7,FALSE)='Assumptions'!$E$4,VLOOKUP($A199,'Recurring Plans'!$A$5:$M$104,5,FALSE)+($B199-1)*VLOOKUP($A199,'Recurring Plans'!$A$5:$M$104,6,FALSE),IF(VLOOKUP($A199,'Recurring Plans'!$A$5:$M$104,7,FALSE)='Assumptions'!$E$5,VLOOKUP($A199,'Recurring Plans'!$A$5:$M$104,5,FALSE)+($B199-1)*VLOOKUP($A199,'Recurring Plans'!$A$5:$M$104,6,FALSE)*7,IF(VLOOKUP($A199,'Recurring Plans'!$A$5:$M$104,7,FALSE)='Assumptions'!$E$6,EDATE(VLOOKUP($A199,'Recurring Plans'!$A$5:$M$104,5,FALSE),($B199-1)*VLOOKUP($A199,'Recurring Plans'!$A$5:$M$104,6,FALSE)),""))),""))</f>
        <v/>
      </c>
      <c r="F199" s="31" t="n"/>
      <c r="G199" s="32">
        <f>IF($E199="","",IF($F199&lt;&gt;"",$F199,$E199))</f>
        <v/>
      </c>
      <c r="H199" s="22">
        <f>IF($E199="","",IFERROR(VLOOKUP($A199,'Recurring Plans'!$A$5:$M$104,9,FALSE),""))</f>
        <v/>
      </c>
      <c r="I199" s="13" t="n"/>
      <c r="J199" s="18">
        <f>IF($E199="","",IF($I199&lt;&gt;"",$I199,IFERROR(VLOOKUP($A199,'Recurring Plans'!$A$5:$M$104,10,FALSE),"")))</f>
        <v/>
      </c>
      <c r="K199" s="12" t="n"/>
      <c r="L199" s="6">
        <f>IF($G199="","",IF($K199&lt;&gt;"",$K199,'Assumptions'!$E$14))</f>
        <v/>
      </c>
      <c r="M199" s="13" t="n"/>
      <c r="N199" s="18">
        <f>IF($G199="","",IF(OR($F199&lt;&gt;"",$I199&lt;&gt;"",$M199&lt;&gt;"",$K199='Assumptions'!$E$16,$K199='Assumptions'!$E$17),"Exception - check",IF(AND($L199='Assumptions'!$E$14,$G199&lt;'Assumptions'!$B$4),"Past date - check","")))</f>
        <v/>
      </c>
    </row>
    <row r="200">
      <c r="A200" s="9">
        <f>IFERROR(IF(INDEX('Recurring Plans'!$A$5:$A$104,INT((ROW()-5)/12)+1)="","",INDEX('Recurring Plans'!$A$5:$A$104,INT((ROW()-5)/12)+1)),"")</f>
        <v/>
      </c>
      <c r="B200" s="23">
        <f>IF($A200="","",MOD(ROW()-5,12)+1)</f>
        <v/>
      </c>
      <c r="C200" s="20">
        <f>IF($A200="","",IFERROR(VLOOKUP($A200,'Recurring Plans'!$A$5:$M$104,2,FALSE),""))</f>
        <v/>
      </c>
      <c r="D200" s="20">
        <f>IF($A200="","",IFERROR(VLOOKUP($A200,'Recurring Plans'!$A$5:$M$104,4,FALSE),""))</f>
        <v/>
      </c>
      <c r="E200" s="33">
        <f>IF(OR($A200="",$B200&gt;IFERROR(VLOOKUP($A200,'Recurring Plans'!$A$5:$M$104,8,FALSE),0),IFERROR(VLOOKUP($A200,'Recurring Plans'!$A$5:$M$104,11,FALSE),"")&lt;&gt;'Assumptions'!$E$9),"",IFERROR(IF(VLOOKUP($A200,'Recurring Plans'!$A$5:$M$104,7,FALSE)='Assumptions'!$E$4,VLOOKUP($A200,'Recurring Plans'!$A$5:$M$104,5,FALSE)+($B200-1)*VLOOKUP($A200,'Recurring Plans'!$A$5:$M$104,6,FALSE),IF(VLOOKUP($A200,'Recurring Plans'!$A$5:$M$104,7,FALSE)='Assumptions'!$E$5,VLOOKUP($A200,'Recurring Plans'!$A$5:$M$104,5,FALSE)+($B200-1)*VLOOKUP($A200,'Recurring Plans'!$A$5:$M$104,6,FALSE)*7,IF(VLOOKUP($A200,'Recurring Plans'!$A$5:$M$104,7,FALSE)='Assumptions'!$E$6,EDATE(VLOOKUP($A200,'Recurring Plans'!$A$5:$M$104,5,FALSE),($B200-1)*VLOOKUP($A200,'Recurring Plans'!$A$5:$M$104,6,FALSE)),""))),""))</f>
        <v/>
      </c>
      <c r="F200" s="31" t="n"/>
      <c r="G200" s="33">
        <f>IF($E200="","",IF($F200&lt;&gt;"",$F200,$E200))</f>
        <v/>
      </c>
      <c r="H200" s="24">
        <f>IF($E200="","",IFERROR(VLOOKUP($A200,'Recurring Plans'!$A$5:$M$104,9,FALSE),""))</f>
        <v/>
      </c>
      <c r="I200" s="13" t="n"/>
      <c r="J200" s="20">
        <f>IF($E200="","",IF($I200&lt;&gt;"",$I200,IFERROR(VLOOKUP($A200,'Recurring Plans'!$A$5:$M$104,10,FALSE),"")))</f>
        <v/>
      </c>
      <c r="K200" s="12" t="n"/>
      <c r="L200" s="9">
        <f>IF($G200="","",IF($K200&lt;&gt;"",$K200,'Assumptions'!$E$14))</f>
        <v/>
      </c>
      <c r="M200" s="13" t="n"/>
      <c r="N200" s="20">
        <f>IF($G200="","",IF(OR($F200&lt;&gt;"",$I200&lt;&gt;"",$M200&lt;&gt;"",$K200='Assumptions'!$E$16,$K200='Assumptions'!$E$17),"Exception - check",IF(AND($L200='Assumptions'!$E$14,$G200&lt;'Assumptions'!$B$4),"Past date - check","")))</f>
        <v/>
      </c>
    </row>
    <row r="201">
      <c r="A201" s="6">
        <f>IFERROR(IF(INDEX('Recurring Plans'!$A$5:$A$104,INT((ROW()-5)/12)+1)="","",INDEX('Recurring Plans'!$A$5:$A$104,INT((ROW()-5)/12)+1)),"")</f>
        <v/>
      </c>
      <c r="B201" s="21">
        <f>IF($A201="","",MOD(ROW()-5,12)+1)</f>
        <v/>
      </c>
      <c r="C201" s="18">
        <f>IF($A201="","",IFERROR(VLOOKUP($A201,'Recurring Plans'!$A$5:$M$104,2,FALSE),""))</f>
        <v/>
      </c>
      <c r="D201" s="18">
        <f>IF($A201="","",IFERROR(VLOOKUP($A201,'Recurring Plans'!$A$5:$M$104,4,FALSE),""))</f>
        <v/>
      </c>
      <c r="E201" s="32">
        <f>IF(OR($A201="",$B201&gt;IFERROR(VLOOKUP($A201,'Recurring Plans'!$A$5:$M$104,8,FALSE),0),IFERROR(VLOOKUP($A201,'Recurring Plans'!$A$5:$M$104,11,FALSE),"")&lt;&gt;'Assumptions'!$E$9),"",IFERROR(IF(VLOOKUP($A201,'Recurring Plans'!$A$5:$M$104,7,FALSE)='Assumptions'!$E$4,VLOOKUP($A201,'Recurring Plans'!$A$5:$M$104,5,FALSE)+($B201-1)*VLOOKUP($A201,'Recurring Plans'!$A$5:$M$104,6,FALSE),IF(VLOOKUP($A201,'Recurring Plans'!$A$5:$M$104,7,FALSE)='Assumptions'!$E$5,VLOOKUP($A201,'Recurring Plans'!$A$5:$M$104,5,FALSE)+($B201-1)*VLOOKUP($A201,'Recurring Plans'!$A$5:$M$104,6,FALSE)*7,IF(VLOOKUP($A201,'Recurring Plans'!$A$5:$M$104,7,FALSE)='Assumptions'!$E$6,EDATE(VLOOKUP($A201,'Recurring Plans'!$A$5:$M$104,5,FALSE),($B201-1)*VLOOKUP($A201,'Recurring Plans'!$A$5:$M$104,6,FALSE)),""))),""))</f>
        <v/>
      </c>
      <c r="F201" s="31" t="n"/>
      <c r="G201" s="32">
        <f>IF($E201="","",IF($F201&lt;&gt;"",$F201,$E201))</f>
        <v/>
      </c>
      <c r="H201" s="22">
        <f>IF($E201="","",IFERROR(VLOOKUP($A201,'Recurring Plans'!$A$5:$M$104,9,FALSE),""))</f>
        <v/>
      </c>
      <c r="I201" s="13" t="n"/>
      <c r="J201" s="18">
        <f>IF($E201="","",IF($I201&lt;&gt;"",$I201,IFERROR(VLOOKUP($A201,'Recurring Plans'!$A$5:$M$104,10,FALSE),"")))</f>
        <v/>
      </c>
      <c r="K201" s="12" t="n"/>
      <c r="L201" s="6">
        <f>IF($G201="","",IF($K201&lt;&gt;"",$K201,'Assumptions'!$E$14))</f>
        <v/>
      </c>
      <c r="M201" s="13" t="n"/>
      <c r="N201" s="18">
        <f>IF($G201="","",IF(OR($F201&lt;&gt;"",$I201&lt;&gt;"",$M201&lt;&gt;"",$K201='Assumptions'!$E$16,$K201='Assumptions'!$E$17),"Exception - check",IF(AND($L201='Assumptions'!$E$14,$G201&lt;'Assumptions'!$B$4),"Past date - check","")))</f>
        <v/>
      </c>
    </row>
    <row r="202">
      <c r="A202" s="9">
        <f>IFERROR(IF(INDEX('Recurring Plans'!$A$5:$A$104,INT((ROW()-5)/12)+1)="","",INDEX('Recurring Plans'!$A$5:$A$104,INT((ROW()-5)/12)+1)),"")</f>
        <v/>
      </c>
      <c r="B202" s="23">
        <f>IF($A202="","",MOD(ROW()-5,12)+1)</f>
        <v/>
      </c>
      <c r="C202" s="20">
        <f>IF($A202="","",IFERROR(VLOOKUP($A202,'Recurring Plans'!$A$5:$M$104,2,FALSE),""))</f>
        <v/>
      </c>
      <c r="D202" s="20">
        <f>IF($A202="","",IFERROR(VLOOKUP($A202,'Recurring Plans'!$A$5:$M$104,4,FALSE),""))</f>
        <v/>
      </c>
      <c r="E202" s="33">
        <f>IF(OR($A202="",$B202&gt;IFERROR(VLOOKUP($A202,'Recurring Plans'!$A$5:$M$104,8,FALSE),0),IFERROR(VLOOKUP($A202,'Recurring Plans'!$A$5:$M$104,11,FALSE),"")&lt;&gt;'Assumptions'!$E$9),"",IFERROR(IF(VLOOKUP($A202,'Recurring Plans'!$A$5:$M$104,7,FALSE)='Assumptions'!$E$4,VLOOKUP($A202,'Recurring Plans'!$A$5:$M$104,5,FALSE)+($B202-1)*VLOOKUP($A202,'Recurring Plans'!$A$5:$M$104,6,FALSE),IF(VLOOKUP($A202,'Recurring Plans'!$A$5:$M$104,7,FALSE)='Assumptions'!$E$5,VLOOKUP($A202,'Recurring Plans'!$A$5:$M$104,5,FALSE)+($B202-1)*VLOOKUP($A202,'Recurring Plans'!$A$5:$M$104,6,FALSE)*7,IF(VLOOKUP($A202,'Recurring Plans'!$A$5:$M$104,7,FALSE)='Assumptions'!$E$6,EDATE(VLOOKUP($A202,'Recurring Plans'!$A$5:$M$104,5,FALSE),($B202-1)*VLOOKUP($A202,'Recurring Plans'!$A$5:$M$104,6,FALSE)),""))),""))</f>
        <v/>
      </c>
      <c r="F202" s="31" t="n"/>
      <c r="G202" s="33">
        <f>IF($E202="","",IF($F202&lt;&gt;"",$F202,$E202))</f>
        <v/>
      </c>
      <c r="H202" s="24">
        <f>IF($E202="","",IFERROR(VLOOKUP($A202,'Recurring Plans'!$A$5:$M$104,9,FALSE),""))</f>
        <v/>
      </c>
      <c r="I202" s="13" t="n"/>
      <c r="J202" s="20">
        <f>IF($E202="","",IF($I202&lt;&gt;"",$I202,IFERROR(VLOOKUP($A202,'Recurring Plans'!$A$5:$M$104,10,FALSE),"")))</f>
        <v/>
      </c>
      <c r="K202" s="12" t="n"/>
      <c r="L202" s="9">
        <f>IF($G202="","",IF($K202&lt;&gt;"",$K202,'Assumptions'!$E$14))</f>
        <v/>
      </c>
      <c r="M202" s="13" t="n"/>
      <c r="N202" s="20">
        <f>IF($G202="","",IF(OR($F202&lt;&gt;"",$I202&lt;&gt;"",$M202&lt;&gt;"",$K202='Assumptions'!$E$16,$K202='Assumptions'!$E$17),"Exception - check",IF(AND($L202='Assumptions'!$E$14,$G202&lt;'Assumptions'!$B$4),"Past date - check","")))</f>
        <v/>
      </c>
    </row>
    <row r="203">
      <c r="A203" s="6">
        <f>IFERROR(IF(INDEX('Recurring Plans'!$A$5:$A$104,INT((ROW()-5)/12)+1)="","",INDEX('Recurring Plans'!$A$5:$A$104,INT((ROW()-5)/12)+1)),"")</f>
        <v/>
      </c>
      <c r="B203" s="21">
        <f>IF($A203="","",MOD(ROW()-5,12)+1)</f>
        <v/>
      </c>
      <c r="C203" s="18">
        <f>IF($A203="","",IFERROR(VLOOKUP($A203,'Recurring Plans'!$A$5:$M$104,2,FALSE),""))</f>
        <v/>
      </c>
      <c r="D203" s="18">
        <f>IF($A203="","",IFERROR(VLOOKUP($A203,'Recurring Plans'!$A$5:$M$104,4,FALSE),""))</f>
        <v/>
      </c>
      <c r="E203" s="32">
        <f>IF(OR($A203="",$B203&gt;IFERROR(VLOOKUP($A203,'Recurring Plans'!$A$5:$M$104,8,FALSE),0),IFERROR(VLOOKUP($A203,'Recurring Plans'!$A$5:$M$104,11,FALSE),"")&lt;&gt;'Assumptions'!$E$9),"",IFERROR(IF(VLOOKUP($A203,'Recurring Plans'!$A$5:$M$104,7,FALSE)='Assumptions'!$E$4,VLOOKUP($A203,'Recurring Plans'!$A$5:$M$104,5,FALSE)+($B203-1)*VLOOKUP($A203,'Recurring Plans'!$A$5:$M$104,6,FALSE),IF(VLOOKUP($A203,'Recurring Plans'!$A$5:$M$104,7,FALSE)='Assumptions'!$E$5,VLOOKUP($A203,'Recurring Plans'!$A$5:$M$104,5,FALSE)+($B203-1)*VLOOKUP($A203,'Recurring Plans'!$A$5:$M$104,6,FALSE)*7,IF(VLOOKUP($A203,'Recurring Plans'!$A$5:$M$104,7,FALSE)='Assumptions'!$E$6,EDATE(VLOOKUP($A203,'Recurring Plans'!$A$5:$M$104,5,FALSE),($B203-1)*VLOOKUP($A203,'Recurring Plans'!$A$5:$M$104,6,FALSE)),""))),""))</f>
        <v/>
      </c>
      <c r="F203" s="31" t="n"/>
      <c r="G203" s="32">
        <f>IF($E203="","",IF($F203&lt;&gt;"",$F203,$E203))</f>
        <v/>
      </c>
      <c r="H203" s="22">
        <f>IF($E203="","",IFERROR(VLOOKUP($A203,'Recurring Plans'!$A$5:$M$104,9,FALSE),""))</f>
        <v/>
      </c>
      <c r="I203" s="13" t="n"/>
      <c r="J203" s="18">
        <f>IF($E203="","",IF($I203&lt;&gt;"",$I203,IFERROR(VLOOKUP($A203,'Recurring Plans'!$A$5:$M$104,10,FALSE),"")))</f>
        <v/>
      </c>
      <c r="K203" s="12" t="n"/>
      <c r="L203" s="6">
        <f>IF($G203="","",IF($K203&lt;&gt;"",$K203,'Assumptions'!$E$14))</f>
        <v/>
      </c>
      <c r="M203" s="13" t="n"/>
      <c r="N203" s="18">
        <f>IF($G203="","",IF(OR($F203&lt;&gt;"",$I203&lt;&gt;"",$M203&lt;&gt;"",$K203='Assumptions'!$E$16,$K203='Assumptions'!$E$17),"Exception - check",IF(AND($L203='Assumptions'!$E$14,$G203&lt;'Assumptions'!$B$4),"Past date - check","")))</f>
        <v/>
      </c>
    </row>
    <row r="204">
      <c r="A204" s="9">
        <f>IFERROR(IF(INDEX('Recurring Plans'!$A$5:$A$104,INT((ROW()-5)/12)+1)="","",INDEX('Recurring Plans'!$A$5:$A$104,INT((ROW()-5)/12)+1)),"")</f>
        <v/>
      </c>
      <c r="B204" s="23">
        <f>IF($A204="","",MOD(ROW()-5,12)+1)</f>
        <v/>
      </c>
      <c r="C204" s="20">
        <f>IF($A204="","",IFERROR(VLOOKUP($A204,'Recurring Plans'!$A$5:$M$104,2,FALSE),""))</f>
        <v/>
      </c>
      <c r="D204" s="20">
        <f>IF($A204="","",IFERROR(VLOOKUP($A204,'Recurring Plans'!$A$5:$M$104,4,FALSE),""))</f>
        <v/>
      </c>
      <c r="E204" s="33">
        <f>IF(OR($A204="",$B204&gt;IFERROR(VLOOKUP($A204,'Recurring Plans'!$A$5:$M$104,8,FALSE),0),IFERROR(VLOOKUP($A204,'Recurring Plans'!$A$5:$M$104,11,FALSE),"")&lt;&gt;'Assumptions'!$E$9),"",IFERROR(IF(VLOOKUP($A204,'Recurring Plans'!$A$5:$M$104,7,FALSE)='Assumptions'!$E$4,VLOOKUP($A204,'Recurring Plans'!$A$5:$M$104,5,FALSE)+($B204-1)*VLOOKUP($A204,'Recurring Plans'!$A$5:$M$104,6,FALSE),IF(VLOOKUP($A204,'Recurring Plans'!$A$5:$M$104,7,FALSE)='Assumptions'!$E$5,VLOOKUP($A204,'Recurring Plans'!$A$5:$M$104,5,FALSE)+($B204-1)*VLOOKUP($A204,'Recurring Plans'!$A$5:$M$104,6,FALSE)*7,IF(VLOOKUP($A204,'Recurring Plans'!$A$5:$M$104,7,FALSE)='Assumptions'!$E$6,EDATE(VLOOKUP($A204,'Recurring Plans'!$A$5:$M$104,5,FALSE),($B204-1)*VLOOKUP($A204,'Recurring Plans'!$A$5:$M$104,6,FALSE)),""))),""))</f>
        <v/>
      </c>
      <c r="F204" s="31" t="n"/>
      <c r="G204" s="33">
        <f>IF($E204="","",IF($F204&lt;&gt;"",$F204,$E204))</f>
        <v/>
      </c>
      <c r="H204" s="24">
        <f>IF($E204="","",IFERROR(VLOOKUP($A204,'Recurring Plans'!$A$5:$M$104,9,FALSE),""))</f>
        <v/>
      </c>
      <c r="I204" s="13" t="n"/>
      <c r="J204" s="20">
        <f>IF($E204="","",IF($I204&lt;&gt;"",$I204,IFERROR(VLOOKUP($A204,'Recurring Plans'!$A$5:$M$104,10,FALSE),"")))</f>
        <v/>
      </c>
      <c r="K204" s="12" t="n"/>
      <c r="L204" s="9">
        <f>IF($G204="","",IF($K204&lt;&gt;"",$K204,'Assumptions'!$E$14))</f>
        <v/>
      </c>
      <c r="M204" s="13" t="n"/>
      <c r="N204" s="20">
        <f>IF($G204="","",IF(OR($F204&lt;&gt;"",$I204&lt;&gt;"",$M204&lt;&gt;"",$K204='Assumptions'!$E$16,$K204='Assumptions'!$E$17),"Exception - check",IF(AND($L204='Assumptions'!$E$14,$G204&lt;'Assumptions'!$B$4),"Past date - check","")))</f>
        <v/>
      </c>
    </row>
    <row r="205">
      <c r="A205" s="6">
        <f>IFERROR(IF(INDEX('Recurring Plans'!$A$5:$A$104,INT((ROW()-5)/12)+1)="","",INDEX('Recurring Plans'!$A$5:$A$104,INT((ROW()-5)/12)+1)),"")</f>
        <v/>
      </c>
      <c r="B205" s="21">
        <f>IF($A205="","",MOD(ROW()-5,12)+1)</f>
        <v/>
      </c>
      <c r="C205" s="18">
        <f>IF($A205="","",IFERROR(VLOOKUP($A205,'Recurring Plans'!$A$5:$M$104,2,FALSE),""))</f>
        <v/>
      </c>
      <c r="D205" s="18">
        <f>IF($A205="","",IFERROR(VLOOKUP($A205,'Recurring Plans'!$A$5:$M$104,4,FALSE),""))</f>
        <v/>
      </c>
      <c r="E205" s="32">
        <f>IF(OR($A205="",$B205&gt;IFERROR(VLOOKUP($A205,'Recurring Plans'!$A$5:$M$104,8,FALSE),0),IFERROR(VLOOKUP($A205,'Recurring Plans'!$A$5:$M$104,11,FALSE),"")&lt;&gt;'Assumptions'!$E$9),"",IFERROR(IF(VLOOKUP($A205,'Recurring Plans'!$A$5:$M$104,7,FALSE)='Assumptions'!$E$4,VLOOKUP($A205,'Recurring Plans'!$A$5:$M$104,5,FALSE)+($B205-1)*VLOOKUP($A205,'Recurring Plans'!$A$5:$M$104,6,FALSE),IF(VLOOKUP($A205,'Recurring Plans'!$A$5:$M$104,7,FALSE)='Assumptions'!$E$5,VLOOKUP($A205,'Recurring Plans'!$A$5:$M$104,5,FALSE)+($B205-1)*VLOOKUP($A205,'Recurring Plans'!$A$5:$M$104,6,FALSE)*7,IF(VLOOKUP($A205,'Recurring Plans'!$A$5:$M$104,7,FALSE)='Assumptions'!$E$6,EDATE(VLOOKUP($A205,'Recurring Plans'!$A$5:$M$104,5,FALSE),($B205-1)*VLOOKUP($A205,'Recurring Plans'!$A$5:$M$104,6,FALSE)),""))),""))</f>
        <v/>
      </c>
      <c r="F205" s="31" t="n"/>
      <c r="G205" s="32">
        <f>IF($E205="","",IF($F205&lt;&gt;"",$F205,$E205))</f>
        <v/>
      </c>
      <c r="H205" s="22">
        <f>IF($E205="","",IFERROR(VLOOKUP($A205,'Recurring Plans'!$A$5:$M$104,9,FALSE),""))</f>
        <v/>
      </c>
      <c r="I205" s="13" t="n"/>
      <c r="J205" s="18">
        <f>IF($E205="","",IF($I205&lt;&gt;"",$I205,IFERROR(VLOOKUP($A205,'Recurring Plans'!$A$5:$M$104,10,FALSE),"")))</f>
        <v/>
      </c>
      <c r="K205" s="12" t="n"/>
      <c r="L205" s="6">
        <f>IF($G205="","",IF($K205&lt;&gt;"",$K205,'Assumptions'!$E$14))</f>
        <v/>
      </c>
      <c r="M205" s="13" t="n"/>
      <c r="N205" s="18">
        <f>IF($G205="","",IF(OR($F205&lt;&gt;"",$I205&lt;&gt;"",$M205&lt;&gt;"",$K205='Assumptions'!$E$16,$K205='Assumptions'!$E$17),"Exception - check",IF(AND($L205='Assumptions'!$E$14,$G205&lt;'Assumptions'!$B$4),"Past date - check","")))</f>
        <v/>
      </c>
    </row>
    <row r="206">
      <c r="A206" s="9">
        <f>IFERROR(IF(INDEX('Recurring Plans'!$A$5:$A$104,INT((ROW()-5)/12)+1)="","",INDEX('Recurring Plans'!$A$5:$A$104,INT((ROW()-5)/12)+1)),"")</f>
        <v/>
      </c>
      <c r="B206" s="23">
        <f>IF($A206="","",MOD(ROW()-5,12)+1)</f>
        <v/>
      </c>
      <c r="C206" s="20">
        <f>IF($A206="","",IFERROR(VLOOKUP($A206,'Recurring Plans'!$A$5:$M$104,2,FALSE),""))</f>
        <v/>
      </c>
      <c r="D206" s="20">
        <f>IF($A206="","",IFERROR(VLOOKUP($A206,'Recurring Plans'!$A$5:$M$104,4,FALSE),""))</f>
        <v/>
      </c>
      <c r="E206" s="33">
        <f>IF(OR($A206="",$B206&gt;IFERROR(VLOOKUP($A206,'Recurring Plans'!$A$5:$M$104,8,FALSE),0),IFERROR(VLOOKUP($A206,'Recurring Plans'!$A$5:$M$104,11,FALSE),"")&lt;&gt;'Assumptions'!$E$9),"",IFERROR(IF(VLOOKUP($A206,'Recurring Plans'!$A$5:$M$104,7,FALSE)='Assumptions'!$E$4,VLOOKUP($A206,'Recurring Plans'!$A$5:$M$104,5,FALSE)+($B206-1)*VLOOKUP($A206,'Recurring Plans'!$A$5:$M$104,6,FALSE),IF(VLOOKUP($A206,'Recurring Plans'!$A$5:$M$104,7,FALSE)='Assumptions'!$E$5,VLOOKUP($A206,'Recurring Plans'!$A$5:$M$104,5,FALSE)+($B206-1)*VLOOKUP($A206,'Recurring Plans'!$A$5:$M$104,6,FALSE)*7,IF(VLOOKUP($A206,'Recurring Plans'!$A$5:$M$104,7,FALSE)='Assumptions'!$E$6,EDATE(VLOOKUP($A206,'Recurring Plans'!$A$5:$M$104,5,FALSE),($B206-1)*VLOOKUP($A206,'Recurring Plans'!$A$5:$M$104,6,FALSE)),""))),""))</f>
        <v/>
      </c>
      <c r="F206" s="31" t="n"/>
      <c r="G206" s="33">
        <f>IF($E206="","",IF($F206&lt;&gt;"",$F206,$E206))</f>
        <v/>
      </c>
      <c r="H206" s="24">
        <f>IF($E206="","",IFERROR(VLOOKUP($A206,'Recurring Plans'!$A$5:$M$104,9,FALSE),""))</f>
        <v/>
      </c>
      <c r="I206" s="13" t="n"/>
      <c r="J206" s="20">
        <f>IF($E206="","",IF($I206&lt;&gt;"",$I206,IFERROR(VLOOKUP($A206,'Recurring Plans'!$A$5:$M$104,10,FALSE),"")))</f>
        <v/>
      </c>
      <c r="K206" s="12" t="n"/>
      <c r="L206" s="9">
        <f>IF($G206="","",IF($K206&lt;&gt;"",$K206,'Assumptions'!$E$14))</f>
        <v/>
      </c>
      <c r="M206" s="13" t="n"/>
      <c r="N206" s="20">
        <f>IF($G206="","",IF(OR($F206&lt;&gt;"",$I206&lt;&gt;"",$M206&lt;&gt;"",$K206='Assumptions'!$E$16,$K206='Assumptions'!$E$17),"Exception - check",IF(AND($L206='Assumptions'!$E$14,$G206&lt;'Assumptions'!$B$4),"Past date - check","")))</f>
        <v/>
      </c>
    </row>
    <row r="207">
      <c r="A207" s="6">
        <f>IFERROR(IF(INDEX('Recurring Plans'!$A$5:$A$104,INT((ROW()-5)/12)+1)="","",INDEX('Recurring Plans'!$A$5:$A$104,INT((ROW()-5)/12)+1)),"")</f>
        <v/>
      </c>
      <c r="B207" s="21">
        <f>IF($A207="","",MOD(ROW()-5,12)+1)</f>
        <v/>
      </c>
      <c r="C207" s="18">
        <f>IF($A207="","",IFERROR(VLOOKUP($A207,'Recurring Plans'!$A$5:$M$104,2,FALSE),""))</f>
        <v/>
      </c>
      <c r="D207" s="18">
        <f>IF($A207="","",IFERROR(VLOOKUP($A207,'Recurring Plans'!$A$5:$M$104,4,FALSE),""))</f>
        <v/>
      </c>
      <c r="E207" s="32">
        <f>IF(OR($A207="",$B207&gt;IFERROR(VLOOKUP($A207,'Recurring Plans'!$A$5:$M$104,8,FALSE),0),IFERROR(VLOOKUP($A207,'Recurring Plans'!$A$5:$M$104,11,FALSE),"")&lt;&gt;'Assumptions'!$E$9),"",IFERROR(IF(VLOOKUP($A207,'Recurring Plans'!$A$5:$M$104,7,FALSE)='Assumptions'!$E$4,VLOOKUP($A207,'Recurring Plans'!$A$5:$M$104,5,FALSE)+($B207-1)*VLOOKUP($A207,'Recurring Plans'!$A$5:$M$104,6,FALSE),IF(VLOOKUP($A207,'Recurring Plans'!$A$5:$M$104,7,FALSE)='Assumptions'!$E$5,VLOOKUP($A207,'Recurring Plans'!$A$5:$M$104,5,FALSE)+($B207-1)*VLOOKUP($A207,'Recurring Plans'!$A$5:$M$104,6,FALSE)*7,IF(VLOOKUP($A207,'Recurring Plans'!$A$5:$M$104,7,FALSE)='Assumptions'!$E$6,EDATE(VLOOKUP($A207,'Recurring Plans'!$A$5:$M$104,5,FALSE),($B207-1)*VLOOKUP($A207,'Recurring Plans'!$A$5:$M$104,6,FALSE)),""))),""))</f>
        <v/>
      </c>
      <c r="F207" s="31" t="n"/>
      <c r="G207" s="32">
        <f>IF($E207="","",IF($F207&lt;&gt;"",$F207,$E207))</f>
        <v/>
      </c>
      <c r="H207" s="22">
        <f>IF($E207="","",IFERROR(VLOOKUP($A207,'Recurring Plans'!$A$5:$M$104,9,FALSE),""))</f>
        <v/>
      </c>
      <c r="I207" s="13" t="n"/>
      <c r="J207" s="18">
        <f>IF($E207="","",IF($I207&lt;&gt;"",$I207,IFERROR(VLOOKUP($A207,'Recurring Plans'!$A$5:$M$104,10,FALSE),"")))</f>
        <v/>
      </c>
      <c r="K207" s="12" t="n"/>
      <c r="L207" s="6">
        <f>IF($G207="","",IF($K207&lt;&gt;"",$K207,'Assumptions'!$E$14))</f>
        <v/>
      </c>
      <c r="M207" s="13" t="n"/>
      <c r="N207" s="18">
        <f>IF($G207="","",IF(OR($F207&lt;&gt;"",$I207&lt;&gt;"",$M207&lt;&gt;"",$K207='Assumptions'!$E$16,$K207='Assumptions'!$E$17),"Exception - check",IF(AND($L207='Assumptions'!$E$14,$G207&lt;'Assumptions'!$B$4),"Past date - check","")))</f>
        <v/>
      </c>
    </row>
    <row r="208">
      <c r="A208" s="9">
        <f>IFERROR(IF(INDEX('Recurring Plans'!$A$5:$A$104,INT((ROW()-5)/12)+1)="","",INDEX('Recurring Plans'!$A$5:$A$104,INT((ROW()-5)/12)+1)),"")</f>
        <v/>
      </c>
      <c r="B208" s="23">
        <f>IF($A208="","",MOD(ROW()-5,12)+1)</f>
        <v/>
      </c>
      <c r="C208" s="20">
        <f>IF($A208="","",IFERROR(VLOOKUP($A208,'Recurring Plans'!$A$5:$M$104,2,FALSE),""))</f>
        <v/>
      </c>
      <c r="D208" s="20">
        <f>IF($A208="","",IFERROR(VLOOKUP($A208,'Recurring Plans'!$A$5:$M$104,4,FALSE),""))</f>
        <v/>
      </c>
      <c r="E208" s="33">
        <f>IF(OR($A208="",$B208&gt;IFERROR(VLOOKUP($A208,'Recurring Plans'!$A$5:$M$104,8,FALSE),0),IFERROR(VLOOKUP($A208,'Recurring Plans'!$A$5:$M$104,11,FALSE),"")&lt;&gt;'Assumptions'!$E$9),"",IFERROR(IF(VLOOKUP($A208,'Recurring Plans'!$A$5:$M$104,7,FALSE)='Assumptions'!$E$4,VLOOKUP($A208,'Recurring Plans'!$A$5:$M$104,5,FALSE)+($B208-1)*VLOOKUP($A208,'Recurring Plans'!$A$5:$M$104,6,FALSE),IF(VLOOKUP($A208,'Recurring Plans'!$A$5:$M$104,7,FALSE)='Assumptions'!$E$5,VLOOKUP($A208,'Recurring Plans'!$A$5:$M$104,5,FALSE)+($B208-1)*VLOOKUP($A208,'Recurring Plans'!$A$5:$M$104,6,FALSE)*7,IF(VLOOKUP($A208,'Recurring Plans'!$A$5:$M$104,7,FALSE)='Assumptions'!$E$6,EDATE(VLOOKUP($A208,'Recurring Plans'!$A$5:$M$104,5,FALSE),($B208-1)*VLOOKUP($A208,'Recurring Plans'!$A$5:$M$104,6,FALSE)),""))),""))</f>
        <v/>
      </c>
      <c r="F208" s="31" t="n"/>
      <c r="G208" s="33">
        <f>IF($E208="","",IF($F208&lt;&gt;"",$F208,$E208))</f>
        <v/>
      </c>
      <c r="H208" s="24">
        <f>IF($E208="","",IFERROR(VLOOKUP($A208,'Recurring Plans'!$A$5:$M$104,9,FALSE),""))</f>
        <v/>
      </c>
      <c r="I208" s="13" t="n"/>
      <c r="J208" s="20">
        <f>IF($E208="","",IF($I208&lt;&gt;"",$I208,IFERROR(VLOOKUP($A208,'Recurring Plans'!$A$5:$M$104,10,FALSE),"")))</f>
        <v/>
      </c>
      <c r="K208" s="12" t="n"/>
      <c r="L208" s="9">
        <f>IF($G208="","",IF($K208&lt;&gt;"",$K208,'Assumptions'!$E$14))</f>
        <v/>
      </c>
      <c r="M208" s="13" t="n"/>
      <c r="N208" s="20">
        <f>IF($G208="","",IF(OR($F208&lt;&gt;"",$I208&lt;&gt;"",$M208&lt;&gt;"",$K208='Assumptions'!$E$16,$K208='Assumptions'!$E$17),"Exception - check",IF(AND($L208='Assumptions'!$E$14,$G208&lt;'Assumptions'!$B$4),"Past date - check","")))</f>
        <v/>
      </c>
    </row>
    <row r="209">
      <c r="A209" s="6">
        <f>IFERROR(IF(INDEX('Recurring Plans'!$A$5:$A$104,INT((ROW()-5)/12)+1)="","",INDEX('Recurring Plans'!$A$5:$A$104,INT((ROW()-5)/12)+1)),"")</f>
        <v/>
      </c>
      <c r="B209" s="21">
        <f>IF($A209="","",MOD(ROW()-5,12)+1)</f>
        <v/>
      </c>
      <c r="C209" s="18">
        <f>IF($A209="","",IFERROR(VLOOKUP($A209,'Recurring Plans'!$A$5:$M$104,2,FALSE),""))</f>
        <v/>
      </c>
      <c r="D209" s="18">
        <f>IF($A209="","",IFERROR(VLOOKUP($A209,'Recurring Plans'!$A$5:$M$104,4,FALSE),""))</f>
        <v/>
      </c>
      <c r="E209" s="32">
        <f>IF(OR($A209="",$B209&gt;IFERROR(VLOOKUP($A209,'Recurring Plans'!$A$5:$M$104,8,FALSE),0),IFERROR(VLOOKUP($A209,'Recurring Plans'!$A$5:$M$104,11,FALSE),"")&lt;&gt;'Assumptions'!$E$9),"",IFERROR(IF(VLOOKUP($A209,'Recurring Plans'!$A$5:$M$104,7,FALSE)='Assumptions'!$E$4,VLOOKUP($A209,'Recurring Plans'!$A$5:$M$104,5,FALSE)+($B209-1)*VLOOKUP($A209,'Recurring Plans'!$A$5:$M$104,6,FALSE),IF(VLOOKUP($A209,'Recurring Plans'!$A$5:$M$104,7,FALSE)='Assumptions'!$E$5,VLOOKUP($A209,'Recurring Plans'!$A$5:$M$104,5,FALSE)+($B209-1)*VLOOKUP($A209,'Recurring Plans'!$A$5:$M$104,6,FALSE)*7,IF(VLOOKUP($A209,'Recurring Plans'!$A$5:$M$104,7,FALSE)='Assumptions'!$E$6,EDATE(VLOOKUP($A209,'Recurring Plans'!$A$5:$M$104,5,FALSE),($B209-1)*VLOOKUP($A209,'Recurring Plans'!$A$5:$M$104,6,FALSE)),""))),""))</f>
        <v/>
      </c>
      <c r="F209" s="31" t="n"/>
      <c r="G209" s="32">
        <f>IF($E209="","",IF($F209&lt;&gt;"",$F209,$E209))</f>
        <v/>
      </c>
      <c r="H209" s="22">
        <f>IF($E209="","",IFERROR(VLOOKUP($A209,'Recurring Plans'!$A$5:$M$104,9,FALSE),""))</f>
        <v/>
      </c>
      <c r="I209" s="13" t="n"/>
      <c r="J209" s="18">
        <f>IF($E209="","",IF($I209&lt;&gt;"",$I209,IFERROR(VLOOKUP($A209,'Recurring Plans'!$A$5:$M$104,10,FALSE),"")))</f>
        <v/>
      </c>
      <c r="K209" s="12" t="n"/>
      <c r="L209" s="6">
        <f>IF($G209="","",IF($K209&lt;&gt;"",$K209,'Assumptions'!$E$14))</f>
        <v/>
      </c>
      <c r="M209" s="13" t="n"/>
      <c r="N209" s="18">
        <f>IF($G209="","",IF(OR($F209&lt;&gt;"",$I209&lt;&gt;"",$M209&lt;&gt;"",$K209='Assumptions'!$E$16,$K209='Assumptions'!$E$17),"Exception - check",IF(AND($L209='Assumptions'!$E$14,$G209&lt;'Assumptions'!$B$4),"Past date - check","")))</f>
        <v/>
      </c>
    </row>
    <row r="210">
      <c r="A210" s="9">
        <f>IFERROR(IF(INDEX('Recurring Plans'!$A$5:$A$104,INT((ROW()-5)/12)+1)="","",INDEX('Recurring Plans'!$A$5:$A$104,INT((ROW()-5)/12)+1)),"")</f>
        <v/>
      </c>
      <c r="B210" s="23">
        <f>IF($A210="","",MOD(ROW()-5,12)+1)</f>
        <v/>
      </c>
      <c r="C210" s="20">
        <f>IF($A210="","",IFERROR(VLOOKUP($A210,'Recurring Plans'!$A$5:$M$104,2,FALSE),""))</f>
        <v/>
      </c>
      <c r="D210" s="20">
        <f>IF($A210="","",IFERROR(VLOOKUP($A210,'Recurring Plans'!$A$5:$M$104,4,FALSE),""))</f>
        <v/>
      </c>
      <c r="E210" s="33">
        <f>IF(OR($A210="",$B210&gt;IFERROR(VLOOKUP($A210,'Recurring Plans'!$A$5:$M$104,8,FALSE),0),IFERROR(VLOOKUP($A210,'Recurring Plans'!$A$5:$M$104,11,FALSE),"")&lt;&gt;'Assumptions'!$E$9),"",IFERROR(IF(VLOOKUP($A210,'Recurring Plans'!$A$5:$M$104,7,FALSE)='Assumptions'!$E$4,VLOOKUP($A210,'Recurring Plans'!$A$5:$M$104,5,FALSE)+($B210-1)*VLOOKUP($A210,'Recurring Plans'!$A$5:$M$104,6,FALSE),IF(VLOOKUP($A210,'Recurring Plans'!$A$5:$M$104,7,FALSE)='Assumptions'!$E$5,VLOOKUP($A210,'Recurring Plans'!$A$5:$M$104,5,FALSE)+($B210-1)*VLOOKUP($A210,'Recurring Plans'!$A$5:$M$104,6,FALSE)*7,IF(VLOOKUP($A210,'Recurring Plans'!$A$5:$M$104,7,FALSE)='Assumptions'!$E$6,EDATE(VLOOKUP($A210,'Recurring Plans'!$A$5:$M$104,5,FALSE),($B210-1)*VLOOKUP($A210,'Recurring Plans'!$A$5:$M$104,6,FALSE)),""))),""))</f>
        <v/>
      </c>
      <c r="F210" s="31" t="n"/>
      <c r="G210" s="33">
        <f>IF($E210="","",IF($F210&lt;&gt;"",$F210,$E210))</f>
        <v/>
      </c>
      <c r="H210" s="24">
        <f>IF($E210="","",IFERROR(VLOOKUP($A210,'Recurring Plans'!$A$5:$M$104,9,FALSE),""))</f>
        <v/>
      </c>
      <c r="I210" s="13" t="n"/>
      <c r="J210" s="20">
        <f>IF($E210="","",IF($I210&lt;&gt;"",$I210,IFERROR(VLOOKUP($A210,'Recurring Plans'!$A$5:$M$104,10,FALSE),"")))</f>
        <v/>
      </c>
      <c r="K210" s="12" t="n"/>
      <c r="L210" s="9">
        <f>IF($G210="","",IF($K210&lt;&gt;"",$K210,'Assumptions'!$E$14))</f>
        <v/>
      </c>
      <c r="M210" s="13" t="n"/>
      <c r="N210" s="20">
        <f>IF($G210="","",IF(OR($F210&lt;&gt;"",$I210&lt;&gt;"",$M210&lt;&gt;"",$K210='Assumptions'!$E$16,$K210='Assumptions'!$E$17),"Exception - check",IF(AND($L210='Assumptions'!$E$14,$G210&lt;'Assumptions'!$B$4),"Past date - check","")))</f>
        <v/>
      </c>
    </row>
    <row r="211">
      <c r="A211" s="6">
        <f>IFERROR(IF(INDEX('Recurring Plans'!$A$5:$A$104,INT((ROW()-5)/12)+1)="","",INDEX('Recurring Plans'!$A$5:$A$104,INT((ROW()-5)/12)+1)),"")</f>
        <v/>
      </c>
      <c r="B211" s="21">
        <f>IF($A211="","",MOD(ROW()-5,12)+1)</f>
        <v/>
      </c>
      <c r="C211" s="18">
        <f>IF($A211="","",IFERROR(VLOOKUP($A211,'Recurring Plans'!$A$5:$M$104,2,FALSE),""))</f>
        <v/>
      </c>
      <c r="D211" s="18">
        <f>IF($A211="","",IFERROR(VLOOKUP($A211,'Recurring Plans'!$A$5:$M$104,4,FALSE),""))</f>
        <v/>
      </c>
      <c r="E211" s="32">
        <f>IF(OR($A211="",$B211&gt;IFERROR(VLOOKUP($A211,'Recurring Plans'!$A$5:$M$104,8,FALSE),0),IFERROR(VLOOKUP($A211,'Recurring Plans'!$A$5:$M$104,11,FALSE),"")&lt;&gt;'Assumptions'!$E$9),"",IFERROR(IF(VLOOKUP($A211,'Recurring Plans'!$A$5:$M$104,7,FALSE)='Assumptions'!$E$4,VLOOKUP($A211,'Recurring Plans'!$A$5:$M$104,5,FALSE)+($B211-1)*VLOOKUP($A211,'Recurring Plans'!$A$5:$M$104,6,FALSE),IF(VLOOKUP($A211,'Recurring Plans'!$A$5:$M$104,7,FALSE)='Assumptions'!$E$5,VLOOKUP($A211,'Recurring Plans'!$A$5:$M$104,5,FALSE)+($B211-1)*VLOOKUP($A211,'Recurring Plans'!$A$5:$M$104,6,FALSE)*7,IF(VLOOKUP($A211,'Recurring Plans'!$A$5:$M$104,7,FALSE)='Assumptions'!$E$6,EDATE(VLOOKUP($A211,'Recurring Plans'!$A$5:$M$104,5,FALSE),($B211-1)*VLOOKUP($A211,'Recurring Plans'!$A$5:$M$104,6,FALSE)),""))),""))</f>
        <v/>
      </c>
      <c r="F211" s="31" t="n"/>
      <c r="G211" s="32">
        <f>IF($E211="","",IF($F211&lt;&gt;"",$F211,$E211))</f>
        <v/>
      </c>
      <c r="H211" s="22">
        <f>IF($E211="","",IFERROR(VLOOKUP($A211,'Recurring Plans'!$A$5:$M$104,9,FALSE),""))</f>
        <v/>
      </c>
      <c r="I211" s="13" t="n"/>
      <c r="J211" s="18">
        <f>IF($E211="","",IF($I211&lt;&gt;"",$I211,IFERROR(VLOOKUP($A211,'Recurring Plans'!$A$5:$M$104,10,FALSE),"")))</f>
        <v/>
      </c>
      <c r="K211" s="12" t="n"/>
      <c r="L211" s="6">
        <f>IF($G211="","",IF($K211&lt;&gt;"",$K211,'Assumptions'!$E$14))</f>
        <v/>
      </c>
      <c r="M211" s="13" t="n"/>
      <c r="N211" s="18">
        <f>IF($G211="","",IF(OR($F211&lt;&gt;"",$I211&lt;&gt;"",$M211&lt;&gt;"",$K211='Assumptions'!$E$16,$K211='Assumptions'!$E$17),"Exception - check",IF(AND($L211='Assumptions'!$E$14,$G211&lt;'Assumptions'!$B$4),"Past date - check","")))</f>
        <v/>
      </c>
    </row>
    <row r="212">
      <c r="A212" s="9">
        <f>IFERROR(IF(INDEX('Recurring Plans'!$A$5:$A$104,INT((ROW()-5)/12)+1)="","",INDEX('Recurring Plans'!$A$5:$A$104,INT((ROW()-5)/12)+1)),"")</f>
        <v/>
      </c>
      <c r="B212" s="23">
        <f>IF($A212="","",MOD(ROW()-5,12)+1)</f>
        <v/>
      </c>
      <c r="C212" s="20">
        <f>IF($A212="","",IFERROR(VLOOKUP($A212,'Recurring Plans'!$A$5:$M$104,2,FALSE),""))</f>
        <v/>
      </c>
      <c r="D212" s="20">
        <f>IF($A212="","",IFERROR(VLOOKUP($A212,'Recurring Plans'!$A$5:$M$104,4,FALSE),""))</f>
        <v/>
      </c>
      <c r="E212" s="33">
        <f>IF(OR($A212="",$B212&gt;IFERROR(VLOOKUP($A212,'Recurring Plans'!$A$5:$M$104,8,FALSE),0),IFERROR(VLOOKUP($A212,'Recurring Plans'!$A$5:$M$104,11,FALSE),"")&lt;&gt;'Assumptions'!$E$9),"",IFERROR(IF(VLOOKUP($A212,'Recurring Plans'!$A$5:$M$104,7,FALSE)='Assumptions'!$E$4,VLOOKUP($A212,'Recurring Plans'!$A$5:$M$104,5,FALSE)+($B212-1)*VLOOKUP($A212,'Recurring Plans'!$A$5:$M$104,6,FALSE),IF(VLOOKUP($A212,'Recurring Plans'!$A$5:$M$104,7,FALSE)='Assumptions'!$E$5,VLOOKUP($A212,'Recurring Plans'!$A$5:$M$104,5,FALSE)+($B212-1)*VLOOKUP($A212,'Recurring Plans'!$A$5:$M$104,6,FALSE)*7,IF(VLOOKUP($A212,'Recurring Plans'!$A$5:$M$104,7,FALSE)='Assumptions'!$E$6,EDATE(VLOOKUP($A212,'Recurring Plans'!$A$5:$M$104,5,FALSE),($B212-1)*VLOOKUP($A212,'Recurring Plans'!$A$5:$M$104,6,FALSE)),""))),""))</f>
        <v/>
      </c>
      <c r="F212" s="31" t="n"/>
      <c r="G212" s="33">
        <f>IF($E212="","",IF($F212&lt;&gt;"",$F212,$E212))</f>
        <v/>
      </c>
      <c r="H212" s="24">
        <f>IF($E212="","",IFERROR(VLOOKUP($A212,'Recurring Plans'!$A$5:$M$104,9,FALSE),""))</f>
        <v/>
      </c>
      <c r="I212" s="13" t="n"/>
      <c r="J212" s="20">
        <f>IF($E212="","",IF($I212&lt;&gt;"",$I212,IFERROR(VLOOKUP($A212,'Recurring Plans'!$A$5:$M$104,10,FALSE),"")))</f>
        <v/>
      </c>
      <c r="K212" s="12" t="n"/>
      <c r="L212" s="9">
        <f>IF($G212="","",IF($K212&lt;&gt;"",$K212,'Assumptions'!$E$14))</f>
        <v/>
      </c>
      <c r="M212" s="13" t="n"/>
      <c r="N212" s="20">
        <f>IF($G212="","",IF(OR($F212&lt;&gt;"",$I212&lt;&gt;"",$M212&lt;&gt;"",$K212='Assumptions'!$E$16,$K212='Assumptions'!$E$17),"Exception - check",IF(AND($L212='Assumptions'!$E$14,$G212&lt;'Assumptions'!$B$4),"Past date - check","")))</f>
        <v/>
      </c>
    </row>
    <row r="213">
      <c r="A213" s="6">
        <f>IFERROR(IF(INDEX('Recurring Plans'!$A$5:$A$104,INT((ROW()-5)/12)+1)="","",INDEX('Recurring Plans'!$A$5:$A$104,INT((ROW()-5)/12)+1)),"")</f>
        <v/>
      </c>
      <c r="B213" s="21">
        <f>IF($A213="","",MOD(ROW()-5,12)+1)</f>
        <v/>
      </c>
      <c r="C213" s="18">
        <f>IF($A213="","",IFERROR(VLOOKUP($A213,'Recurring Plans'!$A$5:$M$104,2,FALSE),""))</f>
        <v/>
      </c>
      <c r="D213" s="18">
        <f>IF($A213="","",IFERROR(VLOOKUP($A213,'Recurring Plans'!$A$5:$M$104,4,FALSE),""))</f>
        <v/>
      </c>
      <c r="E213" s="32">
        <f>IF(OR($A213="",$B213&gt;IFERROR(VLOOKUP($A213,'Recurring Plans'!$A$5:$M$104,8,FALSE),0),IFERROR(VLOOKUP($A213,'Recurring Plans'!$A$5:$M$104,11,FALSE),"")&lt;&gt;'Assumptions'!$E$9),"",IFERROR(IF(VLOOKUP($A213,'Recurring Plans'!$A$5:$M$104,7,FALSE)='Assumptions'!$E$4,VLOOKUP($A213,'Recurring Plans'!$A$5:$M$104,5,FALSE)+($B213-1)*VLOOKUP($A213,'Recurring Plans'!$A$5:$M$104,6,FALSE),IF(VLOOKUP($A213,'Recurring Plans'!$A$5:$M$104,7,FALSE)='Assumptions'!$E$5,VLOOKUP($A213,'Recurring Plans'!$A$5:$M$104,5,FALSE)+($B213-1)*VLOOKUP($A213,'Recurring Plans'!$A$5:$M$104,6,FALSE)*7,IF(VLOOKUP($A213,'Recurring Plans'!$A$5:$M$104,7,FALSE)='Assumptions'!$E$6,EDATE(VLOOKUP($A213,'Recurring Plans'!$A$5:$M$104,5,FALSE),($B213-1)*VLOOKUP($A213,'Recurring Plans'!$A$5:$M$104,6,FALSE)),""))),""))</f>
        <v/>
      </c>
      <c r="F213" s="31" t="n"/>
      <c r="G213" s="32">
        <f>IF($E213="","",IF($F213&lt;&gt;"",$F213,$E213))</f>
        <v/>
      </c>
      <c r="H213" s="22">
        <f>IF($E213="","",IFERROR(VLOOKUP($A213,'Recurring Plans'!$A$5:$M$104,9,FALSE),""))</f>
        <v/>
      </c>
      <c r="I213" s="13" t="n"/>
      <c r="J213" s="18">
        <f>IF($E213="","",IF($I213&lt;&gt;"",$I213,IFERROR(VLOOKUP($A213,'Recurring Plans'!$A$5:$M$104,10,FALSE),"")))</f>
        <v/>
      </c>
      <c r="K213" s="12" t="n"/>
      <c r="L213" s="6">
        <f>IF($G213="","",IF($K213&lt;&gt;"",$K213,'Assumptions'!$E$14))</f>
        <v/>
      </c>
      <c r="M213" s="13" t="n"/>
      <c r="N213" s="18">
        <f>IF($G213="","",IF(OR($F213&lt;&gt;"",$I213&lt;&gt;"",$M213&lt;&gt;"",$K213='Assumptions'!$E$16,$K213='Assumptions'!$E$17),"Exception - check",IF(AND($L213='Assumptions'!$E$14,$G213&lt;'Assumptions'!$B$4),"Past date - check","")))</f>
        <v/>
      </c>
    </row>
    <row r="214">
      <c r="A214" s="9">
        <f>IFERROR(IF(INDEX('Recurring Plans'!$A$5:$A$104,INT((ROW()-5)/12)+1)="","",INDEX('Recurring Plans'!$A$5:$A$104,INT((ROW()-5)/12)+1)),"")</f>
        <v/>
      </c>
      <c r="B214" s="23">
        <f>IF($A214="","",MOD(ROW()-5,12)+1)</f>
        <v/>
      </c>
      <c r="C214" s="20">
        <f>IF($A214="","",IFERROR(VLOOKUP($A214,'Recurring Plans'!$A$5:$M$104,2,FALSE),""))</f>
        <v/>
      </c>
      <c r="D214" s="20">
        <f>IF($A214="","",IFERROR(VLOOKUP($A214,'Recurring Plans'!$A$5:$M$104,4,FALSE),""))</f>
        <v/>
      </c>
      <c r="E214" s="33">
        <f>IF(OR($A214="",$B214&gt;IFERROR(VLOOKUP($A214,'Recurring Plans'!$A$5:$M$104,8,FALSE),0),IFERROR(VLOOKUP($A214,'Recurring Plans'!$A$5:$M$104,11,FALSE),"")&lt;&gt;'Assumptions'!$E$9),"",IFERROR(IF(VLOOKUP($A214,'Recurring Plans'!$A$5:$M$104,7,FALSE)='Assumptions'!$E$4,VLOOKUP($A214,'Recurring Plans'!$A$5:$M$104,5,FALSE)+($B214-1)*VLOOKUP($A214,'Recurring Plans'!$A$5:$M$104,6,FALSE),IF(VLOOKUP($A214,'Recurring Plans'!$A$5:$M$104,7,FALSE)='Assumptions'!$E$5,VLOOKUP($A214,'Recurring Plans'!$A$5:$M$104,5,FALSE)+($B214-1)*VLOOKUP($A214,'Recurring Plans'!$A$5:$M$104,6,FALSE)*7,IF(VLOOKUP($A214,'Recurring Plans'!$A$5:$M$104,7,FALSE)='Assumptions'!$E$6,EDATE(VLOOKUP($A214,'Recurring Plans'!$A$5:$M$104,5,FALSE),($B214-1)*VLOOKUP($A214,'Recurring Plans'!$A$5:$M$104,6,FALSE)),""))),""))</f>
        <v/>
      </c>
      <c r="F214" s="31" t="n"/>
      <c r="G214" s="33">
        <f>IF($E214="","",IF($F214&lt;&gt;"",$F214,$E214))</f>
        <v/>
      </c>
      <c r="H214" s="24">
        <f>IF($E214="","",IFERROR(VLOOKUP($A214,'Recurring Plans'!$A$5:$M$104,9,FALSE),""))</f>
        <v/>
      </c>
      <c r="I214" s="13" t="n"/>
      <c r="J214" s="20">
        <f>IF($E214="","",IF($I214&lt;&gt;"",$I214,IFERROR(VLOOKUP($A214,'Recurring Plans'!$A$5:$M$104,10,FALSE),"")))</f>
        <v/>
      </c>
      <c r="K214" s="12" t="n"/>
      <c r="L214" s="9">
        <f>IF($G214="","",IF($K214&lt;&gt;"",$K214,'Assumptions'!$E$14))</f>
        <v/>
      </c>
      <c r="M214" s="13" t="n"/>
      <c r="N214" s="20">
        <f>IF($G214="","",IF(OR($F214&lt;&gt;"",$I214&lt;&gt;"",$M214&lt;&gt;"",$K214='Assumptions'!$E$16,$K214='Assumptions'!$E$17),"Exception - check",IF(AND($L214='Assumptions'!$E$14,$G214&lt;'Assumptions'!$B$4),"Past date - check","")))</f>
        <v/>
      </c>
    </row>
    <row r="215">
      <c r="A215" s="6">
        <f>IFERROR(IF(INDEX('Recurring Plans'!$A$5:$A$104,INT((ROW()-5)/12)+1)="","",INDEX('Recurring Plans'!$A$5:$A$104,INT((ROW()-5)/12)+1)),"")</f>
        <v/>
      </c>
      <c r="B215" s="21">
        <f>IF($A215="","",MOD(ROW()-5,12)+1)</f>
        <v/>
      </c>
      <c r="C215" s="18">
        <f>IF($A215="","",IFERROR(VLOOKUP($A215,'Recurring Plans'!$A$5:$M$104,2,FALSE),""))</f>
        <v/>
      </c>
      <c r="D215" s="18">
        <f>IF($A215="","",IFERROR(VLOOKUP($A215,'Recurring Plans'!$A$5:$M$104,4,FALSE),""))</f>
        <v/>
      </c>
      <c r="E215" s="32">
        <f>IF(OR($A215="",$B215&gt;IFERROR(VLOOKUP($A215,'Recurring Plans'!$A$5:$M$104,8,FALSE),0),IFERROR(VLOOKUP($A215,'Recurring Plans'!$A$5:$M$104,11,FALSE),"")&lt;&gt;'Assumptions'!$E$9),"",IFERROR(IF(VLOOKUP($A215,'Recurring Plans'!$A$5:$M$104,7,FALSE)='Assumptions'!$E$4,VLOOKUP($A215,'Recurring Plans'!$A$5:$M$104,5,FALSE)+($B215-1)*VLOOKUP($A215,'Recurring Plans'!$A$5:$M$104,6,FALSE),IF(VLOOKUP($A215,'Recurring Plans'!$A$5:$M$104,7,FALSE)='Assumptions'!$E$5,VLOOKUP($A215,'Recurring Plans'!$A$5:$M$104,5,FALSE)+($B215-1)*VLOOKUP($A215,'Recurring Plans'!$A$5:$M$104,6,FALSE)*7,IF(VLOOKUP($A215,'Recurring Plans'!$A$5:$M$104,7,FALSE)='Assumptions'!$E$6,EDATE(VLOOKUP($A215,'Recurring Plans'!$A$5:$M$104,5,FALSE),($B215-1)*VLOOKUP($A215,'Recurring Plans'!$A$5:$M$104,6,FALSE)),""))),""))</f>
        <v/>
      </c>
      <c r="F215" s="31" t="n"/>
      <c r="G215" s="32">
        <f>IF($E215="","",IF($F215&lt;&gt;"",$F215,$E215))</f>
        <v/>
      </c>
      <c r="H215" s="22">
        <f>IF($E215="","",IFERROR(VLOOKUP($A215,'Recurring Plans'!$A$5:$M$104,9,FALSE),""))</f>
        <v/>
      </c>
      <c r="I215" s="13" t="n"/>
      <c r="J215" s="18">
        <f>IF($E215="","",IF($I215&lt;&gt;"",$I215,IFERROR(VLOOKUP($A215,'Recurring Plans'!$A$5:$M$104,10,FALSE),"")))</f>
        <v/>
      </c>
      <c r="K215" s="12" t="n"/>
      <c r="L215" s="6">
        <f>IF($G215="","",IF($K215&lt;&gt;"",$K215,'Assumptions'!$E$14))</f>
        <v/>
      </c>
      <c r="M215" s="13" t="n"/>
      <c r="N215" s="18">
        <f>IF($G215="","",IF(OR($F215&lt;&gt;"",$I215&lt;&gt;"",$M215&lt;&gt;"",$K215='Assumptions'!$E$16,$K215='Assumptions'!$E$17),"Exception - check",IF(AND($L215='Assumptions'!$E$14,$G215&lt;'Assumptions'!$B$4),"Past date - check","")))</f>
        <v/>
      </c>
    </row>
    <row r="216">
      <c r="A216" s="9">
        <f>IFERROR(IF(INDEX('Recurring Plans'!$A$5:$A$104,INT((ROW()-5)/12)+1)="","",INDEX('Recurring Plans'!$A$5:$A$104,INT((ROW()-5)/12)+1)),"")</f>
        <v/>
      </c>
      <c r="B216" s="23">
        <f>IF($A216="","",MOD(ROW()-5,12)+1)</f>
        <v/>
      </c>
      <c r="C216" s="20">
        <f>IF($A216="","",IFERROR(VLOOKUP($A216,'Recurring Plans'!$A$5:$M$104,2,FALSE),""))</f>
        <v/>
      </c>
      <c r="D216" s="20">
        <f>IF($A216="","",IFERROR(VLOOKUP($A216,'Recurring Plans'!$A$5:$M$104,4,FALSE),""))</f>
        <v/>
      </c>
      <c r="E216" s="33">
        <f>IF(OR($A216="",$B216&gt;IFERROR(VLOOKUP($A216,'Recurring Plans'!$A$5:$M$104,8,FALSE),0),IFERROR(VLOOKUP($A216,'Recurring Plans'!$A$5:$M$104,11,FALSE),"")&lt;&gt;'Assumptions'!$E$9),"",IFERROR(IF(VLOOKUP($A216,'Recurring Plans'!$A$5:$M$104,7,FALSE)='Assumptions'!$E$4,VLOOKUP($A216,'Recurring Plans'!$A$5:$M$104,5,FALSE)+($B216-1)*VLOOKUP($A216,'Recurring Plans'!$A$5:$M$104,6,FALSE),IF(VLOOKUP($A216,'Recurring Plans'!$A$5:$M$104,7,FALSE)='Assumptions'!$E$5,VLOOKUP($A216,'Recurring Plans'!$A$5:$M$104,5,FALSE)+($B216-1)*VLOOKUP($A216,'Recurring Plans'!$A$5:$M$104,6,FALSE)*7,IF(VLOOKUP($A216,'Recurring Plans'!$A$5:$M$104,7,FALSE)='Assumptions'!$E$6,EDATE(VLOOKUP($A216,'Recurring Plans'!$A$5:$M$104,5,FALSE),($B216-1)*VLOOKUP($A216,'Recurring Plans'!$A$5:$M$104,6,FALSE)),""))),""))</f>
        <v/>
      </c>
      <c r="F216" s="31" t="n"/>
      <c r="G216" s="33">
        <f>IF($E216="","",IF($F216&lt;&gt;"",$F216,$E216))</f>
        <v/>
      </c>
      <c r="H216" s="24">
        <f>IF($E216="","",IFERROR(VLOOKUP($A216,'Recurring Plans'!$A$5:$M$104,9,FALSE),""))</f>
        <v/>
      </c>
      <c r="I216" s="13" t="n"/>
      <c r="J216" s="20">
        <f>IF($E216="","",IF($I216&lt;&gt;"",$I216,IFERROR(VLOOKUP($A216,'Recurring Plans'!$A$5:$M$104,10,FALSE),"")))</f>
        <v/>
      </c>
      <c r="K216" s="12" t="n"/>
      <c r="L216" s="9">
        <f>IF($G216="","",IF($K216&lt;&gt;"",$K216,'Assumptions'!$E$14))</f>
        <v/>
      </c>
      <c r="M216" s="13" t="n"/>
      <c r="N216" s="20">
        <f>IF($G216="","",IF(OR($F216&lt;&gt;"",$I216&lt;&gt;"",$M216&lt;&gt;"",$K216='Assumptions'!$E$16,$K216='Assumptions'!$E$17),"Exception - check",IF(AND($L216='Assumptions'!$E$14,$G216&lt;'Assumptions'!$B$4),"Past date - check","")))</f>
        <v/>
      </c>
    </row>
    <row r="217">
      <c r="A217" s="6">
        <f>IFERROR(IF(INDEX('Recurring Plans'!$A$5:$A$104,INT((ROW()-5)/12)+1)="","",INDEX('Recurring Plans'!$A$5:$A$104,INT((ROW()-5)/12)+1)),"")</f>
        <v/>
      </c>
      <c r="B217" s="21">
        <f>IF($A217="","",MOD(ROW()-5,12)+1)</f>
        <v/>
      </c>
      <c r="C217" s="18">
        <f>IF($A217="","",IFERROR(VLOOKUP($A217,'Recurring Plans'!$A$5:$M$104,2,FALSE),""))</f>
        <v/>
      </c>
      <c r="D217" s="18">
        <f>IF($A217="","",IFERROR(VLOOKUP($A217,'Recurring Plans'!$A$5:$M$104,4,FALSE),""))</f>
        <v/>
      </c>
      <c r="E217" s="32">
        <f>IF(OR($A217="",$B217&gt;IFERROR(VLOOKUP($A217,'Recurring Plans'!$A$5:$M$104,8,FALSE),0),IFERROR(VLOOKUP($A217,'Recurring Plans'!$A$5:$M$104,11,FALSE),"")&lt;&gt;'Assumptions'!$E$9),"",IFERROR(IF(VLOOKUP($A217,'Recurring Plans'!$A$5:$M$104,7,FALSE)='Assumptions'!$E$4,VLOOKUP($A217,'Recurring Plans'!$A$5:$M$104,5,FALSE)+($B217-1)*VLOOKUP($A217,'Recurring Plans'!$A$5:$M$104,6,FALSE),IF(VLOOKUP($A217,'Recurring Plans'!$A$5:$M$104,7,FALSE)='Assumptions'!$E$5,VLOOKUP($A217,'Recurring Plans'!$A$5:$M$104,5,FALSE)+($B217-1)*VLOOKUP($A217,'Recurring Plans'!$A$5:$M$104,6,FALSE)*7,IF(VLOOKUP($A217,'Recurring Plans'!$A$5:$M$104,7,FALSE)='Assumptions'!$E$6,EDATE(VLOOKUP($A217,'Recurring Plans'!$A$5:$M$104,5,FALSE),($B217-1)*VLOOKUP($A217,'Recurring Plans'!$A$5:$M$104,6,FALSE)),""))),""))</f>
        <v/>
      </c>
      <c r="F217" s="31" t="n"/>
      <c r="G217" s="32">
        <f>IF($E217="","",IF($F217&lt;&gt;"",$F217,$E217))</f>
        <v/>
      </c>
      <c r="H217" s="22">
        <f>IF($E217="","",IFERROR(VLOOKUP($A217,'Recurring Plans'!$A$5:$M$104,9,FALSE),""))</f>
        <v/>
      </c>
      <c r="I217" s="13" t="n"/>
      <c r="J217" s="18">
        <f>IF($E217="","",IF($I217&lt;&gt;"",$I217,IFERROR(VLOOKUP($A217,'Recurring Plans'!$A$5:$M$104,10,FALSE),"")))</f>
        <v/>
      </c>
      <c r="K217" s="12" t="n"/>
      <c r="L217" s="6">
        <f>IF($G217="","",IF($K217&lt;&gt;"",$K217,'Assumptions'!$E$14))</f>
        <v/>
      </c>
      <c r="M217" s="13" t="n"/>
      <c r="N217" s="18">
        <f>IF($G217="","",IF(OR($F217&lt;&gt;"",$I217&lt;&gt;"",$M217&lt;&gt;"",$K217='Assumptions'!$E$16,$K217='Assumptions'!$E$17),"Exception - check",IF(AND($L217='Assumptions'!$E$14,$G217&lt;'Assumptions'!$B$4),"Past date - check","")))</f>
        <v/>
      </c>
    </row>
    <row r="218">
      <c r="A218" s="9">
        <f>IFERROR(IF(INDEX('Recurring Plans'!$A$5:$A$104,INT((ROW()-5)/12)+1)="","",INDEX('Recurring Plans'!$A$5:$A$104,INT((ROW()-5)/12)+1)),"")</f>
        <v/>
      </c>
      <c r="B218" s="23">
        <f>IF($A218="","",MOD(ROW()-5,12)+1)</f>
        <v/>
      </c>
      <c r="C218" s="20">
        <f>IF($A218="","",IFERROR(VLOOKUP($A218,'Recurring Plans'!$A$5:$M$104,2,FALSE),""))</f>
        <v/>
      </c>
      <c r="D218" s="20">
        <f>IF($A218="","",IFERROR(VLOOKUP($A218,'Recurring Plans'!$A$5:$M$104,4,FALSE),""))</f>
        <v/>
      </c>
      <c r="E218" s="33">
        <f>IF(OR($A218="",$B218&gt;IFERROR(VLOOKUP($A218,'Recurring Plans'!$A$5:$M$104,8,FALSE),0),IFERROR(VLOOKUP($A218,'Recurring Plans'!$A$5:$M$104,11,FALSE),"")&lt;&gt;'Assumptions'!$E$9),"",IFERROR(IF(VLOOKUP($A218,'Recurring Plans'!$A$5:$M$104,7,FALSE)='Assumptions'!$E$4,VLOOKUP($A218,'Recurring Plans'!$A$5:$M$104,5,FALSE)+($B218-1)*VLOOKUP($A218,'Recurring Plans'!$A$5:$M$104,6,FALSE),IF(VLOOKUP($A218,'Recurring Plans'!$A$5:$M$104,7,FALSE)='Assumptions'!$E$5,VLOOKUP($A218,'Recurring Plans'!$A$5:$M$104,5,FALSE)+($B218-1)*VLOOKUP($A218,'Recurring Plans'!$A$5:$M$104,6,FALSE)*7,IF(VLOOKUP($A218,'Recurring Plans'!$A$5:$M$104,7,FALSE)='Assumptions'!$E$6,EDATE(VLOOKUP($A218,'Recurring Plans'!$A$5:$M$104,5,FALSE),($B218-1)*VLOOKUP($A218,'Recurring Plans'!$A$5:$M$104,6,FALSE)),""))),""))</f>
        <v/>
      </c>
      <c r="F218" s="31" t="n"/>
      <c r="G218" s="33">
        <f>IF($E218="","",IF($F218&lt;&gt;"",$F218,$E218))</f>
        <v/>
      </c>
      <c r="H218" s="24">
        <f>IF($E218="","",IFERROR(VLOOKUP($A218,'Recurring Plans'!$A$5:$M$104,9,FALSE),""))</f>
        <v/>
      </c>
      <c r="I218" s="13" t="n"/>
      <c r="J218" s="20">
        <f>IF($E218="","",IF($I218&lt;&gt;"",$I218,IFERROR(VLOOKUP($A218,'Recurring Plans'!$A$5:$M$104,10,FALSE),"")))</f>
        <v/>
      </c>
      <c r="K218" s="12" t="n"/>
      <c r="L218" s="9">
        <f>IF($G218="","",IF($K218&lt;&gt;"",$K218,'Assumptions'!$E$14))</f>
        <v/>
      </c>
      <c r="M218" s="13" t="n"/>
      <c r="N218" s="20">
        <f>IF($G218="","",IF(OR($F218&lt;&gt;"",$I218&lt;&gt;"",$M218&lt;&gt;"",$K218='Assumptions'!$E$16,$K218='Assumptions'!$E$17),"Exception - check",IF(AND($L218='Assumptions'!$E$14,$G218&lt;'Assumptions'!$B$4),"Past date - check","")))</f>
        <v/>
      </c>
    </row>
    <row r="219">
      <c r="A219" s="6">
        <f>IFERROR(IF(INDEX('Recurring Plans'!$A$5:$A$104,INT((ROW()-5)/12)+1)="","",INDEX('Recurring Plans'!$A$5:$A$104,INT((ROW()-5)/12)+1)),"")</f>
        <v/>
      </c>
      <c r="B219" s="21">
        <f>IF($A219="","",MOD(ROW()-5,12)+1)</f>
        <v/>
      </c>
      <c r="C219" s="18">
        <f>IF($A219="","",IFERROR(VLOOKUP($A219,'Recurring Plans'!$A$5:$M$104,2,FALSE),""))</f>
        <v/>
      </c>
      <c r="D219" s="18">
        <f>IF($A219="","",IFERROR(VLOOKUP($A219,'Recurring Plans'!$A$5:$M$104,4,FALSE),""))</f>
        <v/>
      </c>
      <c r="E219" s="32">
        <f>IF(OR($A219="",$B219&gt;IFERROR(VLOOKUP($A219,'Recurring Plans'!$A$5:$M$104,8,FALSE),0),IFERROR(VLOOKUP($A219,'Recurring Plans'!$A$5:$M$104,11,FALSE),"")&lt;&gt;'Assumptions'!$E$9),"",IFERROR(IF(VLOOKUP($A219,'Recurring Plans'!$A$5:$M$104,7,FALSE)='Assumptions'!$E$4,VLOOKUP($A219,'Recurring Plans'!$A$5:$M$104,5,FALSE)+($B219-1)*VLOOKUP($A219,'Recurring Plans'!$A$5:$M$104,6,FALSE),IF(VLOOKUP($A219,'Recurring Plans'!$A$5:$M$104,7,FALSE)='Assumptions'!$E$5,VLOOKUP($A219,'Recurring Plans'!$A$5:$M$104,5,FALSE)+($B219-1)*VLOOKUP($A219,'Recurring Plans'!$A$5:$M$104,6,FALSE)*7,IF(VLOOKUP($A219,'Recurring Plans'!$A$5:$M$104,7,FALSE)='Assumptions'!$E$6,EDATE(VLOOKUP($A219,'Recurring Plans'!$A$5:$M$104,5,FALSE),($B219-1)*VLOOKUP($A219,'Recurring Plans'!$A$5:$M$104,6,FALSE)),""))),""))</f>
        <v/>
      </c>
      <c r="F219" s="31" t="n"/>
      <c r="G219" s="32">
        <f>IF($E219="","",IF($F219&lt;&gt;"",$F219,$E219))</f>
        <v/>
      </c>
      <c r="H219" s="22">
        <f>IF($E219="","",IFERROR(VLOOKUP($A219,'Recurring Plans'!$A$5:$M$104,9,FALSE),""))</f>
        <v/>
      </c>
      <c r="I219" s="13" t="n"/>
      <c r="J219" s="18">
        <f>IF($E219="","",IF($I219&lt;&gt;"",$I219,IFERROR(VLOOKUP($A219,'Recurring Plans'!$A$5:$M$104,10,FALSE),"")))</f>
        <v/>
      </c>
      <c r="K219" s="12" t="n"/>
      <c r="L219" s="6">
        <f>IF($G219="","",IF($K219&lt;&gt;"",$K219,'Assumptions'!$E$14))</f>
        <v/>
      </c>
      <c r="M219" s="13" t="n"/>
      <c r="N219" s="18">
        <f>IF($G219="","",IF(OR($F219&lt;&gt;"",$I219&lt;&gt;"",$M219&lt;&gt;"",$K219='Assumptions'!$E$16,$K219='Assumptions'!$E$17),"Exception - check",IF(AND($L219='Assumptions'!$E$14,$G219&lt;'Assumptions'!$B$4),"Past date - check","")))</f>
        <v/>
      </c>
    </row>
    <row r="220">
      <c r="A220" s="9">
        <f>IFERROR(IF(INDEX('Recurring Plans'!$A$5:$A$104,INT((ROW()-5)/12)+1)="","",INDEX('Recurring Plans'!$A$5:$A$104,INT((ROW()-5)/12)+1)),"")</f>
        <v/>
      </c>
      <c r="B220" s="23">
        <f>IF($A220="","",MOD(ROW()-5,12)+1)</f>
        <v/>
      </c>
      <c r="C220" s="20">
        <f>IF($A220="","",IFERROR(VLOOKUP($A220,'Recurring Plans'!$A$5:$M$104,2,FALSE),""))</f>
        <v/>
      </c>
      <c r="D220" s="20">
        <f>IF($A220="","",IFERROR(VLOOKUP($A220,'Recurring Plans'!$A$5:$M$104,4,FALSE),""))</f>
        <v/>
      </c>
      <c r="E220" s="33">
        <f>IF(OR($A220="",$B220&gt;IFERROR(VLOOKUP($A220,'Recurring Plans'!$A$5:$M$104,8,FALSE),0),IFERROR(VLOOKUP($A220,'Recurring Plans'!$A$5:$M$104,11,FALSE),"")&lt;&gt;'Assumptions'!$E$9),"",IFERROR(IF(VLOOKUP($A220,'Recurring Plans'!$A$5:$M$104,7,FALSE)='Assumptions'!$E$4,VLOOKUP($A220,'Recurring Plans'!$A$5:$M$104,5,FALSE)+($B220-1)*VLOOKUP($A220,'Recurring Plans'!$A$5:$M$104,6,FALSE),IF(VLOOKUP($A220,'Recurring Plans'!$A$5:$M$104,7,FALSE)='Assumptions'!$E$5,VLOOKUP($A220,'Recurring Plans'!$A$5:$M$104,5,FALSE)+($B220-1)*VLOOKUP($A220,'Recurring Plans'!$A$5:$M$104,6,FALSE)*7,IF(VLOOKUP($A220,'Recurring Plans'!$A$5:$M$104,7,FALSE)='Assumptions'!$E$6,EDATE(VLOOKUP($A220,'Recurring Plans'!$A$5:$M$104,5,FALSE),($B220-1)*VLOOKUP($A220,'Recurring Plans'!$A$5:$M$104,6,FALSE)),""))),""))</f>
        <v/>
      </c>
      <c r="F220" s="31" t="n"/>
      <c r="G220" s="33">
        <f>IF($E220="","",IF($F220&lt;&gt;"",$F220,$E220))</f>
        <v/>
      </c>
      <c r="H220" s="24">
        <f>IF($E220="","",IFERROR(VLOOKUP($A220,'Recurring Plans'!$A$5:$M$104,9,FALSE),""))</f>
        <v/>
      </c>
      <c r="I220" s="13" t="n"/>
      <c r="J220" s="20">
        <f>IF($E220="","",IF($I220&lt;&gt;"",$I220,IFERROR(VLOOKUP($A220,'Recurring Plans'!$A$5:$M$104,10,FALSE),"")))</f>
        <v/>
      </c>
      <c r="K220" s="12" t="n"/>
      <c r="L220" s="9">
        <f>IF($G220="","",IF($K220&lt;&gt;"",$K220,'Assumptions'!$E$14))</f>
        <v/>
      </c>
      <c r="M220" s="13" t="n"/>
      <c r="N220" s="20">
        <f>IF($G220="","",IF(OR($F220&lt;&gt;"",$I220&lt;&gt;"",$M220&lt;&gt;"",$K220='Assumptions'!$E$16,$K220='Assumptions'!$E$17),"Exception - check",IF(AND($L220='Assumptions'!$E$14,$G220&lt;'Assumptions'!$B$4),"Past date - check","")))</f>
        <v/>
      </c>
    </row>
    <row r="221">
      <c r="A221" s="6">
        <f>IFERROR(IF(INDEX('Recurring Plans'!$A$5:$A$104,INT((ROW()-5)/12)+1)="","",INDEX('Recurring Plans'!$A$5:$A$104,INT((ROW()-5)/12)+1)),"")</f>
        <v/>
      </c>
      <c r="B221" s="21">
        <f>IF($A221="","",MOD(ROW()-5,12)+1)</f>
        <v/>
      </c>
      <c r="C221" s="18">
        <f>IF($A221="","",IFERROR(VLOOKUP($A221,'Recurring Plans'!$A$5:$M$104,2,FALSE),""))</f>
        <v/>
      </c>
      <c r="D221" s="18">
        <f>IF($A221="","",IFERROR(VLOOKUP($A221,'Recurring Plans'!$A$5:$M$104,4,FALSE),""))</f>
        <v/>
      </c>
      <c r="E221" s="32">
        <f>IF(OR($A221="",$B221&gt;IFERROR(VLOOKUP($A221,'Recurring Plans'!$A$5:$M$104,8,FALSE),0),IFERROR(VLOOKUP($A221,'Recurring Plans'!$A$5:$M$104,11,FALSE),"")&lt;&gt;'Assumptions'!$E$9),"",IFERROR(IF(VLOOKUP($A221,'Recurring Plans'!$A$5:$M$104,7,FALSE)='Assumptions'!$E$4,VLOOKUP($A221,'Recurring Plans'!$A$5:$M$104,5,FALSE)+($B221-1)*VLOOKUP($A221,'Recurring Plans'!$A$5:$M$104,6,FALSE),IF(VLOOKUP($A221,'Recurring Plans'!$A$5:$M$104,7,FALSE)='Assumptions'!$E$5,VLOOKUP($A221,'Recurring Plans'!$A$5:$M$104,5,FALSE)+($B221-1)*VLOOKUP($A221,'Recurring Plans'!$A$5:$M$104,6,FALSE)*7,IF(VLOOKUP($A221,'Recurring Plans'!$A$5:$M$104,7,FALSE)='Assumptions'!$E$6,EDATE(VLOOKUP($A221,'Recurring Plans'!$A$5:$M$104,5,FALSE),($B221-1)*VLOOKUP($A221,'Recurring Plans'!$A$5:$M$104,6,FALSE)),""))),""))</f>
        <v/>
      </c>
      <c r="F221" s="31" t="n"/>
      <c r="G221" s="32">
        <f>IF($E221="","",IF($F221&lt;&gt;"",$F221,$E221))</f>
        <v/>
      </c>
      <c r="H221" s="22">
        <f>IF($E221="","",IFERROR(VLOOKUP($A221,'Recurring Plans'!$A$5:$M$104,9,FALSE),""))</f>
        <v/>
      </c>
      <c r="I221" s="13" t="n"/>
      <c r="J221" s="18">
        <f>IF($E221="","",IF($I221&lt;&gt;"",$I221,IFERROR(VLOOKUP($A221,'Recurring Plans'!$A$5:$M$104,10,FALSE),"")))</f>
        <v/>
      </c>
      <c r="K221" s="12" t="n"/>
      <c r="L221" s="6">
        <f>IF($G221="","",IF($K221&lt;&gt;"",$K221,'Assumptions'!$E$14))</f>
        <v/>
      </c>
      <c r="M221" s="13" t="n"/>
      <c r="N221" s="18">
        <f>IF($G221="","",IF(OR($F221&lt;&gt;"",$I221&lt;&gt;"",$M221&lt;&gt;"",$K221='Assumptions'!$E$16,$K221='Assumptions'!$E$17),"Exception - check",IF(AND($L221='Assumptions'!$E$14,$G221&lt;'Assumptions'!$B$4),"Past date - check","")))</f>
        <v/>
      </c>
    </row>
    <row r="222">
      <c r="A222" s="9">
        <f>IFERROR(IF(INDEX('Recurring Plans'!$A$5:$A$104,INT((ROW()-5)/12)+1)="","",INDEX('Recurring Plans'!$A$5:$A$104,INT((ROW()-5)/12)+1)),"")</f>
        <v/>
      </c>
      <c r="B222" s="23">
        <f>IF($A222="","",MOD(ROW()-5,12)+1)</f>
        <v/>
      </c>
      <c r="C222" s="20">
        <f>IF($A222="","",IFERROR(VLOOKUP($A222,'Recurring Plans'!$A$5:$M$104,2,FALSE),""))</f>
        <v/>
      </c>
      <c r="D222" s="20">
        <f>IF($A222="","",IFERROR(VLOOKUP($A222,'Recurring Plans'!$A$5:$M$104,4,FALSE),""))</f>
        <v/>
      </c>
      <c r="E222" s="33">
        <f>IF(OR($A222="",$B222&gt;IFERROR(VLOOKUP($A222,'Recurring Plans'!$A$5:$M$104,8,FALSE),0),IFERROR(VLOOKUP($A222,'Recurring Plans'!$A$5:$M$104,11,FALSE),"")&lt;&gt;'Assumptions'!$E$9),"",IFERROR(IF(VLOOKUP($A222,'Recurring Plans'!$A$5:$M$104,7,FALSE)='Assumptions'!$E$4,VLOOKUP($A222,'Recurring Plans'!$A$5:$M$104,5,FALSE)+($B222-1)*VLOOKUP($A222,'Recurring Plans'!$A$5:$M$104,6,FALSE),IF(VLOOKUP($A222,'Recurring Plans'!$A$5:$M$104,7,FALSE)='Assumptions'!$E$5,VLOOKUP($A222,'Recurring Plans'!$A$5:$M$104,5,FALSE)+($B222-1)*VLOOKUP($A222,'Recurring Plans'!$A$5:$M$104,6,FALSE)*7,IF(VLOOKUP($A222,'Recurring Plans'!$A$5:$M$104,7,FALSE)='Assumptions'!$E$6,EDATE(VLOOKUP($A222,'Recurring Plans'!$A$5:$M$104,5,FALSE),($B222-1)*VLOOKUP($A222,'Recurring Plans'!$A$5:$M$104,6,FALSE)),""))),""))</f>
        <v/>
      </c>
      <c r="F222" s="31" t="n"/>
      <c r="G222" s="33">
        <f>IF($E222="","",IF($F222&lt;&gt;"",$F222,$E222))</f>
        <v/>
      </c>
      <c r="H222" s="24">
        <f>IF($E222="","",IFERROR(VLOOKUP($A222,'Recurring Plans'!$A$5:$M$104,9,FALSE),""))</f>
        <v/>
      </c>
      <c r="I222" s="13" t="n"/>
      <c r="J222" s="20">
        <f>IF($E222="","",IF($I222&lt;&gt;"",$I222,IFERROR(VLOOKUP($A222,'Recurring Plans'!$A$5:$M$104,10,FALSE),"")))</f>
        <v/>
      </c>
      <c r="K222" s="12" t="n"/>
      <c r="L222" s="9">
        <f>IF($G222="","",IF($K222&lt;&gt;"",$K222,'Assumptions'!$E$14))</f>
        <v/>
      </c>
      <c r="M222" s="13" t="n"/>
      <c r="N222" s="20">
        <f>IF($G222="","",IF(OR($F222&lt;&gt;"",$I222&lt;&gt;"",$M222&lt;&gt;"",$K222='Assumptions'!$E$16,$K222='Assumptions'!$E$17),"Exception - check",IF(AND($L222='Assumptions'!$E$14,$G222&lt;'Assumptions'!$B$4),"Past date - check","")))</f>
        <v/>
      </c>
    </row>
    <row r="223">
      <c r="A223" s="6">
        <f>IFERROR(IF(INDEX('Recurring Plans'!$A$5:$A$104,INT((ROW()-5)/12)+1)="","",INDEX('Recurring Plans'!$A$5:$A$104,INT((ROW()-5)/12)+1)),"")</f>
        <v/>
      </c>
      <c r="B223" s="21">
        <f>IF($A223="","",MOD(ROW()-5,12)+1)</f>
        <v/>
      </c>
      <c r="C223" s="18">
        <f>IF($A223="","",IFERROR(VLOOKUP($A223,'Recurring Plans'!$A$5:$M$104,2,FALSE),""))</f>
        <v/>
      </c>
      <c r="D223" s="18">
        <f>IF($A223="","",IFERROR(VLOOKUP($A223,'Recurring Plans'!$A$5:$M$104,4,FALSE),""))</f>
        <v/>
      </c>
      <c r="E223" s="32">
        <f>IF(OR($A223="",$B223&gt;IFERROR(VLOOKUP($A223,'Recurring Plans'!$A$5:$M$104,8,FALSE),0),IFERROR(VLOOKUP($A223,'Recurring Plans'!$A$5:$M$104,11,FALSE),"")&lt;&gt;'Assumptions'!$E$9),"",IFERROR(IF(VLOOKUP($A223,'Recurring Plans'!$A$5:$M$104,7,FALSE)='Assumptions'!$E$4,VLOOKUP($A223,'Recurring Plans'!$A$5:$M$104,5,FALSE)+($B223-1)*VLOOKUP($A223,'Recurring Plans'!$A$5:$M$104,6,FALSE),IF(VLOOKUP($A223,'Recurring Plans'!$A$5:$M$104,7,FALSE)='Assumptions'!$E$5,VLOOKUP($A223,'Recurring Plans'!$A$5:$M$104,5,FALSE)+($B223-1)*VLOOKUP($A223,'Recurring Plans'!$A$5:$M$104,6,FALSE)*7,IF(VLOOKUP($A223,'Recurring Plans'!$A$5:$M$104,7,FALSE)='Assumptions'!$E$6,EDATE(VLOOKUP($A223,'Recurring Plans'!$A$5:$M$104,5,FALSE),($B223-1)*VLOOKUP($A223,'Recurring Plans'!$A$5:$M$104,6,FALSE)),""))),""))</f>
        <v/>
      </c>
      <c r="F223" s="31" t="n"/>
      <c r="G223" s="32">
        <f>IF($E223="","",IF($F223&lt;&gt;"",$F223,$E223))</f>
        <v/>
      </c>
      <c r="H223" s="22">
        <f>IF($E223="","",IFERROR(VLOOKUP($A223,'Recurring Plans'!$A$5:$M$104,9,FALSE),""))</f>
        <v/>
      </c>
      <c r="I223" s="13" t="n"/>
      <c r="J223" s="18">
        <f>IF($E223="","",IF($I223&lt;&gt;"",$I223,IFERROR(VLOOKUP($A223,'Recurring Plans'!$A$5:$M$104,10,FALSE),"")))</f>
        <v/>
      </c>
      <c r="K223" s="12" t="n"/>
      <c r="L223" s="6">
        <f>IF($G223="","",IF($K223&lt;&gt;"",$K223,'Assumptions'!$E$14))</f>
        <v/>
      </c>
      <c r="M223" s="13" t="n"/>
      <c r="N223" s="18">
        <f>IF($G223="","",IF(OR($F223&lt;&gt;"",$I223&lt;&gt;"",$M223&lt;&gt;"",$K223='Assumptions'!$E$16,$K223='Assumptions'!$E$17),"Exception - check",IF(AND($L223='Assumptions'!$E$14,$G223&lt;'Assumptions'!$B$4),"Past date - check","")))</f>
        <v/>
      </c>
    </row>
    <row r="224">
      <c r="A224" s="9">
        <f>IFERROR(IF(INDEX('Recurring Plans'!$A$5:$A$104,INT((ROW()-5)/12)+1)="","",INDEX('Recurring Plans'!$A$5:$A$104,INT((ROW()-5)/12)+1)),"")</f>
        <v/>
      </c>
      <c r="B224" s="23">
        <f>IF($A224="","",MOD(ROW()-5,12)+1)</f>
        <v/>
      </c>
      <c r="C224" s="20">
        <f>IF($A224="","",IFERROR(VLOOKUP($A224,'Recurring Plans'!$A$5:$M$104,2,FALSE),""))</f>
        <v/>
      </c>
      <c r="D224" s="20">
        <f>IF($A224="","",IFERROR(VLOOKUP($A224,'Recurring Plans'!$A$5:$M$104,4,FALSE),""))</f>
        <v/>
      </c>
      <c r="E224" s="33">
        <f>IF(OR($A224="",$B224&gt;IFERROR(VLOOKUP($A224,'Recurring Plans'!$A$5:$M$104,8,FALSE),0),IFERROR(VLOOKUP($A224,'Recurring Plans'!$A$5:$M$104,11,FALSE),"")&lt;&gt;'Assumptions'!$E$9),"",IFERROR(IF(VLOOKUP($A224,'Recurring Plans'!$A$5:$M$104,7,FALSE)='Assumptions'!$E$4,VLOOKUP($A224,'Recurring Plans'!$A$5:$M$104,5,FALSE)+($B224-1)*VLOOKUP($A224,'Recurring Plans'!$A$5:$M$104,6,FALSE),IF(VLOOKUP($A224,'Recurring Plans'!$A$5:$M$104,7,FALSE)='Assumptions'!$E$5,VLOOKUP($A224,'Recurring Plans'!$A$5:$M$104,5,FALSE)+($B224-1)*VLOOKUP($A224,'Recurring Plans'!$A$5:$M$104,6,FALSE)*7,IF(VLOOKUP($A224,'Recurring Plans'!$A$5:$M$104,7,FALSE)='Assumptions'!$E$6,EDATE(VLOOKUP($A224,'Recurring Plans'!$A$5:$M$104,5,FALSE),($B224-1)*VLOOKUP($A224,'Recurring Plans'!$A$5:$M$104,6,FALSE)),""))),""))</f>
        <v/>
      </c>
      <c r="F224" s="31" t="n"/>
      <c r="G224" s="33">
        <f>IF($E224="","",IF($F224&lt;&gt;"",$F224,$E224))</f>
        <v/>
      </c>
      <c r="H224" s="24">
        <f>IF($E224="","",IFERROR(VLOOKUP($A224,'Recurring Plans'!$A$5:$M$104,9,FALSE),""))</f>
        <v/>
      </c>
      <c r="I224" s="13" t="n"/>
      <c r="J224" s="20">
        <f>IF($E224="","",IF($I224&lt;&gt;"",$I224,IFERROR(VLOOKUP($A224,'Recurring Plans'!$A$5:$M$104,10,FALSE),"")))</f>
        <v/>
      </c>
      <c r="K224" s="12" t="n"/>
      <c r="L224" s="9">
        <f>IF($G224="","",IF($K224&lt;&gt;"",$K224,'Assumptions'!$E$14))</f>
        <v/>
      </c>
      <c r="M224" s="13" t="n"/>
      <c r="N224" s="20">
        <f>IF($G224="","",IF(OR($F224&lt;&gt;"",$I224&lt;&gt;"",$M224&lt;&gt;"",$K224='Assumptions'!$E$16,$K224='Assumptions'!$E$17),"Exception - check",IF(AND($L224='Assumptions'!$E$14,$G224&lt;'Assumptions'!$B$4),"Past date - check","")))</f>
        <v/>
      </c>
    </row>
    <row r="225">
      <c r="A225" s="6">
        <f>IFERROR(IF(INDEX('Recurring Plans'!$A$5:$A$104,INT((ROW()-5)/12)+1)="","",INDEX('Recurring Plans'!$A$5:$A$104,INT((ROW()-5)/12)+1)),"")</f>
        <v/>
      </c>
      <c r="B225" s="21">
        <f>IF($A225="","",MOD(ROW()-5,12)+1)</f>
        <v/>
      </c>
      <c r="C225" s="18">
        <f>IF($A225="","",IFERROR(VLOOKUP($A225,'Recurring Plans'!$A$5:$M$104,2,FALSE),""))</f>
        <v/>
      </c>
      <c r="D225" s="18">
        <f>IF($A225="","",IFERROR(VLOOKUP($A225,'Recurring Plans'!$A$5:$M$104,4,FALSE),""))</f>
        <v/>
      </c>
      <c r="E225" s="32">
        <f>IF(OR($A225="",$B225&gt;IFERROR(VLOOKUP($A225,'Recurring Plans'!$A$5:$M$104,8,FALSE),0),IFERROR(VLOOKUP($A225,'Recurring Plans'!$A$5:$M$104,11,FALSE),"")&lt;&gt;'Assumptions'!$E$9),"",IFERROR(IF(VLOOKUP($A225,'Recurring Plans'!$A$5:$M$104,7,FALSE)='Assumptions'!$E$4,VLOOKUP($A225,'Recurring Plans'!$A$5:$M$104,5,FALSE)+($B225-1)*VLOOKUP($A225,'Recurring Plans'!$A$5:$M$104,6,FALSE),IF(VLOOKUP($A225,'Recurring Plans'!$A$5:$M$104,7,FALSE)='Assumptions'!$E$5,VLOOKUP($A225,'Recurring Plans'!$A$5:$M$104,5,FALSE)+($B225-1)*VLOOKUP($A225,'Recurring Plans'!$A$5:$M$104,6,FALSE)*7,IF(VLOOKUP($A225,'Recurring Plans'!$A$5:$M$104,7,FALSE)='Assumptions'!$E$6,EDATE(VLOOKUP($A225,'Recurring Plans'!$A$5:$M$104,5,FALSE),($B225-1)*VLOOKUP($A225,'Recurring Plans'!$A$5:$M$104,6,FALSE)),""))),""))</f>
        <v/>
      </c>
      <c r="F225" s="31" t="n"/>
      <c r="G225" s="32">
        <f>IF($E225="","",IF($F225&lt;&gt;"",$F225,$E225))</f>
        <v/>
      </c>
      <c r="H225" s="22">
        <f>IF($E225="","",IFERROR(VLOOKUP($A225,'Recurring Plans'!$A$5:$M$104,9,FALSE),""))</f>
        <v/>
      </c>
      <c r="I225" s="13" t="n"/>
      <c r="J225" s="18">
        <f>IF($E225="","",IF($I225&lt;&gt;"",$I225,IFERROR(VLOOKUP($A225,'Recurring Plans'!$A$5:$M$104,10,FALSE),"")))</f>
        <v/>
      </c>
      <c r="K225" s="12" t="n"/>
      <c r="L225" s="6">
        <f>IF($G225="","",IF($K225&lt;&gt;"",$K225,'Assumptions'!$E$14))</f>
        <v/>
      </c>
      <c r="M225" s="13" t="n"/>
      <c r="N225" s="18">
        <f>IF($G225="","",IF(OR($F225&lt;&gt;"",$I225&lt;&gt;"",$M225&lt;&gt;"",$K225='Assumptions'!$E$16,$K225='Assumptions'!$E$17),"Exception - check",IF(AND($L225='Assumptions'!$E$14,$G225&lt;'Assumptions'!$B$4),"Past date - check","")))</f>
        <v/>
      </c>
    </row>
    <row r="226">
      <c r="A226" s="9">
        <f>IFERROR(IF(INDEX('Recurring Plans'!$A$5:$A$104,INT((ROW()-5)/12)+1)="","",INDEX('Recurring Plans'!$A$5:$A$104,INT((ROW()-5)/12)+1)),"")</f>
        <v/>
      </c>
      <c r="B226" s="23">
        <f>IF($A226="","",MOD(ROW()-5,12)+1)</f>
        <v/>
      </c>
      <c r="C226" s="20">
        <f>IF($A226="","",IFERROR(VLOOKUP($A226,'Recurring Plans'!$A$5:$M$104,2,FALSE),""))</f>
        <v/>
      </c>
      <c r="D226" s="20">
        <f>IF($A226="","",IFERROR(VLOOKUP($A226,'Recurring Plans'!$A$5:$M$104,4,FALSE),""))</f>
        <v/>
      </c>
      <c r="E226" s="33">
        <f>IF(OR($A226="",$B226&gt;IFERROR(VLOOKUP($A226,'Recurring Plans'!$A$5:$M$104,8,FALSE),0),IFERROR(VLOOKUP($A226,'Recurring Plans'!$A$5:$M$104,11,FALSE),"")&lt;&gt;'Assumptions'!$E$9),"",IFERROR(IF(VLOOKUP($A226,'Recurring Plans'!$A$5:$M$104,7,FALSE)='Assumptions'!$E$4,VLOOKUP($A226,'Recurring Plans'!$A$5:$M$104,5,FALSE)+($B226-1)*VLOOKUP($A226,'Recurring Plans'!$A$5:$M$104,6,FALSE),IF(VLOOKUP($A226,'Recurring Plans'!$A$5:$M$104,7,FALSE)='Assumptions'!$E$5,VLOOKUP($A226,'Recurring Plans'!$A$5:$M$104,5,FALSE)+($B226-1)*VLOOKUP($A226,'Recurring Plans'!$A$5:$M$104,6,FALSE)*7,IF(VLOOKUP($A226,'Recurring Plans'!$A$5:$M$104,7,FALSE)='Assumptions'!$E$6,EDATE(VLOOKUP($A226,'Recurring Plans'!$A$5:$M$104,5,FALSE),($B226-1)*VLOOKUP($A226,'Recurring Plans'!$A$5:$M$104,6,FALSE)),""))),""))</f>
        <v/>
      </c>
      <c r="F226" s="31" t="n"/>
      <c r="G226" s="33">
        <f>IF($E226="","",IF($F226&lt;&gt;"",$F226,$E226))</f>
        <v/>
      </c>
      <c r="H226" s="24">
        <f>IF($E226="","",IFERROR(VLOOKUP($A226,'Recurring Plans'!$A$5:$M$104,9,FALSE),""))</f>
        <v/>
      </c>
      <c r="I226" s="13" t="n"/>
      <c r="J226" s="20">
        <f>IF($E226="","",IF($I226&lt;&gt;"",$I226,IFERROR(VLOOKUP($A226,'Recurring Plans'!$A$5:$M$104,10,FALSE),"")))</f>
        <v/>
      </c>
      <c r="K226" s="12" t="n"/>
      <c r="L226" s="9">
        <f>IF($G226="","",IF($K226&lt;&gt;"",$K226,'Assumptions'!$E$14))</f>
        <v/>
      </c>
      <c r="M226" s="13" t="n"/>
      <c r="N226" s="20">
        <f>IF($G226="","",IF(OR($F226&lt;&gt;"",$I226&lt;&gt;"",$M226&lt;&gt;"",$K226='Assumptions'!$E$16,$K226='Assumptions'!$E$17),"Exception - check",IF(AND($L226='Assumptions'!$E$14,$G226&lt;'Assumptions'!$B$4),"Past date - check","")))</f>
        <v/>
      </c>
    </row>
    <row r="227">
      <c r="A227" s="6">
        <f>IFERROR(IF(INDEX('Recurring Plans'!$A$5:$A$104,INT((ROW()-5)/12)+1)="","",INDEX('Recurring Plans'!$A$5:$A$104,INT((ROW()-5)/12)+1)),"")</f>
        <v/>
      </c>
      <c r="B227" s="21">
        <f>IF($A227="","",MOD(ROW()-5,12)+1)</f>
        <v/>
      </c>
      <c r="C227" s="18">
        <f>IF($A227="","",IFERROR(VLOOKUP($A227,'Recurring Plans'!$A$5:$M$104,2,FALSE),""))</f>
        <v/>
      </c>
      <c r="D227" s="18">
        <f>IF($A227="","",IFERROR(VLOOKUP($A227,'Recurring Plans'!$A$5:$M$104,4,FALSE),""))</f>
        <v/>
      </c>
      <c r="E227" s="32">
        <f>IF(OR($A227="",$B227&gt;IFERROR(VLOOKUP($A227,'Recurring Plans'!$A$5:$M$104,8,FALSE),0),IFERROR(VLOOKUP($A227,'Recurring Plans'!$A$5:$M$104,11,FALSE),"")&lt;&gt;'Assumptions'!$E$9),"",IFERROR(IF(VLOOKUP($A227,'Recurring Plans'!$A$5:$M$104,7,FALSE)='Assumptions'!$E$4,VLOOKUP($A227,'Recurring Plans'!$A$5:$M$104,5,FALSE)+($B227-1)*VLOOKUP($A227,'Recurring Plans'!$A$5:$M$104,6,FALSE),IF(VLOOKUP($A227,'Recurring Plans'!$A$5:$M$104,7,FALSE)='Assumptions'!$E$5,VLOOKUP($A227,'Recurring Plans'!$A$5:$M$104,5,FALSE)+($B227-1)*VLOOKUP($A227,'Recurring Plans'!$A$5:$M$104,6,FALSE)*7,IF(VLOOKUP($A227,'Recurring Plans'!$A$5:$M$104,7,FALSE)='Assumptions'!$E$6,EDATE(VLOOKUP($A227,'Recurring Plans'!$A$5:$M$104,5,FALSE),($B227-1)*VLOOKUP($A227,'Recurring Plans'!$A$5:$M$104,6,FALSE)),""))),""))</f>
        <v/>
      </c>
      <c r="F227" s="31" t="n"/>
      <c r="G227" s="32">
        <f>IF($E227="","",IF($F227&lt;&gt;"",$F227,$E227))</f>
        <v/>
      </c>
      <c r="H227" s="22">
        <f>IF($E227="","",IFERROR(VLOOKUP($A227,'Recurring Plans'!$A$5:$M$104,9,FALSE),""))</f>
        <v/>
      </c>
      <c r="I227" s="13" t="n"/>
      <c r="J227" s="18">
        <f>IF($E227="","",IF($I227&lt;&gt;"",$I227,IFERROR(VLOOKUP($A227,'Recurring Plans'!$A$5:$M$104,10,FALSE),"")))</f>
        <v/>
      </c>
      <c r="K227" s="12" t="n"/>
      <c r="L227" s="6">
        <f>IF($G227="","",IF($K227&lt;&gt;"",$K227,'Assumptions'!$E$14))</f>
        <v/>
      </c>
      <c r="M227" s="13" t="n"/>
      <c r="N227" s="18">
        <f>IF($G227="","",IF(OR($F227&lt;&gt;"",$I227&lt;&gt;"",$M227&lt;&gt;"",$K227='Assumptions'!$E$16,$K227='Assumptions'!$E$17),"Exception - check",IF(AND($L227='Assumptions'!$E$14,$G227&lt;'Assumptions'!$B$4),"Past date - check","")))</f>
        <v/>
      </c>
    </row>
    <row r="228">
      <c r="A228" s="9">
        <f>IFERROR(IF(INDEX('Recurring Plans'!$A$5:$A$104,INT((ROW()-5)/12)+1)="","",INDEX('Recurring Plans'!$A$5:$A$104,INT((ROW()-5)/12)+1)),"")</f>
        <v/>
      </c>
      <c r="B228" s="23">
        <f>IF($A228="","",MOD(ROW()-5,12)+1)</f>
        <v/>
      </c>
      <c r="C228" s="20">
        <f>IF($A228="","",IFERROR(VLOOKUP($A228,'Recurring Plans'!$A$5:$M$104,2,FALSE),""))</f>
        <v/>
      </c>
      <c r="D228" s="20">
        <f>IF($A228="","",IFERROR(VLOOKUP($A228,'Recurring Plans'!$A$5:$M$104,4,FALSE),""))</f>
        <v/>
      </c>
      <c r="E228" s="33">
        <f>IF(OR($A228="",$B228&gt;IFERROR(VLOOKUP($A228,'Recurring Plans'!$A$5:$M$104,8,FALSE),0),IFERROR(VLOOKUP($A228,'Recurring Plans'!$A$5:$M$104,11,FALSE),"")&lt;&gt;'Assumptions'!$E$9),"",IFERROR(IF(VLOOKUP($A228,'Recurring Plans'!$A$5:$M$104,7,FALSE)='Assumptions'!$E$4,VLOOKUP($A228,'Recurring Plans'!$A$5:$M$104,5,FALSE)+($B228-1)*VLOOKUP($A228,'Recurring Plans'!$A$5:$M$104,6,FALSE),IF(VLOOKUP($A228,'Recurring Plans'!$A$5:$M$104,7,FALSE)='Assumptions'!$E$5,VLOOKUP($A228,'Recurring Plans'!$A$5:$M$104,5,FALSE)+($B228-1)*VLOOKUP($A228,'Recurring Plans'!$A$5:$M$104,6,FALSE)*7,IF(VLOOKUP($A228,'Recurring Plans'!$A$5:$M$104,7,FALSE)='Assumptions'!$E$6,EDATE(VLOOKUP($A228,'Recurring Plans'!$A$5:$M$104,5,FALSE),($B228-1)*VLOOKUP($A228,'Recurring Plans'!$A$5:$M$104,6,FALSE)),""))),""))</f>
        <v/>
      </c>
      <c r="F228" s="31" t="n"/>
      <c r="G228" s="33">
        <f>IF($E228="","",IF($F228&lt;&gt;"",$F228,$E228))</f>
        <v/>
      </c>
      <c r="H228" s="24">
        <f>IF($E228="","",IFERROR(VLOOKUP($A228,'Recurring Plans'!$A$5:$M$104,9,FALSE),""))</f>
        <v/>
      </c>
      <c r="I228" s="13" t="n"/>
      <c r="J228" s="20">
        <f>IF($E228="","",IF($I228&lt;&gt;"",$I228,IFERROR(VLOOKUP($A228,'Recurring Plans'!$A$5:$M$104,10,FALSE),"")))</f>
        <v/>
      </c>
      <c r="K228" s="12" t="n"/>
      <c r="L228" s="9">
        <f>IF($G228="","",IF($K228&lt;&gt;"",$K228,'Assumptions'!$E$14))</f>
        <v/>
      </c>
      <c r="M228" s="13" t="n"/>
      <c r="N228" s="20">
        <f>IF($G228="","",IF(OR($F228&lt;&gt;"",$I228&lt;&gt;"",$M228&lt;&gt;"",$K228='Assumptions'!$E$16,$K228='Assumptions'!$E$17),"Exception - check",IF(AND($L228='Assumptions'!$E$14,$G228&lt;'Assumptions'!$B$4),"Past date - check","")))</f>
        <v/>
      </c>
    </row>
    <row r="229">
      <c r="A229" s="6">
        <f>IFERROR(IF(INDEX('Recurring Plans'!$A$5:$A$104,INT((ROW()-5)/12)+1)="","",INDEX('Recurring Plans'!$A$5:$A$104,INT((ROW()-5)/12)+1)),"")</f>
        <v/>
      </c>
      <c r="B229" s="21">
        <f>IF($A229="","",MOD(ROW()-5,12)+1)</f>
        <v/>
      </c>
      <c r="C229" s="18">
        <f>IF($A229="","",IFERROR(VLOOKUP($A229,'Recurring Plans'!$A$5:$M$104,2,FALSE),""))</f>
        <v/>
      </c>
      <c r="D229" s="18">
        <f>IF($A229="","",IFERROR(VLOOKUP($A229,'Recurring Plans'!$A$5:$M$104,4,FALSE),""))</f>
        <v/>
      </c>
      <c r="E229" s="32">
        <f>IF(OR($A229="",$B229&gt;IFERROR(VLOOKUP($A229,'Recurring Plans'!$A$5:$M$104,8,FALSE),0),IFERROR(VLOOKUP($A229,'Recurring Plans'!$A$5:$M$104,11,FALSE),"")&lt;&gt;'Assumptions'!$E$9),"",IFERROR(IF(VLOOKUP($A229,'Recurring Plans'!$A$5:$M$104,7,FALSE)='Assumptions'!$E$4,VLOOKUP($A229,'Recurring Plans'!$A$5:$M$104,5,FALSE)+($B229-1)*VLOOKUP($A229,'Recurring Plans'!$A$5:$M$104,6,FALSE),IF(VLOOKUP($A229,'Recurring Plans'!$A$5:$M$104,7,FALSE)='Assumptions'!$E$5,VLOOKUP($A229,'Recurring Plans'!$A$5:$M$104,5,FALSE)+($B229-1)*VLOOKUP($A229,'Recurring Plans'!$A$5:$M$104,6,FALSE)*7,IF(VLOOKUP($A229,'Recurring Plans'!$A$5:$M$104,7,FALSE)='Assumptions'!$E$6,EDATE(VLOOKUP($A229,'Recurring Plans'!$A$5:$M$104,5,FALSE),($B229-1)*VLOOKUP($A229,'Recurring Plans'!$A$5:$M$104,6,FALSE)),""))),""))</f>
        <v/>
      </c>
      <c r="F229" s="31" t="n"/>
      <c r="G229" s="32">
        <f>IF($E229="","",IF($F229&lt;&gt;"",$F229,$E229))</f>
        <v/>
      </c>
      <c r="H229" s="22">
        <f>IF($E229="","",IFERROR(VLOOKUP($A229,'Recurring Plans'!$A$5:$M$104,9,FALSE),""))</f>
        <v/>
      </c>
      <c r="I229" s="13" t="n"/>
      <c r="J229" s="18">
        <f>IF($E229="","",IF($I229&lt;&gt;"",$I229,IFERROR(VLOOKUP($A229,'Recurring Plans'!$A$5:$M$104,10,FALSE),"")))</f>
        <v/>
      </c>
      <c r="K229" s="12" t="n"/>
      <c r="L229" s="6">
        <f>IF($G229="","",IF($K229&lt;&gt;"",$K229,'Assumptions'!$E$14))</f>
        <v/>
      </c>
      <c r="M229" s="13" t="n"/>
      <c r="N229" s="18">
        <f>IF($G229="","",IF(OR($F229&lt;&gt;"",$I229&lt;&gt;"",$M229&lt;&gt;"",$K229='Assumptions'!$E$16,$K229='Assumptions'!$E$17),"Exception - check",IF(AND($L229='Assumptions'!$E$14,$G229&lt;'Assumptions'!$B$4),"Past date - check","")))</f>
        <v/>
      </c>
    </row>
    <row r="230">
      <c r="A230" s="9">
        <f>IFERROR(IF(INDEX('Recurring Plans'!$A$5:$A$104,INT((ROW()-5)/12)+1)="","",INDEX('Recurring Plans'!$A$5:$A$104,INT((ROW()-5)/12)+1)),"")</f>
        <v/>
      </c>
      <c r="B230" s="23">
        <f>IF($A230="","",MOD(ROW()-5,12)+1)</f>
        <v/>
      </c>
      <c r="C230" s="20">
        <f>IF($A230="","",IFERROR(VLOOKUP($A230,'Recurring Plans'!$A$5:$M$104,2,FALSE),""))</f>
        <v/>
      </c>
      <c r="D230" s="20">
        <f>IF($A230="","",IFERROR(VLOOKUP($A230,'Recurring Plans'!$A$5:$M$104,4,FALSE),""))</f>
        <v/>
      </c>
      <c r="E230" s="33">
        <f>IF(OR($A230="",$B230&gt;IFERROR(VLOOKUP($A230,'Recurring Plans'!$A$5:$M$104,8,FALSE),0),IFERROR(VLOOKUP($A230,'Recurring Plans'!$A$5:$M$104,11,FALSE),"")&lt;&gt;'Assumptions'!$E$9),"",IFERROR(IF(VLOOKUP($A230,'Recurring Plans'!$A$5:$M$104,7,FALSE)='Assumptions'!$E$4,VLOOKUP($A230,'Recurring Plans'!$A$5:$M$104,5,FALSE)+($B230-1)*VLOOKUP($A230,'Recurring Plans'!$A$5:$M$104,6,FALSE),IF(VLOOKUP($A230,'Recurring Plans'!$A$5:$M$104,7,FALSE)='Assumptions'!$E$5,VLOOKUP($A230,'Recurring Plans'!$A$5:$M$104,5,FALSE)+($B230-1)*VLOOKUP($A230,'Recurring Plans'!$A$5:$M$104,6,FALSE)*7,IF(VLOOKUP($A230,'Recurring Plans'!$A$5:$M$104,7,FALSE)='Assumptions'!$E$6,EDATE(VLOOKUP($A230,'Recurring Plans'!$A$5:$M$104,5,FALSE),($B230-1)*VLOOKUP($A230,'Recurring Plans'!$A$5:$M$104,6,FALSE)),""))),""))</f>
        <v/>
      </c>
      <c r="F230" s="31" t="n"/>
      <c r="G230" s="33">
        <f>IF($E230="","",IF($F230&lt;&gt;"",$F230,$E230))</f>
        <v/>
      </c>
      <c r="H230" s="24">
        <f>IF($E230="","",IFERROR(VLOOKUP($A230,'Recurring Plans'!$A$5:$M$104,9,FALSE),""))</f>
        <v/>
      </c>
      <c r="I230" s="13" t="n"/>
      <c r="J230" s="20">
        <f>IF($E230="","",IF($I230&lt;&gt;"",$I230,IFERROR(VLOOKUP($A230,'Recurring Plans'!$A$5:$M$104,10,FALSE),"")))</f>
        <v/>
      </c>
      <c r="K230" s="12" t="n"/>
      <c r="L230" s="9">
        <f>IF($G230="","",IF($K230&lt;&gt;"",$K230,'Assumptions'!$E$14))</f>
        <v/>
      </c>
      <c r="M230" s="13" t="n"/>
      <c r="N230" s="20">
        <f>IF($G230="","",IF(OR($F230&lt;&gt;"",$I230&lt;&gt;"",$M230&lt;&gt;"",$K230='Assumptions'!$E$16,$K230='Assumptions'!$E$17),"Exception - check",IF(AND($L230='Assumptions'!$E$14,$G230&lt;'Assumptions'!$B$4),"Past date - check","")))</f>
        <v/>
      </c>
    </row>
    <row r="231">
      <c r="A231" s="6">
        <f>IFERROR(IF(INDEX('Recurring Plans'!$A$5:$A$104,INT((ROW()-5)/12)+1)="","",INDEX('Recurring Plans'!$A$5:$A$104,INT((ROW()-5)/12)+1)),"")</f>
        <v/>
      </c>
      <c r="B231" s="21">
        <f>IF($A231="","",MOD(ROW()-5,12)+1)</f>
        <v/>
      </c>
      <c r="C231" s="18">
        <f>IF($A231="","",IFERROR(VLOOKUP($A231,'Recurring Plans'!$A$5:$M$104,2,FALSE),""))</f>
        <v/>
      </c>
      <c r="D231" s="18">
        <f>IF($A231="","",IFERROR(VLOOKUP($A231,'Recurring Plans'!$A$5:$M$104,4,FALSE),""))</f>
        <v/>
      </c>
      <c r="E231" s="32">
        <f>IF(OR($A231="",$B231&gt;IFERROR(VLOOKUP($A231,'Recurring Plans'!$A$5:$M$104,8,FALSE),0),IFERROR(VLOOKUP($A231,'Recurring Plans'!$A$5:$M$104,11,FALSE),"")&lt;&gt;'Assumptions'!$E$9),"",IFERROR(IF(VLOOKUP($A231,'Recurring Plans'!$A$5:$M$104,7,FALSE)='Assumptions'!$E$4,VLOOKUP($A231,'Recurring Plans'!$A$5:$M$104,5,FALSE)+($B231-1)*VLOOKUP($A231,'Recurring Plans'!$A$5:$M$104,6,FALSE),IF(VLOOKUP($A231,'Recurring Plans'!$A$5:$M$104,7,FALSE)='Assumptions'!$E$5,VLOOKUP($A231,'Recurring Plans'!$A$5:$M$104,5,FALSE)+($B231-1)*VLOOKUP($A231,'Recurring Plans'!$A$5:$M$104,6,FALSE)*7,IF(VLOOKUP($A231,'Recurring Plans'!$A$5:$M$104,7,FALSE)='Assumptions'!$E$6,EDATE(VLOOKUP($A231,'Recurring Plans'!$A$5:$M$104,5,FALSE),($B231-1)*VLOOKUP($A231,'Recurring Plans'!$A$5:$M$104,6,FALSE)),""))),""))</f>
        <v/>
      </c>
      <c r="F231" s="31" t="n"/>
      <c r="G231" s="32">
        <f>IF($E231="","",IF($F231&lt;&gt;"",$F231,$E231))</f>
        <v/>
      </c>
      <c r="H231" s="22">
        <f>IF($E231="","",IFERROR(VLOOKUP($A231,'Recurring Plans'!$A$5:$M$104,9,FALSE),""))</f>
        <v/>
      </c>
      <c r="I231" s="13" t="n"/>
      <c r="J231" s="18">
        <f>IF($E231="","",IF($I231&lt;&gt;"",$I231,IFERROR(VLOOKUP($A231,'Recurring Plans'!$A$5:$M$104,10,FALSE),"")))</f>
        <v/>
      </c>
      <c r="K231" s="12" t="n"/>
      <c r="L231" s="6">
        <f>IF($G231="","",IF($K231&lt;&gt;"",$K231,'Assumptions'!$E$14))</f>
        <v/>
      </c>
      <c r="M231" s="13" t="n"/>
      <c r="N231" s="18">
        <f>IF($G231="","",IF(OR($F231&lt;&gt;"",$I231&lt;&gt;"",$M231&lt;&gt;"",$K231='Assumptions'!$E$16,$K231='Assumptions'!$E$17),"Exception - check",IF(AND($L231='Assumptions'!$E$14,$G231&lt;'Assumptions'!$B$4),"Past date - check","")))</f>
        <v/>
      </c>
    </row>
    <row r="232">
      <c r="A232" s="9">
        <f>IFERROR(IF(INDEX('Recurring Plans'!$A$5:$A$104,INT((ROW()-5)/12)+1)="","",INDEX('Recurring Plans'!$A$5:$A$104,INT((ROW()-5)/12)+1)),"")</f>
        <v/>
      </c>
      <c r="B232" s="23">
        <f>IF($A232="","",MOD(ROW()-5,12)+1)</f>
        <v/>
      </c>
      <c r="C232" s="20">
        <f>IF($A232="","",IFERROR(VLOOKUP($A232,'Recurring Plans'!$A$5:$M$104,2,FALSE),""))</f>
        <v/>
      </c>
      <c r="D232" s="20">
        <f>IF($A232="","",IFERROR(VLOOKUP($A232,'Recurring Plans'!$A$5:$M$104,4,FALSE),""))</f>
        <v/>
      </c>
      <c r="E232" s="33">
        <f>IF(OR($A232="",$B232&gt;IFERROR(VLOOKUP($A232,'Recurring Plans'!$A$5:$M$104,8,FALSE),0),IFERROR(VLOOKUP($A232,'Recurring Plans'!$A$5:$M$104,11,FALSE),"")&lt;&gt;'Assumptions'!$E$9),"",IFERROR(IF(VLOOKUP($A232,'Recurring Plans'!$A$5:$M$104,7,FALSE)='Assumptions'!$E$4,VLOOKUP($A232,'Recurring Plans'!$A$5:$M$104,5,FALSE)+($B232-1)*VLOOKUP($A232,'Recurring Plans'!$A$5:$M$104,6,FALSE),IF(VLOOKUP($A232,'Recurring Plans'!$A$5:$M$104,7,FALSE)='Assumptions'!$E$5,VLOOKUP($A232,'Recurring Plans'!$A$5:$M$104,5,FALSE)+($B232-1)*VLOOKUP($A232,'Recurring Plans'!$A$5:$M$104,6,FALSE)*7,IF(VLOOKUP($A232,'Recurring Plans'!$A$5:$M$104,7,FALSE)='Assumptions'!$E$6,EDATE(VLOOKUP($A232,'Recurring Plans'!$A$5:$M$104,5,FALSE),($B232-1)*VLOOKUP($A232,'Recurring Plans'!$A$5:$M$104,6,FALSE)),""))),""))</f>
        <v/>
      </c>
      <c r="F232" s="31" t="n"/>
      <c r="G232" s="33">
        <f>IF($E232="","",IF($F232&lt;&gt;"",$F232,$E232))</f>
        <v/>
      </c>
      <c r="H232" s="24">
        <f>IF($E232="","",IFERROR(VLOOKUP($A232,'Recurring Plans'!$A$5:$M$104,9,FALSE),""))</f>
        <v/>
      </c>
      <c r="I232" s="13" t="n"/>
      <c r="J232" s="20">
        <f>IF($E232="","",IF($I232&lt;&gt;"",$I232,IFERROR(VLOOKUP($A232,'Recurring Plans'!$A$5:$M$104,10,FALSE),"")))</f>
        <v/>
      </c>
      <c r="K232" s="12" t="n"/>
      <c r="L232" s="9">
        <f>IF($G232="","",IF($K232&lt;&gt;"",$K232,'Assumptions'!$E$14))</f>
        <v/>
      </c>
      <c r="M232" s="13" t="n"/>
      <c r="N232" s="20">
        <f>IF($G232="","",IF(OR($F232&lt;&gt;"",$I232&lt;&gt;"",$M232&lt;&gt;"",$K232='Assumptions'!$E$16,$K232='Assumptions'!$E$17),"Exception - check",IF(AND($L232='Assumptions'!$E$14,$G232&lt;'Assumptions'!$B$4),"Past date - check","")))</f>
        <v/>
      </c>
    </row>
    <row r="233">
      <c r="A233" s="6">
        <f>IFERROR(IF(INDEX('Recurring Plans'!$A$5:$A$104,INT((ROW()-5)/12)+1)="","",INDEX('Recurring Plans'!$A$5:$A$104,INT((ROW()-5)/12)+1)),"")</f>
        <v/>
      </c>
      <c r="B233" s="21">
        <f>IF($A233="","",MOD(ROW()-5,12)+1)</f>
        <v/>
      </c>
      <c r="C233" s="18">
        <f>IF($A233="","",IFERROR(VLOOKUP($A233,'Recurring Plans'!$A$5:$M$104,2,FALSE),""))</f>
        <v/>
      </c>
      <c r="D233" s="18">
        <f>IF($A233="","",IFERROR(VLOOKUP($A233,'Recurring Plans'!$A$5:$M$104,4,FALSE),""))</f>
        <v/>
      </c>
      <c r="E233" s="32">
        <f>IF(OR($A233="",$B233&gt;IFERROR(VLOOKUP($A233,'Recurring Plans'!$A$5:$M$104,8,FALSE),0),IFERROR(VLOOKUP($A233,'Recurring Plans'!$A$5:$M$104,11,FALSE),"")&lt;&gt;'Assumptions'!$E$9),"",IFERROR(IF(VLOOKUP($A233,'Recurring Plans'!$A$5:$M$104,7,FALSE)='Assumptions'!$E$4,VLOOKUP($A233,'Recurring Plans'!$A$5:$M$104,5,FALSE)+($B233-1)*VLOOKUP($A233,'Recurring Plans'!$A$5:$M$104,6,FALSE),IF(VLOOKUP($A233,'Recurring Plans'!$A$5:$M$104,7,FALSE)='Assumptions'!$E$5,VLOOKUP($A233,'Recurring Plans'!$A$5:$M$104,5,FALSE)+($B233-1)*VLOOKUP($A233,'Recurring Plans'!$A$5:$M$104,6,FALSE)*7,IF(VLOOKUP($A233,'Recurring Plans'!$A$5:$M$104,7,FALSE)='Assumptions'!$E$6,EDATE(VLOOKUP($A233,'Recurring Plans'!$A$5:$M$104,5,FALSE),($B233-1)*VLOOKUP($A233,'Recurring Plans'!$A$5:$M$104,6,FALSE)),""))),""))</f>
        <v/>
      </c>
      <c r="F233" s="31" t="n"/>
      <c r="G233" s="32">
        <f>IF($E233="","",IF($F233&lt;&gt;"",$F233,$E233))</f>
        <v/>
      </c>
      <c r="H233" s="22">
        <f>IF($E233="","",IFERROR(VLOOKUP($A233,'Recurring Plans'!$A$5:$M$104,9,FALSE),""))</f>
        <v/>
      </c>
      <c r="I233" s="13" t="n"/>
      <c r="J233" s="18">
        <f>IF($E233="","",IF($I233&lt;&gt;"",$I233,IFERROR(VLOOKUP($A233,'Recurring Plans'!$A$5:$M$104,10,FALSE),"")))</f>
        <v/>
      </c>
      <c r="K233" s="12" t="n"/>
      <c r="L233" s="6">
        <f>IF($G233="","",IF($K233&lt;&gt;"",$K233,'Assumptions'!$E$14))</f>
        <v/>
      </c>
      <c r="M233" s="13" t="n"/>
      <c r="N233" s="18">
        <f>IF($G233="","",IF(OR($F233&lt;&gt;"",$I233&lt;&gt;"",$M233&lt;&gt;"",$K233='Assumptions'!$E$16,$K233='Assumptions'!$E$17),"Exception - check",IF(AND($L233='Assumptions'!$E$14,$G233&lt;'Assumptions'!$B$4),"Past date - check","")))</f>
        <v/>
      </c>
    </row>
    <row r="234">
      <c r="A234" s="9">
        <f>IFERROR(IF(INDEX('Recurring Plans'!$A$5:$A$104,INT((ROW()-5)/12)+1)="","",INDEX('Recurring Plans'!$A$5:$A$104,INT((ROW()-5)/12)+1)),"")</f>
        <v/>
      </c>
      <c r="B234" s="23">
        <f>IF($A234="","",MOD(ROW()-5,12)+1)</f>
        <v/>
      </c>
      <c r="C234" s="20">
        <f>IF($A234="","",IFERROR(VLOOKUP($A234,'Recurring Plans'!$A$5:$M$104,2,FALSE),""))</f>
        <v/>
      </c>
      <c r="D234" s="20">
        <f>IF($A234="","",IFERROR(VLOOKUP($A234,'Recurring Plans'!$A$5:$M$104,4,FALSE),""))</f>
        <v/>
      </c>
      <c r="E234" s="33">
        <f>IF(OR($A234="",$B234&gt;IFERROR(VLOOKUP($A234,'Recurring Plans'!$A$5:$M$104,8,FALSE),0),IFERROR(VLOOKUP($A234,'Recurring Plans'!$A$5:$M$104,11,FALSE),"")&lt;&gt;'Assumptions'!$E$9),"",IFERROR(IF(VLOOKUP($A234,'Recurring Plans'!$A$5:$M$104,7,FALSE)='Assumptions'!$E$4,VLOOKUP($A234,'Recurring Plans'!$A$5:$M$104,5,FALSE)+($B234-1)*VLOOKUP($A234,'Recurring Plans'!$A$5:$M$104,6,FALSE),IF(VLOOKUP($A234,'Recurring Plans'!$A$5:$M$104,7,FALSE)='Assumptions'!$E$5,VLOOKUP($A234,'Recurring Plans'!$A$5:$M$104,5,FALSE)+($B234-1)*VLOOKUP($A234,'Recurring Plans'!$A$5:$M$104,6,FALSE)*7,IF(VLOOKUP($A234,'Recurring Plans'!$A$5:$M$104,7,FALSE)='Assumptions'!$E$6,EDATE(VLOOKUP($A234,'Recurring Plans'!$A$5:$M$104,5,FALSE),($B234-1)*VLOOKUP($A234,'Recurring Plans'!$A$5:$M$104,6,FALSE)),""))),""))</f>
        <v/>
      </c>
      <c r="F234" s="31" t="n"/>
      <c r="G234" s="33">
        <f>IF($E234="","",IF($F234&lt;&gt;"",$F234,$E234))</f>
        <v/>
      </c>
      <c r="H234" s="24">
        <f>IF($E234="","",IFERROR(VLOOKUP($A234,'Recurring Plans'!$A$5:$M$104,9,FALSE),""))</f>
        <v/>
      </c>
      <c r="I234" s="13" t="n"/>
      <c r="J234" s="20">
        <f>IF($E234="","",IF($I234&lt;&gt;"",$I234,IFERROR(VLOOKUP($A234,'Recurring Plans'!$A$5:$M$104,10,FALSE),"")))</f>
        <v/>
      </c>
      <c r="K234" s="12" t="n"/>
      <c r="L234" s="9">
        <f>IF($G234="","",IF($K234&lt;&gt;"",$K234,'Assumptions'!$E$14))</f>
        <v/>
      </c>
      <c r="M234" s="13" t="n"/>
      <c r="N234" s="20">
        <f>IF($G234="","",IF(OR($F234&lt;&gt;"",$I234&lt;&gt;"",$M234&lt;&gt;"",$K234='Assumptions'!$E$16,$K234='Assumptions'!$E$17),"Exception - check",IF(AND($L234='Assumptions'!$E$14,$G234&lt;'Assumptions'!$B$4),"Past date - check","")))</f>
        <v/>
      </c>
    </row>
    <row r="235">
      <c r="A235" s="6">
        <f>IFERROR(IF(INDEX('Recurring Plans'!$A$5:$A$104,INT((ROW()-5)/12)+1)="","",INDEX('Recurring Plans'!$A$5:$A$104,INT((ROW()-5)/12)+1)),"")</f>
        <v/>
      </c>
      <c r="B235" s="21">
        <f>IF($A235="","",MOD(ROW()-5,12)+1)</f>
        <v/>
      </c>
      <c r="C235" s="18">
        <f>IF($A235="","",IFERROR(VLOOKUP($A235,'Recurring Plans'!$A$5:$M$104,2,FALSE),""))</f>
        <v/>
      </c>
      <c r="D235" s="18">
        <f>IF($A235="","",IFERROR(VLOOKUP($A235,'Recurring Plans'!$A$5:$M$104,4,FALSE),""))</f>
        <v/>
      </c>
      <c r="E235" s="32">
        <f>IF(OR($A235="",$B235&gt;IFERROR(VLOOKUP($A235,'Recurring Plans'!$A$5:$M$104,8,FALSE),0),IFERROR(VLOOKUP($A235,'Recurring Plans'!$A$5:$M$104,11,FALSE),"")&lt;&gt;'Assumptions'!$E$9),"",IFERROR(IF(VLOOKUP($A235,'Recurring Plans'!$A$5:$M$104,7,FALSE)='Assumptions'!$E$4,VLOOKUP($A235,'Recurring Plans'!$A$5:$M$104,5,FALSE)+($B235-1)*VLOOKUP($A235,'Recurring Plans'!$A$5:$M$104,6,FALSE),IF(VLOOKUP($A235,'Recurring Plans'!$A$5:$M$104,7,FALSE)='Assumptions'!$E$5,VLOOKUP($A235,'Recurring Plans'!$A$5:$M$104,5,FALSE)+($B235-1)*VLOOKUP($A235,'Recurring Plans'!$A$5:$M$104,6,FALSE)*7,IF(VLOOKUP($A235,'Recurring Plans'!$A$5:$M$104,7,FALSE)='Assumptions'!$E$6,EDATE(VLOOKUP($A235,'Recurring Plans'!$A$5:$M$104,5,FALSE),($B235-1)*VLOOKUP($A235,'Recurring Plans'!$A$5:$M$104,6,FALSE)),""))),""))</f>
        <v/>
      </c>
      <c r="F235" s="31" t="n"/>
      <c r="G235" s="32">
        <f>IF($E235="","",IF($F235&lt;&gt;"",$F235,$E235))</f>
        <v/>
      </c>
      <c r="H235" s="22">
        <f>IF($E235="","",IFERROR(VLOOKUP($A235,'Recurring Plans'!$A$5:$M$104,9,FALSE),""))</f>
        <v/>
      </c>
      <c r="I235" s="13" t="n"/>
      <c r="J235" s="18">
        <f>IF($E235="","",IF($I235&lt;&gt;"",$I235,IFERROR(VLOOKUP($A235,'Recurring Plans'!$A$5:$M$104,10,FALSE),"")))</f>
        <v/>
      </c>
      <c r="K235" s="12" t="n"/>
      <c r="L235" s="6">
        <f>IF($G235="","",IF($K235&lt;&gt;"",$K235,'Assumptions'!$E$14))</f>
        <v/>
      </c>
      <c r="M235" s="13" t="n"/>
      <c r="N235" s="18">
        <f>IF($G235="","",IF(OR($F235&lt;&gt;"",$I235&lt;&gt;"",$M235&lt;&gt;"",$K235='Assumptions'!$E$16,$K235='Assumptions'!$E$17),"Exception - check",IF(AND($L235='Assumptions'!$E$14,$G235&lt;'Assumptions'!$B$4),"Past date - check","")))</f>
        <v/>
      </c>
    </row>
    <row r="236">
      <c r="A236" s="9">
        <f>IFERROR(IF(INDEX('Recurring Plans'!$A$5:$A$104,INT((ROW()-5)/12)+1)="","",INDEX('Recurring Plans'!$A$5:$A$104,INT((ROW()-5)/12)+1)),"")</f>
        <v/>
      </c>
      <c r="B236" s="23">
        <f>IF($A236="","",MOD(ROW()-5,12)+1)</f>
        <v/>
      </c>
      <c r="C236" s="20">
        <f>IF($A236="","",IFERROR(VLOOKUP($A236,'Recurring Plans'!$A$5:$M$104,2,FALSE),""))</f>
        <v/>
      </c>
      <c r="D236" s="20">
        <f>IF($A236="","",IFERROR(VLOOKUP($A236,'Recurring Plans'!$A$5:$M$104,4,FALSE),""))</f>
        <v/>
      </c>
      <c r="E236" s="33">
        <f>IF(OR($A236="",$B236&gt;IFERROR(VLOOKUP($A236,'Recurring Plans'!$A$5:$M$104,8,FALSE),0),IFERROR(VLOOKUP($A236,'Recurring Plans'!$A$5:$M$104,11,FALSE),"")&lt;&gt;'Assumptions'!$E$9),"",IFERROR(IF(VLOOKUP($A236,'Recurring Plans'!$A$5:$M$104,7,FALSE)='Assumptions'!$E$4,VLOOKUP($A236,'Recurring Plans'!$A$5:$M$104,5,FALSE)+($B236-1)*VLOOKUP($A236,'Recurring Plans'!$A$5:$M$104,6,FALSE),IF(VLOOKUP($A236,'Recurring Plans'!$A$5:$M$104,7,FALSE)='Assumptions'!$E$5,VLOOKUP($A236,'Recurring Plans'!$A$5:$M$104,5,FALSE)+($B236-1)*VLOOKUP($A236,'Recurring Plans'!$A$5:$M$104,6,FALSE)*7,IF(VLOOKUP($A236,'Recurring Plans'!$A$5:$M$104,7,FALSE)='Assumptions'!$E$6,EDATE(VLOOKUP($A236,'Recurring Plans'!$A$5:$M$104,5,FALSE),($B236-1)*VLOOKUP($A236,'Recurring Plans'!$A$5:$M$104,6,FALSE)),""))),""))</f>
        <v/>
      </c>
      <c r="F236" s="31" t="n"/>
      <c r="G236" s="33">
        <f>IF($E236="","",IF($F236&lt;&gt;"",$F236,$E236))</f>
        <v/>
      </c>
      <c r="H236" s="24">
        <f>IF($E236="","",IFERROR(VLOOKUP($A236,'Recurring Plans'!$A$5:$M$104,9,FALSE),""))</f>
        <v/>
      </c>
      <c r="I236" s="13" t="n"/>
      <c r="J236" s="20">
        <f>IF($E236="","",IF($I236&lt;&gt;"",$I236,IFERROR(VLOOKUP($A236,'Recurring Plans'!$A$5:$M$104,10,FALSE),"")))</f>
        <v/>
      </c>
      <c r="K236" s="12" t="n"/>
      <c r="L236" s="9">
        <f>IF($G236="","",IF($K236&lt;&gt;"",$K236,'Assumptions'!$E$14))</f>
        <v/>
      </c>
      <c r="M236" s="13" t="n"/>
      <c r="N236" s="20">
        <f>IF($G236="","",IF(OR($F236&lt;&gt;"",$I236&lt;&gt;"",$M236&lt;&gt;"",$K236='Assumptions'!$E$16,$K236='Assumptions'!$E$17),"Exception - check",IF(AND($L236='Assumptions'!$E$14,$G236&lt;'Assumptions'!$B$4),"Past date - check","")))</f>
        <v/>
      </c>
    </row>
    <row r="237">
      <c r="A237" s="6">
        <f>IFERROR(IF(INDEX('Recurring Plans'!$A$5:$A$104,INT((ROW()-5)/12)+1)="","",INDEX('Recurring Plans'!$A$5:$A$104,INT((ROW()-5)/12)+1)),"")</f>
        <v/>
      </c>
      <c r="B237" s="21">
        <f>IF($A237="","",MOD(ROW()-5,12)+1)</f>
        <v/>
      </c>
      <c r="C237" s="18">
        <f>IF($A237="","",IFERROR(VLOOKUP($A237,'Recurring Plans'!$A$5:$M$104,2,FALSE),""))</f>
        <v/>
      </c>
      <c r="D237" s="18">
        <f>IF($A237="","",IFERROR(VLOOKUP($A237,'Recurring Plans'!$A$5:$M$104,4,FALSE),""))</f>
        <v/>
      </c>
      <c r="E237" s="32">
        <f>IF(OR($A237="",$B237&gt;IFERROR(VLOOKUP($A237,'Recurring Plans'!$A$5:$M$104,8,FALSE),0),IFERROR(VLOOKUP($A237,'Recurring Plans'!$A$5:$M$104,11,FALSE),"")&lt;&gt;'Assumptions'!$E$9),"",IFERROR(IF(VLOOKUP($A237,'Recurring Plans'!$A$5:$M$104,7,FALSE)='Assumptions'!$E$4,VLOOKUP($A237,'Recurring Plans'!$A$5:$M$104,5,FALSE)+($B237-1)*VLOOKUP($A237,'Recurring Plans'!$A$5:$M$104,6,FALSE),IF(VLOOKUP($A237,'Recurring Plans'!$A$5:$M$104,7,FALSE)='Assumptions'!$E$5,VLOOKUP($A237,'Recurring Plans'!$A$5:$M$104,5,FALSE)+($B237-1)*VLOOKUP($A237,'Recurring Plans'!$A$5:$M$104,6,FALSE)*7,IF(VLOOKUP($A237,'Recurring Plans'!$A$5:$M$104,7,FALSE)='Assumptions'!$E$6,EDATE(VLOOKUP($A237,'Recurring Plans'!$A$5:$M$104,5,FALSE),($B237-1)*VLOOKUP($A237,'Recurring Plans'!$A$5:$M$104,6,FALSE)),""))),""))</f>
        <v/>
      </c>
      <c r="F237" s="31" t="n"/>
      <c r="G237" s="32">
        <f>IF($E237="","",IF($F237&lt;&gt;"",$F237,$E237))</f>
        <v/>
      </c>
      <c r="H237" s="22">
        <f>IF($E237="","",IFERROR(VLOOKUP($A237,'Recurring Plans'!$A$5:$M$104,9,FALSE),""))</f>
        <v/>
      </c>
      <c r="I237" s="13" t="n"/>
      <c r="J237" s="18">
        <f>IF($E237="","",IF($I237&lt;&gt;"",$I237,IFERROR(VLOOKUP($A237,'Recurring Plans'!$A$5:$M$104,10,FALSE),"")))</f>
        <v/>
      </c>
      <c r="K237" s="12" t="n"/>
      <c r="L237" s="6">
        <f>IF($G237="","",IF($K237&lt;&gt;"",$K237,'Assumptions'!$E$14))</f>
        <v/>
      </c>
      <c r="M237" s="13" t="n"/>
      <c r="N237" s="18">
        <f>IF($G237="","",IF(OR($F237&lt;&gt;"",$I237&lt;&gt;"",$M237&lt;&gt;"",$K237='Assumptions'!$E$16,$K237='Assumptions'!$E$17),"Exception - check",IF(AND($L237='Assumptions'!$E$14,$G237&lt;'Assumptions'!$B$4),"Past date - check","")))</f>
        <v/>
      </c>
    </row>
    <row r="238">
      <c r="A238" s="9">
        <f>IFERROR(IF(INDEX('Recurring Plans'!$A$5:$A$104,INT((ROW()-5)/12)+1)="","",INDEX('Recurring Plans'!$A$5:$A$104,INT((ROW()-5)/12)+1)),"")</f>
        <v/>
      </c>
      <c r="B238" s="23">
        <f>IF($A238="","",MOD(ROW()-5,12)+1)</f>
        <v/>
      </c>
      <c r="C238" s="20">
        <f>IF($A238="","",IFERROR(VLOOKUP($A238,'Recurring Plans'!$A$5:$M$104,2,FALSE),""))</f>
        <v/>
      </c>
      <c r="D238" s="20">
        <f>IF($A238="","",IFERROR(VLOOKUP($A238,'Recurring Plans'!$A$5:$M$104,4,FALSE),""))</f>
        <v/>
      </c>
      <c r="E238" s="33">
        <f>IF(OR($A238="",$B238&gt;IFERROR(VLOOKUP($A238,'Recurring Plans'!$A$5:$M$104,8,FALSE),0),IFERROR(VLOOKUP($A238,'Recurring Plans'!$A$5:$M$104,11,FALSE),"")&lt;&gt;'Assumptions'!$E$9),"",IFERROR(IF(VLOOKUP($A238,'Recurring Plans'!$A$5:$M$104,7,FALSE)='Assumptions'!$E$4,VLOOKUP($A238,'Recurring Plans'!$A$5:$M$104,5,FALSE)+($B238-1)*VLOOKUP($A238,'Recurring Plans'!$A$5:$M$104,6,FALSE),IF(VLOOKUP($A238,'Recurring Plans'!$A$5:$M$104,7,FALSE)='Assumptions'!$E$5,VLOOKUP($A238,'Recurring Plans'!$A$5:$M$104,5,FALSE)+($B238-1)*VLOOKUP($A238,'Recurring Plans'!$A$5:$M$104,6,FALSE)*7,IF(VLOOKUP($A238,'Recurring Plans'!$A$5:$M$104,7,FALSE)='Assumptions'!$E$6,EDATE(VLOOKUP($A238,'Recurring Plans'!$A$5:$M$104,5,FALSE),($B238-1)*VLOOKUP($A238,'Recurring Plans'!$A$5:$M$104,6,FALSE)),""))),""))</f>
        <v/>
      </c>
      <c r="F238" s="31" t="n"/>
      <c r="G238" s="33">
        <f>IF($E238="","",IF($F238&lt;&gt;"",$F238,$E238))</f>
        <v/>
      </c>
      <c r="H238" s="24">
        <f>IF($E238="","",IFERROR(VLOOKUP($A238,'Recurring Plans'!$A$5:$M$104,9,FALSE),""))</f>
        <v/>
      </c>
      <c r="I238" s="13" t="n"/>
      <c r="J238" s="20">
        <f>IF($E238="","",IF($I238&lt;&gt;"",$I238,IFERROR(VLOOKUP($A238,'Recurring Plans'!$A$5:$M$104,10,FALSE),"")))</f>
        <v/>
      </c>
      <c r="K238" s="12" t="n"/>
      <c r="L238" s="9">
        <f>IF($G238="","",IF($K238&lt;&gt;"",$K238,'Assumptions'!$E$14))</f>
        <v/>
      </c>
      <c r="M238" s="13" t="n"/>
      <c r="N238" s="20">
        <f>IF($G238="","",IF(OR($F238&lt;&gt;"",$I238&lt;&gt;"",$M238&lt;&gt;"",$K238='Assumptions'!$E$16,$K238='Assumptions'!$E$17),"Exception - check",IF(AND($L238='Assumptions'!$E$14,$G238&lt;'Assumptions'!$B$4),"Past date - check","")))</f>
        <v/>
      </c>
    </row>
    <row r="239">
      <c r="A239" s="6">
        <f>IFERROR(IF(INDEX('Recurring Plans'!$A$5:$A$104,INT((ROW()-5)/12)+1)="","",INDEX('Recurring Plans'!$A$5:$A$104,INT((ROW()-5)/12)+1)),"")</f>
        <v/>
      </c>
      <c r="B239" s="21">
        <f>IF($A239="","",MOD(ROW()-5,12)+1)</f>
        <v/>
      </c>
      <c r="C239" s="18">
        <f>IF($A239="","",IFERROR(VLOOKUP($A239,'Recurring Plans'!$A$5:$M$104,2,FALSE),""))</f>
        <v/>
      </c>
      <c r="D239" s="18">
        <f>IF($A239="","",IFERROR(VLOOKUP($A239,'Recurring Plans'!$A$5:$M$104,4,FALSE),""))</f>
        <v/>
      </c>
      <c r="E239" s="32">
        <f>IF(OR($A239="",$B239&gt;IFERROR(VLOOKUP($A239,'Recurring Plans'!$A$5:$M$104,8,FALSE),0),IFERROR(VLOOKUP($A239,'Recurring Plans'!$A$5:$M$104,11,FALSE),"")&lt;&gt;'Assumptions'!$E$9),"",IFERROR(IF(VLOOKUP($A239,'Recurring Plans'!$A$5:$M$104,7,FALSE)='Assumptions'!$E$4,VLOOKUP($A239,'Recurring Plans'!$A$5:$M$104,5,FALSE)+($B239-1)*VLOOKUP($A239,'Recurring Plans'!$A$5:$M$104,6,FALSE),IF(VLOOKUP($A239,'Recurring Plans'!$A$5:$M$104,7,FALSE)='Assumptions'!$E$5,VLOOKUP($A239,'Recurring Plans'!$A$5:$M$104,5,FALSE)+($B239-1)*VLOOKUP($A239,'Recurring Plans'!$A$5:$M$104,6,FALSE)*7,IF(VLOOKUP($A239,'Recurring Plans'!$A$5:$M$104,7,FALSE)='Assumptions'!$E$6,EDATE(VLOOKUP($A239,'Recurring Plans'!$A$5:$M$104,5,FALSE),($B239-1)*VLOOKUP($A239,'Recurring Plans'!$A$5:$M$104,6,FALSE)),""))),""))</f>
        <v/>
      </c>
      <c r="F239" s="31" t="n"/>
      <c r="G239" s="32">
        <f>IF($E239="","",IF($F239&lt;&gt;"",$F239,$E239))</f>
        <v/>
      </c>
      <c r="H239" s="22">
        <f>IF($E239="","",IFERROR(VLOOKUP($A239,'Recurring Plans'!$A$5:$M$104,9,FALSE),""))</f>
        <v/>
      </c>
      <c r="I239" s="13" t="n"/>
      <c r="J239" s="18">
        <f>IF($E239="","",IF($I239&lt;&gt;"",$I239,IFERROR(VLOOKUP($A239,'Recurring Plans'!$A$5:$M$104,10,FALSE),"")))</f>
        <v/>
      </c>
      <c r="K239" s="12" t="n"/>
      <c r="L239" s="6">
        <f>IF($G239="","",IF($K239&lt;&gt;"",$K239,'Assumptions'!$E$14))</f>
        <v/>
      </c>
      <c r="M239" s="13" t="n"/>
      <c r="N239" s="18">
        <f>IF($G239="","",IF(OR($F239&lt;&gt;"",$I239&lt;&gt;"",$M239&lt;&gt;"",$K239='Assumptions'!$E$16,$K239='Assumptions'!$E$17),"Exception - check",IF(AND($L239='Assumptions'!$E$14,$G239&lt;'Assumptions'!$B$4),"Past date - check","")))</f>
        <v/>
      </c>
    </row>
    <row r="240">
      <c r="A240" s="9">
        <f>IFERROR(IF(INDEX('Recurring Plans'!$A$5:$A$104,INT((ROW()-5)/12)+1)="","",INDEX('Recurring Plans'!$A$5:$A$104,INT((ROW()-5)/12)+1)),"")</f>
        <v/>
      </c>
      <c r="B240" s="23">
        <f>IF($A240="","",MOD(ROW()-5,12)+1)</f>
        <v/>
      </c>
      <c r="C240" s="20">
        <f>IF($A240="","",IFERROR(VLOOKUP($A240,'Recurring Plans'!$A$5:$M$104,2,FALSE),""))</f>
        <v/>
      </c>
      <c r="D240" s="20">
        <f>IF($A240="","",IFERROR(VLOOKUP($A240,'Recurring Plans'!$A$5:$M$104,4,FALSE),""))</f>
        <v/>
      </c>
      <c r="E240" s="33">
        <f>IF(OR($A240="",$B240&gt;IFERROR(VLOOKUP($A240,'Recurring Plans'!$A$5:$M$104,8,FALSE),0),IFERROR(VLOOKUP($A240,'Recurring Plans'!$A$5:$M$104,11,FALSE),"")&lt;&gt;'Assumptions'!$E$9),"",IFERROR(IF(VLOOKUP($A240,'Recurring Plans'!$A$5:$M$104,7,FALSE)='Assumptions'!$E$4,VLOOKUP($A240,'Recurring Plans'!$A$5:$M$104,5,FALSE)+($B240-1)*VLOOKUP($A240,'Recurring Plans'!$A$5:$M$104,6,FALSE),IF(VLOOKUP($A240,'Recurring Plans'!$A$5:$M$104,7,FALSE)='Assumptions'!$E$5,VLOOKUP($A240,'Recurring Plans'!$A$5:$M$104,5,FALSE)+($B240-1)*VLOOKUP($A240,'Recurring Plans'!$A$5:$M$104,6,FALSE)*7,IF(VLOOKUP($A240,'Recurring Plans'!$A$5:$M$104,7,FALSE)='Assumptions'!$E$6,EDATE(VLOOKUP($A240,'Recurring Plans'!$A$5:$M$104,5,FALSE),($B240-1)*VLOOKUP($A240,'Recurring Plans'!$A$5:$M$104,6,FALSE)),""))),""))</f>
        <v/>
      </c>
      <c r="F240" s="31" t="n"/>
      <c r="G240" s="33">
        <f>IF($E240="","",IF($F240&lt;&gt;"",$F240,$E240))</f>
        <v/>
      </c>
      <c r="H240" s="24">
        <f>IF($E240="","",IFERROR(VLOOKUP($A240,'Recurring Plans'!$A$5:$M$104,9,FALSE),""))</f>
        <v/>
      </c>
      <c r="I240" s="13" t="n"/>
      <c r="J240" s="20">
        <f>IF($E240="","",IF($I240&lt;&gt;"",$I240,IFERROR(VLOOKUP($A240,'Recurring Plans'!$A$5:$M$104,10,FALSE),"")))</f>
        <v/>
      </c>
      <c r="K240" s="12" t="n"/>
      <c r="L240" s="9">
        <f>IF($G240="","",IF($K240&lt;&gt;"",$K240,'Assumptions'!$E$14))</f>
        <v/>
      </c>
      <c r="M240" s="13" t="n"/>
      <c r="N240" s="20">
        <f>IF($G240="","",IF(OR($F240&lt;&gt;"",$I240&lt;&gt;"",$M240&lt;&gt;"",$K240='Assumptions'!$E$16,$K240='Assumptions'!$E$17),"Exception - check",IF(AND($L240='Assumptions'!$E$14,$G240&lt;'Assumptions'!$B$4),"Past date - check","")))</f>
        <v/>
      </c>
    </row>
    <row r="241">
      <c r="A241" s="6">
        <f>IFERROR(IF(INDEX('Recurring Plans'!$A$5:$A$104,INT((ROW()-5)/12)+1)="","",INDEX('Recurring Plans'!$A$5:$A$104,INT((ROW()-5)/12)+1)),"")</f>
        <v/>
      </c>
      <c r="B241" s="21">
        <f>IF($A241="","",MOD(ROW()-5,12)+1)</f>
        <v/>
      </c>
      <c r="C241" s="18">
        <f>IF($A241="","",IFERROR(VLOOKUP($A241,'Recurring Plans'!$A$5:$M$104,2,FALSE),""))</f>
        <v/>
      </c>
      <c r="D241" s="18">
        <f>IF($A241="","",IFERROR(VLOOKUP($A241,'Recurring Plans'!$A$5:$M$104,4,FALSE),""))</f>
        <v/>
      </c>
      <c r="E241" s="32">
        <f>IF(OR($A241="",$B241&gt;IFERROR(VLOOKUP($A241,'Recurring Plans'!$A$5:$M$104,8,FALSE),0),IFERROR(VLOOKUP($A241,'Recurring Plans'!$A$5:$M$104,11,FALSE),"")&lt;&gt;'Assumptions'!$E$9),"",IFERROR(IF(VLOOKUP($A241,'Recurring Plans'!$A$5:$M$104,7,FALSE)='Assumptions'!$E$4,VLOOKUP($A241,'Recurring Plans'!$A$5:$M$104,5,FALSE)+($B241-1)*VLOOKUP($A241,'Recurring Plans'!$A$5:$M$104,6,FALSE),IF(VLOOKUP($A241,'Recurring Plans'!$A$5:$M$104,7,FALSE)='Assumptions'!$E$5,VLOOKUP($A241,'Recurring Plans'!$A$5:$M$104,5,FALSE)+($B241-1)*VLOOKUP($A241,'Recurring Plans'!$A$5:$M$104,6,FALSE)*7,IF(VLOOKUP($A241,'Recurring Plans'!$A$5:$M$104,7,FALSE)='Assumptions'!$E$6,EDATE(VLOOKUP($A241,'Recurring Plans'!$A$5:$M$104,5,FALSE),($B241-1)*VLOOKUP($A241,'Recurring Plans'!$A$5:$M$104,6,FALSE)),""))),""))</f>
        <v/>
      </c>
      <c r="F241" s="31" t="n"/>
      <c r="G241" s="32">
        <f>IF($E241="","",IF($F241&lt;&gt;"",$F241,$E241))</f>
        <v/>
      </c>
      <c r="H241" s="22">
        <f>IF($E241="","",IFERROR(VLOOKUP($A241,'Recurring Plans'!$A$5:$M$104,9,FALSE),""))</f>
        <v/>
      </c>
      <c r="I241" s="13" t="n"/>
      <c r="J241" s="18">
        <f>IF($E241="","",IF($I241&lt;&gt;"",$I241,IFERROR(VLOOKUP($A241,'Recurring Plans'!$A$5:$M$104,10,FALSE),"")))</f>
        <v/>
      </c>
      <c r="K241" s="12" t="n"/>
      <c r="L241" s="6">
        <f>IF($G241="","",IF($K241&lt;&gt;"",$K241,'Assumptions'!$E$14))</f>
        <v/>
      </c>
      <c r="M241" s="13" t="n"/>
      <c r="N241" s="18">
        <f>IF($G241="","",IF(OR($F241&lt;&gt;"",$I241&lt;&gt;"",$M241&lt;&gt;"",$K241='Assumptions'!$E$16,$K241='Assumptions'!$E$17),"Exception - check",IF(AND($L241='Assumptions'!$E$14,$G241&lt;'Assumptions'!$B$4),"Past date - check","")))</f>
        <v/>
      </c>
    </row>
    <row r="242">
      <c r="A242" s="9">
        <f>IFERROR(IF(INDEX('Recurring Plans'!$A$5:$A$104,INT((ROW()-5)/12)+1)="","",INDEX('Recurring Plans'!$A$5:$A$104,INT((ROW()-5)/12)+1)),"")</f>
        <v/>
      </c>
      <c r="B242" s="23">
        <f>IF($A242="","",MOD(ROW()-5,12)+1)</f>
        <v/>
      </c>
      <c r="C242" s="20">
        <f>IF($A242="","",IFERROR(VLOOKUP($A242,'Recurring Plans'!$A$5:$M$104,2,FALSE),""))</f>
        <v/>
      </c>
      <c r="D242" s="20">
        <f>IF($A242="","",IFERROR(VLOOKUP($A242,'Recurring Plans'!$A$5:$M$104,4,FALSE),""))</f>
        <v/>
      </c>
      <c r="E242" s="33">
        <f>IF(OR($A242="",$B242&gt;IFERROR(VLOOKUP($A242,'Recurring Plans'!$A$5:$M$104,8,FALSE),0),IFERROR(VLOOKUP($A242,'Recurring Plans'!$A$5:$M$104,11,FALSE),"")&lt;&gt;'Assumptions'!$E$9),"",IFERROR(IF(VLOOKUP($A242,'Recurring Plans'!$A$5:$M$104,7,FALSE)='Assumptions'!$E$4,VLOOKUP($A242,'Recurring Plans'!$A$5:$M$104,5,FALSE)+($B242-1)*VLOOKUP($A242,'Recurring Plans'!$A$5:$M$104,6,FALSE),IF(VLOOKUP($A242,'Recurring Plans'!$A$5:$M$104,7,FALSE)='Assumptions'!$E$5,VLOOKUP($A242,'Recurring Plans'!$A$5:$M$104,5,FALSE)+($B242-1)*VLOOKUP($A242,'Recurring Plans'!$A$5:$M$104,6,FALSE)*7,IF(VLOOKUP($A242,'Recurring Plans'!$A$5:$M$104,7,FALSE)='Assumptions'!$E$6,EDATE(VLOOKUP($A242,'Recurring Plans'!$A$5:$M$104,5,FALSE),($B242-1)*VLOOKUP($A242,'Recurring Plans'!$A$5:$M$104,6,FALSE)),""))),""))</f>
        <v/>
      </c>
      <c r="F242" s="31" t="n"/>
      <c r="G242" s="33">
        <f>IF($E242="","",IF($F242&lt;&gt;"",$F242,$E242))</f>
        <v/>
      </c>
      <c r="H242" s="24">
        <f>IF($E242="","",IFERROR(VLOOKUP($A242,'Recurring Plans'!$A$5:$M$104,9,FALSE),""))</f>
        <v/>
      </c>
      <c r="I242" s="13" t="n"/>
      <c r="J242" s="20">
        <f>IF($E242="","",IF($I242&lt;&gt;"",$I242,IFERROR(VLOOKUP($A242,'Recurring Plans'!$A$5:$M$104,10,FALSE),"")))</f>
        <v/>
      </c>
      <c r="K242" s="12" t="n"/>
      <c r="L242" s="9">
        <f>IF($G242="","",IF($K242&lt;&gt;"",$K242,'Assumptions'!$E$14))</f>
        <v/>
      </c>
      <c r="M242" s="13" t="n"/>
      <c r="N242" s="20">
        <f>IF($G242="","",IF(OR($F242&lt;&gt;"",$I242&lt;&gt;"",$M242&lt;&gt;"",$K242='Assumptions'!$E$16,$K242='Assumptions'!$E$17),"Exception - check",IF(AND($L242='Assumptions'!$E$14,$G242&lt;'Assumptions'!$B$4),"Past date - check","")))</f>
        <v/>
      </c>
    </row>
    <row r="243">
      <c r="A243" s="6">
        <f>IFERROR(IF(INDEX('Recurring Plans'!$A$5:$A$104,INT((ROW()-5)/12)+1)="","",INDEX('Recurring Plans'!$A$5:$A$104,INT((ROW()-5)/12)+1)),"")</f>
        <v/>
      </c>
      <c r="B243" s="21">
        <f>IF($A243="","",MOD(ROW()-5,12)+1)</f>
        <v/>
      </c>
      <c r="C243" s="18">
        <f>IF($A243="","",IFERROR(VLOOKUP($A243,'Recurring Plans'!$A$5:$M$104,2,FALSE),""))</f>
        <v/>
      </c>
      <c r="D243" s="18">
        <f>IF($A243="","",IFERROR(VLOOKUP($A243,'Recurring Plans'!$A$5:$M$104,4,FALSE),""))</f>
        <v/>
      </c>
      <c r="E243" s="32">
        <f>IF(OR($A243="",$B243&gt;IFERROR(VLOOKUP($A243,'Recurring Plans'!$A$5:$M$104,8,FALSE),0),IFERROR(VLOOKUP($A243,'Recurring Plans'!$A$5:$M$104,11,FALSE),"")&lt;&gt;'Assumptions'!$E$9),"",IFERROR(IF(VLOOKUP($A243,'Recurring Plans'!$A$5:$M$104,7,FALSE)='Assumptions'!$E$4,VLOOKUP($A243,'Recurring Plans'!$A$5:$M$104,5,FALSE)+($B243-1)*VLOOKUP($A243,'Recurring Plans'!$A$5:$M$104,6,FALSE),IF(VLOOKUP($A243,'Recurring Plans'!$A$5:$M$104,7,FALSE)='Assumptions'!$E$5,VLOOKUP($A243,'Recurring Plans'!$A$5:$M$104,5,FALSE)+($B243-1)*VLOOKUP($A243,'Recurring Plans'!$A$5:$M$104,6,FALSE)*7,IF(VLOOKUP($A243,'Recurring Plans'!$A$5:$M$104,7,FALSE)='Assumptions'!$E$6,EDATE(VLOOKUP($A243,'Recurring Plans'!$A$5:$M$104,5,FALSE),($B243-1)*VLOOKUP($A243,'Recurring Plans'!$A$5:$M$104,6,FALSE)),""))),""))</f>
        <v/>
      </c>
      <c r="F243" s="31" t="n"/>
      <c r="G243" s="32">
        <f>IF($E243="","",IF($F243&lt;&gt;"",$F243,$E243))</f>
        <v/>
      </c>
      <c r="H243" s="22">
        <f>IF($E243="","",IFERROR(VLOOKUP($A243,'Recurring Plans'!$A$5:$M$104,9,FALSE),""))</f>
        <v/>
      </c>
      <c r="I243" s="13" t="n"/>
      <c r="J243" s="18">
        <f>IF($E243="","",IF($I243&lt;&gt;"",$I243,IFERROR(VLOOKUP($A243,'Recurring Plans'!$A$5:$M$104,10,FALSE),"")))</f>
        <v/>
      </c>
      <c r="K243" s="12" t="n"/>
      <c r="L243" s="6">
        <f>IF($G243="","",IF($K243&lt;&gt;"",$K243,'Assumptions'!$E$14))</f>
        <v/>
      </c>
      <c r="M243" s="13" t="n"/>
      <c r="N243" s="18">
        <f>IF($G243="","",IF(OR($F243&lt;&gt;"",$I243&lt;&gt;"",$M243&lt;&gt;"",$K243='Assumptions'!$E$16,$K243='Assumptions'!$E$17),"Exception - check",IF(AND($L243='Assumptions'!$E$14,$G243&lt;'Assumptions'!$B$4),"Past date - check","")))</f>
        <v/>
      </c>
    </row>
    <row r="244">
      <c r="A244" s="9">
        <f>IFERROR(IF(INDEX('Recurring Plans'!$A$5:$A$104,INT((ROW()-5)/12)+1)="","",INDEX('Recurring Plans'!$A$5:$A$104,INT((ROW()-5)/12)+1)),"")</f>
        <v/>
      </c>
      <c r="B244" s="23">
        <f>IF($A244="","",MOD(ROW()-5,12)+1)</f>
        <v/>
      </c>
      <c r="C244" s="20">
        <f>IF($A244="","",IFERROR(VLOOKUP($A244,'Recurring Plans'!$A$5:$M$104,2,FALSE),""))</f>
        <v/>
      </c>
      <c r="D244" s="20">
        <f>IF($A244="","",IFERROR(VLOOKUP($A244,'Recurring Plans'!$A$5:$M$104,4,FALSE),""))</f>
        <v/>
      </c>
      <c r="E244" s="33">
        <f>IF(OR($A244="",$B244&gt;IFERROR(VLOOKUP($A244,'Recurring Plans'!$A$5:$M$104,8,FALSE),0),IFERROR(VLOOKUP($A244,'Recurring Plans'!$A$5:$M$104,11,FALSE),"")&lt;&gt;'Assumptions'!$E$9),"",IFERROR(IF(VLOOKUP($A244,'Recurring Plans'!$A$5:$M$104,7,FALSE)='Assumptions'!$E$4,VLOOKUP($A244,'Recurring Plans'!$A$5:$M$104,5,FALSE)+($B244-1)*VLOOKUP($A244,'Recurring Plans'!$A$5:$M$104,6,FALSE),IF(VLOOKUP($A244,'Recurring Plans'!$A$5:$M$104,7,FALSE)='Assumptions'!$E$5,VLOOKUP($A244,'Recurring Plans'!$A$5:$M$104,5,FALSE)+($B244-1)*VLOOKUP($A244,'Recurring Plans'!$A$5:$M$104,6,FALSE)*7,IF(VLOOKUP($A244,'Recurring Plans'!$A$5:$M$104,7,FALSE)='Assumptions'!$E$6,EDATE(VLOOKUP($A244,'Recurring Plans'!$A$5:$M$104,5,FALSE),($B244-1)*VLOOKUP($A244,'Recurring Plans'!$A$5:$M$104,6,FALSE)),""))),""))</f>
        <v/>
      </c>
      <c r="F244" s="31" t="n"/>
      <c r="G244" s="33">
        <f>IF($E244="","",IF($F244&lt;&gt;"",$F244,$E244))</f>
        <v/>
      </c>
      <c r="H244" s="24">
        <f>IF($E244="","",IFERROR(VLOOKUP($A244,'Recurring Plans'!$A$5:$M$104,9,FALSE),""))</f>
        <v/>
      </c>
      <c r="I244" s="13" t="n"/>
      <c r="J244" s="20">
        <f>IF($E244="","",IF($I244&lt;&gt;"",$I244,IFERROR(VLOOKUP($A244,'Recurring Plans'!$A$5:$M$104,10,FALSE),"")))</f>
        <v/>
      </c>
      <c r="K244" s="12" t="n"/>
      <c r="L244" s="9">
        <f>IF($G244="","",IF($K244&lt;&gt;"",$K244,'Assumptions'!$E$14))</f>
        <v/>
      </c>
      <c r="M244" s="13" t="n"/>
      <c r="N244" s="20">
        <f>IF($G244="","",IF(OR($F244&lt;&gt;"",$I244&lt;&gt;"",$M244&lt;&gt;"",$K244='Assumptions'!$E$16,$K244='Assumptions'!$E$17),"Exception - check",IF(AND($L244='Assumptions'!$E$14,$G244&lt;'Assumptions'!$B$4),"Past date - check","")))</f>
        <v/>
      </c>
    </row>
    <row r="245">
      <c r="A245" s="6">
        <f>IFERROR(IF(INDEX('Recurring Plans'!$A$5:$A$104,INT((ROW()-5)/12)+1)="","",INDEX('Recurring Plans'!$A$5:$A$104,INT((ROW()-5)/12)+1)),"")</f>
        <v/>
      </c>
      <c r="B245" s="21">
        <f>IF($A245="","",MOD(ROW()-5,12)+1)</f>
        <v/>
      </c>
      <c r="C245" s="18">
        <f>IF($A245="","",IFERROR(VLOOKUP($A245,'Recurring Plans'!$A$5:$M$104,2,FALSE),""))</f>
        <v/>
      </c>
      <c r="D245" s="18">
        <f>IF($A245="","",IFERROR(VLOOKUP($A245,'Recurring Plans'!$A$5:$M$104,4,FALSE),""))</f>
        <v/>
      </c>
      <c r="E245" s="32">
        <f>IF(OR($A245="",$B245&gt;IFERROR(VLOOKUP($A245,'Recurring Plans'!$A$5:$M$104,8,FALSE),0),IFERROR(VLOOKUP($A245,'Recurring Plans'!$A$5:$M$104,11,FALSE),"")&lt;&gt;'Assumptions'!$E$9),"",IFERROR(IF(VLOOKUP($A245,'Recurring Plans'!$A$5:$M$104,7,FALSE)='Assumptions'!$E$4,VLOOKUP($A245,'Recurring Plans'!$A$5:$M$104,5,FALSE)+($B245-1)*VLOOKUP($A245,'Recurring Plans'!$A$5:$M$104,6,FALSE),IF(VLOOKUP($A245,'Recurring Plans'!$A$5:$M$104,7,FALSE)='Assumptions'!$E$5,VLOOKUP($A245,'Recurring Plans'!$A$5:$M$104,5,FALSE)+($B245-1)*VLOOKUP($A245,'Recurring Plans'!$A$5:$M$104,6,FALSE)*7,IF(VLOOKUP($A245,'Recurring Plans'!$A$5:$M$104,7,FALSE)='Assumptions'!$E$6,EDATE(VLOOKUP($A245,'Recurring Plans'!$A$5:$M$104,5,FALSE),($B245-1)*VLOOKUP($A245,'Recurring Plans'!$A$5:$M$104,6,FALSE)),""))),""))</f>
        <v/>
      </c>
      <c r="F245" s="31" t="n"/>
      <c r="G245" s="32">
        <f>IF($E245="","",IF($F245&lt;&gt;"",$F245,$E245))</f>
        <v/>
      </c>
      <c r="H245" s="22">
        <f>IF($E245="","",IFERROR(VLOOKUP($A245,'Recurring Plans'!$A$5:$M$104,9,FALSE),""))</f>
        <v/>
      </c>
      <c r="I245" s="13" t="n"/>
      <c r="J245" s="18">
        <f>IF($E245="","",IF($I245&lt;&gt;"",$I245,IFERROR(VLOOKUP($A245,'Recurring Plans'!$A$5:$M$104,10,FALSE),"")))</f>
        <v/>
      </c>
      <c r="K245" s="12" t="n"/>
      <c r="L245" s="6">
        <f>IF($G245="","",IF($K245&lt;&gt;"",$K245,'Assumptions'!$E$14))</f>
        <v/>
      </c>
      <c r="M245" s="13" t="n"/>
      <c r="N245" s="18">
        <f>IF($G245="","",IF(OR($F245&lt;&gt;"",$I245&lt;&gt;"",$M245&lt;&gt;"",$K245='Assumptions'!$E$16,$K245='Assumptions'!$E$17),"Exception - check",IF(AND($L245='Assumptions'!$E$14,$G245&lt;'Assumptions'!$B$4),"Past date - check","")))</f>
        <v/>
      </c>
    </row>
    <row r="246">
      <c r="A246" s="9">
        <f>IFERROR(IF(INDEX('Recurring Plans'!$A$5:$A$104,INT((ROW()-5)/12)+1)="","",INDEX('Recurring Plans'!$A$5:$A$104,INT((ROW()-5)/12)+1)),"")</f>
        <v/>
      </c>
      <c r="B246" s="23">
        <f>IF($A246="","",MOD(ROW()-5,12)+1)</f>
        <v/>
      </c>
      <c r="C246" s="20">
        <f>IF($A246="","",IFERROR(VLOOKUP($A246,'Recurring Plans'!$A$5:$M$104,2,FALSE),""))</f>
        <v/>
      </c>
      <c r="D246" s="20">
        <f>IF($A246="","",IFERROR(VLOOKUP($A246,'Recurring Plans'!$A$5:$M$104,4,FALSE),""))</f>
        <v/>
      </c>
      <c r="E246" s="33">
        <f>IF(OR($A246="",$B246&gt;IFERROR(VLOOKUP($A246,'Recurring Plans'!$A$5:$M$104,8,FALSE),0),IFERROR(VLOOKUP($A246,'Recurring Plans'!$A$5:$M$104,11,FALSE),"")&lt;&gt;'Assumptions'!$E$9),"",IFERROR(IF(VLOOKUP($A246,'Recurring Plans'!$A$5:$M$104,7,FALSE)='Assumptions'!$E$4,VLOOKUP($A246,'Recurring Plans'!$A$5:$M$104,5,FALSE)+($B246-1)*VLOOKUP($A246,'Recurring Plans'!$A$5:$M$104,6,FALSE),IF(VLOOKUP($A246,'Recurring Plans'!$A$5:$M$104,7,FALSE)='Assumptions'!$E$5,VLOOKUP($A246,'Recurring Plans'!$A$5:$M$104,5,FALSE)+($B246-1)*VLOOKUP($A246,'Recurring Plans'!$A$5:$M$104,6,FALSE)*7,IF(VLOOKUP($A246,'Recurring Plans'!$A$5:$M$104,7,FALSE)='Assumptions'!$E$6,EDATE(VLOOKUP($A246,'Recurring Plans'!$A$5:$M$104,5,FALSE),($B246-1)*VLOOKUP($A246,'Recurring Plans'!$A$5:$M$104,6,FALSE)),""))),""))</f>
        <v/>
      </c>
      <c r="F246" s="31" t="n"/>
      <c r="G246" s="33">
        <f>IF($E246="","",IF($F246&lt;&gt;"",$F246,$E246))</f>
        <v/>
      </c>
      <c r="H246" s="24">
        <f>IF($E246="","",IFERROR(VLOOKUP($A246,'Recurring Plans'!$A$5:$M$104,9,FALSE),""))</f>
        <v/>
      </c>
      <c r="I246" s="13" t="n"/>
      <c r="J246" s="20">
        <f>IF($E246="","",IF($I246&lt;&gt;"",$I246,IFERROR(VLOOKUP($A246,'Recurring Plans'!$A$5:$M$104,10,FALSE),"")))</f>
        <v/>
      </c>
      <c r="K246" s="12" t="n"/>
      <c r="L246" s="9">
        <f>IF($G246="","",IF($K246&lt;&gt;"",$K246,'Assumptions'!$E$14))</f>
        <v/>
      </c>
      <c r="M246" s="13" t="n"/>
      <c r="N246" s="20">
        <f>IF($G246="","",IF(OR($F246&lt;&gt;"",$I246&lt;&gt;"",$M246&lt;&gt;"",$K246='Assumptions'!$E$16,$K246='Assumptions'!$E$17),"Exception - check",IF(AND($L246='Assumptions'!$E$14,$G246&lt;'Assumptions'!$B$4),"Past date - check","")))</f>
        <v/>
      </c>
    </row>
    <row r="247">
      <c r="A247" s="6">
        <f>IFERROR(IF(INDEX('Recurring Plans'!$A$5:$A$104,INT((ROW()-5)/12)+1)="","",INDEX('Recurring Plans'!$A$5:$A$104,INT((ROW()-5)/12)+1)),"")</f>
        <v/>
      </c>
      <c r="B247" s="21">
        <f>IF($A247="","",MOD(ROW()-5,12)+1)</f>
        <v/>
      </c>
      <c r="C247" s="18">
        <f>IF($A247="","",IFERROR(VLOOKUP($A247,'Recurring Plans'!$A$5:$M$104,2,FALSE),""))</f>
        <v/>
      </c>
      <c r="D247" s="18">
        <f>IF($A247="","",IFERROR(VLOOKUP($A247,'Recurring Plans'!$A$5:$M$104,4,FALSE),""))</f>
        <v/>
      </c>
      <c r="E247" s="32">
        <f>IF(OR($A247="",$B247&gt;IFERROR(VLOOKUP($A247,'Recurring Plans'!$A$5:$M$104,8,FALSE),0),IFERROR(VLOOKUP($A247,'Recurring Plans'!$A$5:$M$104,11,FALSE),"")&lt;&gt;'Assumptions'!$E$9),"",IFERROR(IF(VLOOKUP($A247,'Recurring Plans'!$A$5:$M$104,7,FALSE)='Assumptions'!$E$4,VLOOKUP($A247,'Recurring Plans'!$A$5:$M$104,5,FALSE)+($B247-1)*VLOOKUP($A247,'Recurring Plans'!$A$5:$M$104,6,FALSE),IF(VLOOKUP($A247,'Recurring Plans'!$A$5:$M$104,7,FALSE)='Assumptions'!$E$5,VLOOKUP($A247,'Recurring Plans'!$A$5:$M$104,5,FALSE)+($B247-1)*VLOOKUP($A247,'Recurring Plans'!$A$5:$M$104,6,FALSE)*7,IF(VLOOKUP($A247,'Recurring Plans'!$A$5:$M$104,7,FALSE)='Assumptions'!$E$6,EDATE(VLOOKUP($A247,'Recurring Plans'!$A$5:$M$104,5,FALSE),($B247-1)*VLOOKUP($A247,'Recurring Plans'!$A$5:$M$104,6,FALSE)),""))),""))</f>
        <v/>
      </c>
      <c r="F247" s="31" t="n"/>
      <c r="G247" s="32">
        <f>IF($E247="","",IF($F247&lt;&gt;"",$F247,$E247))</f>
        <v/>
      </c>
      <c r="H247" s="22">
        <f>IF($E247="","",IFERROR(VLOOKUP($A247,'Recurring Plans'!$A$5:$M$104,9,FALSE),""))</f>
        <v/>
      </c>
      <c r="I247" s="13" t="n"/>
      <c r="J247" s="18">
        <f>IF($E247="","",IF($I247&lt;&gt;"",$I247,IFERROR(VLOOKUP($A247,'Recurring Plans'!$A$5:$M$104,10,FALSE),"")))</f>
        <v/>
      </c>
      <c r="K247" s="12" t="n"/>
      <c r="L247" s="6">
        <f>IF($G247="","",IF($K247&lt;&gt;"",$K247,'Assumptions'!$E$14))</f>
        <v/>
      </c>
      <c r="M247" s="13" t="n"/>
      <c r="N247" s="18">
        <f>IF($G247="","",IF(OR($F247&lt;&gt;"",$I247&lt;&gt;"",$M247&lt;&gt;"",$K247='Assumptions'!$E$16,$K247='Assumptions'!$E$17),"Exception - check",IF(AND($L247='Assumptions'!$E$14,$G247&lt;'Assumptions'!$B$4),"Past date - check","")))</f>
        <v/>
      </c>
    </row>
    <row r="248">
      <c r="A248" s="9">
        <f>IFERROR(IF(INDEX('Recurring Plans'!$A$5:$A$104,INT((ROW()-5)/12)+1)="","",INDEX('Recurring Plans'!$A$5:$A$104,INT((ROW()-5)/12)+1)),"")</f>
        <v/>
      </c>
      <c r="B248" s="23">
        <f>IF($A248="","",MOD(ROW()-5,12)+1)</f>
        <v/>
      </c>
      <c r="C248" s="20">
        <f>IF($A248="","",IFERROR(VLOOKUP($A248,'Recurring Plans'!$A$5:$M$104,2,FALSE),""))</f>
        <v/>
      </c>
      <c r="D248" s="20">
        <f>IF($A248="","",IFERROR(VLOOKUP($A248,'Recurring Plans'!$A$5:$M$104,4,FALSE),""))</f>
        <v/>
      </c>
      <c r="E248" s="33">
        <f>IF(OR($A248="",$B248&gt;IFERROR(VLOOKUP($A248,'Recurring Plans'!$A$5:$M$104,8,FALSE),0),IFERROR(VLOOKUP($A248,'Recurring Plans'!$A$5:$M$104,11,FALSE),"")&lt;&gt;'Assumptions'!$E$9),"",IFERROR(IF(VLOOKUP($A248,'Recurring Plans'!$A$5:$M$104,7,FALSE)='Assumptions'!$E$4,VLOOKUP($A248,'Recurring Plans'!$A$5:$M$104,5,FALSE)+($B248-1)*VLOOKUP($A248,'Recurring Plans'!$A$5:$M$104,6,FALSE),IF(VLOOKUP($A248,'Recurring Plans'!$A$5:$M$104,7,FALSE)='Assumptions'!$E$5,VLOOKUP($A248,'Recurring Plans'!$A$5:$M$104,5,FALSE)+($B248-1)*VLOOKUP($A248,'Recurring Plans'!$A$5:$M$104,6,FALSE)*7,IF(VLOOKUP($A248,'Recurring Plans'!$A$5:$M$104,7,FALSE)='Assumptions'!$E$6,EDATE(VLOOKUP($A248,'Recurring Plans'!$A$5:$M$104,5,FALSE),($B248-1)*VLOOKUP($A248,'Recurring Plans'!$A$5:$M$104,6,FALSE)),""))),""))</f>
        <v/>
      </c>
      <c r="F248" s="31" t="n"/>
      <c r="G248" s="33">
        <f>IF($E248="","",IF($F248&lt;&gt;"",$F248,$E248))</f>
        <v/>
      </c>
      <c r="H248" s="24">
        <f>IF($E248="","",IFERROR(VLOOKUP($A248,'Recurring Plans'!$A$5:$M$104,9,FALSE),""))</f>
        <v/>
      </c>
      <c r="I248" s="13" t="n"/>
      <c r="J248" s="20">
        <f>IF($E248="","",IF($I248&lt;&gt;"",$I248,IFERROR(VLOOKUP($A248,'Recurring Plans'!$A$5:$M$104,10,FALSE),"")))</f>
        <v/>
      </c>
      <c r="K248" s="12" t="n"/>
      <c r="L248" s="9">
        <f>IF($G248="","",IF($K248&lt;&gt;"",$K248,'Assumptions'!$E$14))</f>
        <v/>
      </c>
      <c r="M248" s="13" t="n"/>
      <c r="N248" s="20">
        <f>IF($G248="","",IF(OR($F248&lt;&gt;"",$I248&lt;&gt;"",$M248&lt;&gt;"",$K248='Assumptions'!$E$16,$K248='Assumptions'!$E$17),"Exception - check",IF(AND($L248='Assumptions'!$E$14,$G248&lt;'Assumptions'!$B$4),"Past date - check","")))</f>
        <v/>
      </c>
    </row>
    <row r="249">
      <c r="A249" s="6">
        <f>IFERROR(IF(INDEX('Recurring Plans'!$A$5:$A$104,INT((ROW()-5)/12)+1)="","",INDEX('Recurring Plans'!$A$5:$A$104,INT((ROW()-5)/12)+1)),"")</f>
        <v/>
      </c>
      <c r="B249" s="21">
        <f>IF($A249="","",MOD(ROW()-5,12)+1)</f>
        <v/>
      </c>
      <c r="C249" s="18">
        <f>IF($A249="","",IFERROR(VLOOKUP($A249,'Recurring Plans'!$A$5:$M$104,2,FALSE),""))</f>
        <v/>
      </c>
      <c r="D249" s="18">
        <f>IF($A249="","",IFERROR(VLOOKUP($A249,'Recurring Plans'!$A$5:$M$104,4,FALSE),""))</f>
        <v/>
      </c>
      <c r="E249" s="32">
        <f>IF(OR($A249="",$B249&gt;IFERROR(VLOOKUP($A249,'Recurring Plans'!$A$5:$M$104,8,FALSE),0),IFERROR(VLOOKUP($A249,'Recurring Plans'!$A$5:$M$104,11,FALSE),"")&lt;&gt;'Assumptions'!$E$9),"",IFERROR(IF(VLOOKUP($A249,'Recurring Plans'!$A$5:$M$104,7,FALSE)='Assumptions'!$E$4,VLOOKUP($A249,'Recurring Plans'!$A$5:$M$104,5,FALSE)+($B249-1)*VLOOKUP($A249,'Recurring Plans'!$A$5:$M$104,6,FALSE),IF(VLOOKUP($A249,'Recurring Plans'!$A$5:$M$104,7,FALSE)='Assumptions'!$E$5,VLOOKUP($A249,'Recurring Plans'!$A$5:$M$104,5,FALSE)+($B249-1)*VLOOKUP($A249,'Recurring Plans'!$A$5:$M$104,6,FALSE)*7,IF(VLOOKUP($A249,'Recurring Plans'!$A$5:$M$104,7,FALSE)='Assumptions'!$E$6,EDATE(VLOOKUP($A249,'Recurring Plans'!$A$5:$M$104,5,FALSE),($B249-1)*VLOOKUP($A249,'Recurring Plans'!$A$5:$M$104,6,FALSE)),""))),""))</f>
        <v/>
      </c>
      <c r="F249" s="31" t="n"/>
      <c r="G249" s="32">
        <f>IF($E249="","",IF($F249&lt;&gt;"",$F249,$E249))</f>
        <v/>
      </c>
      <c r="H249" s="22">
        <f>IF($E249="","",IFERROR(VLOOKUP($A249,'Recurring Plans'!$A$5:$M$104,9,FALSE),""))</f>
        <v/>
      </c>
      <c r="I249" s="13" t="n"/>
      <c r="J249" s="18">
        <f>IF($E249="","",IF($I249&lt;&gt;"",$I249,IFERROR(VLOOKUP($A249,'Recurring Plans'!$A$5:$M$104,10,FALSE),"")))</f>
        <v/>
      </c>
      <c r="K249" s="12" t="n"/>
      <c r="L249" s="6">
        <f>IF($G249="","",IF($K249&lt;&gt;"",$K249,'Assumptions'!$E$14))</f>
        <v/>
      </c>
      <c r="M249" s="13" t="n"/>
      <c r="N249" s="18">
        <f>IF($G249="","",IF(OR($F249&lt;&gt;"",$I249&lt;&gt;"",$M249&lt;&gt;"",$K249='Assumptions'!$E$16,$K249='Assumptions'!$E$17),"Exception - check",IF(AND($L249='Assumptions'!$E$14,$G249&lt;'Assumptions'!$B$4),"Past date - check","")))</f>
        <v/>
      </c>
    </row>
    <row r="250">
      <c r="A250" s="9">
        <f>IFERROR(IF(INDEX('Recurring Plans'!$A$5:$A$104,INT((ROW()-5)/12)+1)="","",INDEX('Recurring Plans'!$A$5:$A$104,INT((ROW()-5)/12)+1)),"")</f>
        <v/>
      </c>
      <c r="B250" s="23">
        <f>IF($A250="","",MOD(ROW()-5,12)+1)</f>
        <v/>
      </c>
      <c r="C250" s="20">
        <f>IF($A250="","",IFERROR(VLOOKUP($A250,'Recurring Plans'!$A$5:$M$104,2,FALSE),""))</f>
        <v/>
      </c>
      <c r="D250" s="20">
        <f>IF($A250="","",IFERROR(VLOOKUP($A250,'Recurring Plans'!$A$5:$M$104,4,FALSE),""))</f>
        <v/>
      </c>
      <c r="E250" s="33">
        <f>IF(OR($A250="",$B250&gt;IFERROR(VLOOKUP($A250,'Recurring Plans'!$A$5:$M$104,8,FALSE),0),IFERROR(VLOOKUP($A250,'Recurring Plans'!$A$5:$M$104,11,FALSE),"")&lt;&gt;'Assumptions'!$E$9),"",IFERROR(IF(VLOOKUP($A250,'Recurring Plans'!$A$5:$M$104,7,FALSE)='Assumptions'!$E$4,VLOOKUP($A250,'Recurring Plans'!$A$5:$M$104,5,FALSE)+($B250-1)*VLOOKUP($A250,'Recurring Plans'!$A$5:$M$104,6,FALSE),IF(VLOOKUP($A250,'Recurring Plans'!$A$5:$M$104,7,FALSE)='Assumptions'!$E$5,VLOOKUP($A250,'Recurring Plans'!$A$5:$M$104,5,FALSE)+($B250-1)*VLOOKUP($A250,'Recurring Plans'!$A$5:$M$104,6,FALSE)*7,IF(VLOOKUP($A250,'Recurring Plans'!$A$5:$M$104,7,FALSE)='Assumptions'!$E$6,EDATE(VLOOKUP($A250,'Recurring Plans'!$A$5:$M$104,5,FALSE),($B250-1)*VLOOKUP($A250,'Recurring Plans'!$A$5:$M$104,6,FALSE)),""))),""))</f>
        <v/>
      </c>
      <c r="F250" s="31" t="n"/>
      <c r="G250" s="33">
        <f>IF($E250="","",IF($F250&lt;&gt;"",$F250,$E250))</f>
        <v/>
      </c>
      <c r="H250" s="24">
        <f>IF($E250="","",IFERROR(VLOOKUP($A250,'Recurring Plans'!$A$5:$M$104,9,FALSE),""))</f>
        <v/>
      </c>
      <c r="I250" s="13" t="n"/>
      <c r="J250" s="20">
        <f>IF($E250="","",IF($I250&lt;&gt;"",$I250,IFERROR(VLOOKUP($A250,'Recurring Plans'!$A$5:$M$104,10,FALSE),"")))</f>
        <v/>
      </c>
      <c r="K250" s="12" t="n"/>
      <c r="L250" s="9">
        <f>IF($G250="","",IF($K250&lt;&gt;"",$K250,'Assumptions'!$E$14))</f>
        <v/>
      </c>
      <c r="M250" s="13" t="n"/>
      <c r="N250" s="20">
        <f>IF($G250="","",IF(OR($F250&lt;&gt;"",$I250&lt;&gt;"",$M250&lt;&gt;"",$K250='Assumptions'!$E$16,$K250='Assumptions'!$E$17),"Exception - check",IF(AND($L250='Assumptions'!$E$14,$G250&lt;'Assumptions'!$B$4),"Past date - check","")))</f>
        <v/>
      </c>
    </row>
    <row r="251">
      <c r="A251" s="6">
        <f>IFERROR(IF(INDEX('Recurring Plans'!$A$5:$A$104,INT((ROW()-5)/12)+1)="","",INDEX('Recurring Plans'!$A$5:$A$104,INT((ROW()-5)/12)+1)),"")</f>
        <v/>
      </c>
      <c r="B251" s="21">
        <f>IF($A251="","",MOD(ROW()-5,12)+1)</f>
        <v/>
      </c>
      <c r="C251" s="18">
        <f>IF($A251="","",IFERROR(VLOOKUP($A251,'Recurring Plans'!$A$5:$M$104,2,FALSE),""))</f>
        <v/>
      </c>
      <c r="D251" s="18">
        <f>IF($A251="","",IFERROR(VLOOKUP($A251,'Recurring Plans'!$A$5:$M$104,4,FALSE),""))</f>
        <v/>
      </c>
      <c r="E251" s="32">
        <f>IF(OR($A251="",$B251&gt;IFERROR(VLOOKUP($A251,'Recurring Plans'!$A$5:$M$104,8,FALSE),0),IFERROR(VLOOKUP($A251,'Recurring Plans'!$A$5:$M$104,11,FALSE),"")&lt;&gt;'Assumptions'!$E$9),"",IFERROR(IF(VLOOKUP($A251,'Recurring Plans'!$A$5:$M$104,7,FALSE)='Assumptions'!$E$4,VLOOKUP($A251,'Recurring Plans'!$A$5:$M$104,5,FALSE)+($B251-1)*VLOOKUP($A251,'Recurring Plans'!$A$5:$M$104,6,FALSE),IF(VLOOKUP($A251,'Recurring Plans'!$A$5:$M$104,7,FALSE)='Assumptions'!$E$5,VLOOKUP($A251,'Recurring Plans'!$A$5:$M$104,5,FALSE)+($B251-1)*VLOOKUP($A251,'Recurring Plans'!$A$5:$M$104,6,FALSE)*7,IF(VLOOKUP($A251,'Recurring Plans'!$A$5:$M$104,7,FALSE)='Assumptions'!$E$6,EDATE(VLOOKUP($A251,'Recurring Plans'!$A$5:$M$104,5,FALSE),($B251-1)*VLOOKUP($A251,'Recurring Plans'!$A$5:$M$104,6,FALSE)),""))),""))</f>
        <v/>
      </c>
      <c r="F251" s="31" t="n"/>
      <c r="G251" s="32">
        <f>IF($E251="","",IF($F251&lt;&gt;"",$F251,$E251))</f>
        <v/>
      </c>
      <c r="H251" s="22">
        <f>IF($E251="","",IFERROR(VLOOKUP($A251,'Recurring Plans'!$A$5:$M$104,9,FALSE),""))</f>
        <v/>
      </c>
      <c r="I251" s="13" t="n"/>
      <c r="J251" s="18">
        <f>IF($E251="","",IF($I251&lt;&gt;"",$I251,IFERROR(VLOOKUP($A251,'Recurring Plans'!$A$5:$M$104,10,FALSE),"")))</f>
        <v/>
      </c>
      <c r="K251" s="12" t="n"/>
      <c r="L251" s="6">
        <f>IF($G251="","",IF($K251&lt;&gt;"",$K251,'Assumptions'!$E$14))</f>
        <v/>
      </c>
      <c r="M251" s="13" t="n"/>
      <c r="N251" s="18">
        <f>IF($G251="","",IF(OR($F251&lt;&gt;"",$I251&lt;&gt;"",$M251&lt;&gt;"",$K251='Assumptions'!$E$16,$K251='Assumptions'!$E$17),"Exception - check",IF(AND($L251='Assumptions'!$E$14,$G251&lt;'Assumptions'!$B$4),"Past date - check","")))</f>
        <v/>
      </c>
    </row>
    <row r="252">
      <c r="A252" s="9">
        <f>IFERROR(IF(INDEX('Recurring Plans'!$A$5:$A$104,INT((ROW()-5)/12)+1)="","",INDEX('Recurring Plans'!$A$5:$A$104,INT((ROW()-5)/12)+1)),"")</f>
        <v/>
      </c>
      <c r="B252" s="23">
        <f>IF($A252="","",MOD(ROW()-5,12)+1)</f>
        <v/>
      </c>
      <c r="C252" s="20">
        <f>IF($A252="","",IFERROR(VLOOKUP($A252,'Recurring Plans'!$A$5:$M$104,2,FALSE),""))</f>
        <v/>
      </c>
      <c r="D252" s="20">
        <f>IF($A252="","",IFERROR(VLOOKUP($A252,'Recurring Plans'!$A$5:$M$104,4,FALSE),""))</f>
        <v/>
      </c>
      <c r="E252" s="33">
        <f>IF(OR($A252="",$B252&gt;IFERROR(VLOOKUP($A252,'Recurring Plans'!$A$5:$M$104,8,FALSE),0),IFERROR(VLOOKUP($A252,'Recurring Plans'!$A$5:$M$104,11,FALSE),"")&lt;&gt;'Assumptions'!$E$9),"",IFERROR(IF(VLOOKUP($A252,'Recurring Plans'!$A$5:$M$104,7,FALSE)='Assumptions'!$E$4,VLOOKUP($A252,'Recurring Plans'!$A$5:$M$104,5,FALSE)+($B252-1)*VLOOKUP($A252,'Recurring Plans'!$A$5:$M$104,6,FALSE),IF(VLOOKUP($A252,'Recurring Plans'!$A$5:$M$104,7,FALSE)='Assumptions'!$E$5,VLOOKUP($A252,'Recurring Plans'!$A$5:$M$104,5,FALSE)+($B252-1)*VLOOKUP($A252,'Recurring Plans'!$A$5:$M$104,6,FALSE)*7,IF(VLOOKUP($A252,'Recurring Plans'!$A$5:$M$104,7,FALSE)='Assumptions'!$E$6,EDATE(VLOOKUP($A252,'Recurring Plans'!$A$5:$M$104,5,FALSE),($B252-1)*VLOOKUP($A252,'Recurring Plans'!$A$5:$M$104,6,FALSE)),""))),""))</f>
        <v/>
      </c>
      <c r="F252" s="31" t="n"/>
      <c r="G252" s="33">
        <f>IF($E252="","",IF($F252&lt;&gt;"",$F252,$E252))</f>
        <v/>
      </c>
      <c r="H252" s="24">
        <f>IF($E252="","",IFERROR(VLOOKUP($A252,'Recurring Plans'!$A$5:$M$104,9,FALSE),""))</f>
        <v/>
      </c>
      <c r="I252" s="13" t="n"/>
      <c r="J252" s="20">
        <f>IF($E252="","",IF($I252&lt;&gt;"",$I252,IFERROR(VLOOKUP($A252,'Recurring Plans'!$A$5:$M$104,10,FALSE),"")))</f>
        <v/>
      </c>
      <c r="K252" s="12" t="n"/>
      <c r="L252" s="9">
        <f>IF($G252="","",IF($K252&lt;&gt;"",$K252,'Assumptions'!$E$14))</f>
        <v/>
      </c>
      <c r="M252" s="13" t="n"/>
      <c r="N252" s="20">
        <f>IF($G252="","",IF(OR($F252&lt;&gt;"",$I252&lt;&gt;"",$M252&lt;&gt;"",$K252='Assumptions'!$E$16,$K252='Assumptions'!$E$17),"Exception - check",IF(AND($L252='Assumptions'!$E$14,$G252&lt;'Assumptions'!$B$4),"Past date - check","")))</f>
        <v/>
      </c>
    </row>
    <row r="253">
      <c r="A253" s="6">
        <f>IFERROR(IF(INDEX('Recurring Plans'!$A$5:$A$104,INT((ROW()-5)/12)+1)="","",INDEX('Recurring Plans'!$A$5:$A$104,INT((ROW()-5)/12)+1)),"")</f>
        <v/>
      </c>
      <c r="B253" s="21">
        <f>IF($A253="","",MOD(ROW()-5,12)+1)</f>
        <v/>
      </c>
      <c r="C253" s="18">
        <f>IF($A253="","",IFERROR(VLOOKUP($A253,'Recurring Plans'!$A$5:$M$104,2,FALSE),""))</f>
        <v/>
      </c>
      <c r="D253" s="18">
        <f>IF($A253="","",IFERROR(VLOOKUP($A253,'Recurring Plans'!$A$5:$M$104,4,FALSE),""))</f>
        <v/>
      </c>
      <c r="E253" s="32">
        <f>IF(OR($A253="",$B253&gt;IFERROR(VLOOKUP($A253,'Recurring Plans'!$A$5:$M$104,8,FALSE),0),IFERROR(VLOOKUP($A253,'Recurring Plans'!$A$5:$M$104,11,FALSE),"")&lt;&gt;'Assumptions'!$E$9),"",IFERROR(IF(VLOOKUP($A253,'Recurring Plans'!$A$5:$M$104,7,FALSE)='Assumptions'!$E$4,VLOOKUP($A253,'Recurring Plans'!$A$5:$M$104,5,FALSE)+($B253-1)*VLOOKUP($A253,'Recurring Plans'!$A$5:$M$104,6,FALSE),IF(VLOOKUP($A253,'Recurring Plans'!$A$5:$M$104,7,FALSE)='Assumptions'!$E$5,VLOOKUP($A253,'Recurring Plans'!$A$5:$M$104,5,FALSE)+($B253-1)*VLOOKUP($A253,'Recurring Plans'!$A$5:$M$104,6,FALSE)*7,IF(VLOOKUP($A253,'Recurring Plans'!$A$5:$M$104,7,FALSE)='Assumptions'!$E$6,EDATE(VLOOKUP($A253,'Recurring Plans'!$A$5:$M$104,5,FALSE),($B253-1)*VLOOKUP($A253,'Recurring Plans'!$A$5:$M$104,6,FALSE)),""))),""))</f>
        <v/>
      </c>
      <c r="F253" s="31" t="n"/>
      <c r="G253" s="32">
        <f>IF($E253="","",IF($F253&lt;&gt;"",$F253,$E253))</f>
        <v/>
      </c>
      <c r="H253" s="22">
        <f>IF($E253="","",IFERROR(VLOOKUP($A253,'Recurring Plans'!$A$5:$M$104,9,FALSE),""))</f>
        <v/>
      </c>
      <c r="I253" s="13" t="n"/>
      <c r="J253" s="18">
        <f>IF($E253="","",IF($I253&lt;&gt;"",$I253,IFERROR(VLOOKUP($A253,'Recurring Plans'!$A$5:$M$104,10,FALSE),"")))</f>
        <v/>
      </c>
      <c r="K253" s="12" t="n"/>
      <c r="L253" s="6">
        <f>IF($G253="","",IF($K253&lt;&gt;"",$K253,'Assumptions'!$E$14))</f>
        <v/>
      </c>
      <c r="M253" s="13" t="n"/>
      <c r="N253" s="18">
        <f>IF($G253="","",IF(OR($F253&lt;&gt;"",$I253&lt;&gt;"",$M253&lt;&gt;"",$K253='Assumptions'!$E$16,$K253='Assumptions'!$E$17),"Exception - check",IF(AND($L253='Assumptions'!$E$14,$G253&lt;'Assumptions'!$B$4),"Past date - check","")))</f>
        <v/>
      </c>
    </row>
    <row r="254">
      <c r="A254" s="9">
        <f>IFERROR(IF(INDEX('Recurring Plans'!$A$5:$A$104,INT((ROW()-5)/12)+1)="","",INDEX('Recurring Plans'!$A$5:$A$104,INT((ROW()-5)/12)+1)),"")</f>
        <v/>
      </c>
      <c r="B254" s="23">
        <f>IF($A254="","",MOD(ROW()-5,12)+1)</f>
        <v/>
      </c>
      <c r="C254" s="20">
        <f>IF($A254="","",IFERROR(VLOOKUP($A254,'Recurring Plans'!$A$5:$M$104,2,FALSE),""))</f>
        <v/>
      </c>
      <c r="D254" s="20">
        <f>IF($A254="","",IFERROR(VLOOKUP($A254,'Recurring Plans'!$A$5:$M$104,4,FALSE),""))</f>
        <v/>
      </c>
      <c r="E254" s="33">
        <f>IF(OR($A254="",$B254&gt;IFERROR(VLOOKUP($A254,'Recurring Plans'!$A$5:$M$104,8,FALSE),0),IFERROR(VLOOKUP($A254,'Recurring Plans'!$A$5:$M$104,11,FALSE),"")&lt;&gt;'Assumptions'!$E$9),"",IFERROR(IF(VLOOKUP($A254,'Recurring Plans'!$A$5:$M$104,7,FALSE)='Assumptions'!$E$4,VLOOKUP($A254,'Recurring Plans'!$A$5:$M$104,5,FALSE)+($B254-1)*VLOOKUP($A254,'Recurring Plans'!$A$5:$M$104,6,FALSE),IF(VLOOKUP($A254,'Recurring Plans'!$A$5:$M$104,7,FALSE)='Assumptions'!$E$5,VLOOKUP($A254,'Recurring Plans'!$A$5:$M$104,5,FALSE)+($B254-1)*VLOOKUP($A254,'Recurring Plans'!$A$5:$M$104,6,FALSE)*7,IF(VLOOKUP($A254,'Recurring Plans'!$A$5:$M$104,7,FALSE)='Assumptions'!$E$6,EDATE(VLOOKUP($A254,'Recurring Plans'!$A$5:$M$104,5,FALSE),($B254-1)*VLOOKUP($A254,'Recurring Plans'!$A$5:$M$104,6,FALSE)),""))),""))</f>
        <v/>
      </c>
      <c r="F254" s="31" t="n"/>
      <c r="G254" s="33">
        <f>IF($E254="","",IF($F254&lt;&gt;"",$F254,$E254))</f>
        <v/>
      </c>
      <c r="H254" s="24">
        <f>IF($E254="","",IFERROR(VLOOKUP($A254,'Recurring Plans'!$A$5:$M$104,9,FALSE),""))</f>
        <v/>
      </c>
      <c r="I254" s="13" t="n"/>
      <c r="J254" s="20">
        <f>IF($E254="","",IF($I254&lt;&gt;"",$I254,IFERROR(VLOOKUP($A254,'Recurring Plans'!$A$5:$M$104,10,FALSE),"")))</f>
        <v/>
      </c>
      <c r="K254" s="12" t="n"/>
      <c r="L254" s="9">
        <f>IF($G254="","",IF($K254&lt;&gt;"",$K254,'Assumptions'!$E$14))</f>
        <v/>
      </c>
      <c r="M254" s="13" t="n"/>
      <c r="N254" s="20">
        <f>IF($G254="","",IF(OR($F254&lt;&gt;"",$I254&lt;&gt;"",$M254&lt;&gt;"",$K254='Assumptions'!$E$16,$K254='Assumptions'!$E$17),"Exception - check",IF(AND($L254='Assumptions'!$E$14,$G254&lt;'Assumptions'!$B$4),"Past date - check","")))</f>
        <v/>
      </c>
    </row>
    <row r="255">
      <c r="A255" s="6">
        <f>IFERROR(IF(INDEX('Recurring Plans'!$A$5:$A$104,INT((ROW()-5)/12)+1)="","",INDEX('Recurring Plans'!$A$5:$A$104,INT((ROW()-5)/12)+1)),"")</f>
        <v/>
      </c>
      <c r="B255" s="21">
        <f>IF($A255="","",MOD(ROW()-5,12)+1)</f>
        <v/>
      </c>
      <c r="C255" s="18">
        <f>IF($A255="","",IFERROR(VLOOKUP($A255,'Recurring Plans'!$A$5:$M$104,2,FALSE),""))</f>
        <v/>
      </c>
      <c r="D255" s="18">
        <f>IF($A255="","",IFERROR(VLOOKUP($A255,'Recurring Plans'!$A$5:$M$104,4,FALSE),""))</f>
        <v/>
      </c>
      <c r="E255" s="32">
        <f>IF(OR($A255="",$B255&gt;IFERROR(VLOOKUP($A255,'Recurring Plans'!$A$5:$M$104,8,FALSE),0),IFERROR(VLOOKUP($A255,'Recurring Plans'!$A$5:$M$104,11,FALSE),"")&lt;&gt;'Assumptions'!$E$9),"",IFERROR(IF(VLOOKUP($A255,'Recurring Plans'!$A$5:$M$104,7,FALSE)='Assumptions'!$E$4,VLOOKUP($A255,'Recurring Plans'!$A$5:$M$104,5,FALSE)+($B255-1)*VLOOKUP($A255,'Recurring Plans'!$A$5:$M$104,6,FALSE),IF(VLOOKUP($A255,'Recurring Plans'!$A$5:$M$104,7,FALSE)='Assumptions'!$E$5,VLOOKUP($A255,'Recurring Plans'!$A$5:$M$104,5,FALSE)+($B255-1)*VLOOKUP($A255,'Recurring Plans'!$A$5:$M$104,6,FALSE)*7,IF(VLOOKUP($A255,'Recurring Plans'!$A$5:$M$104,7,FALSE)='Assumptions'!$E$6,EDATE(VLOOKUP($A255,'Recurring Plans'!$A$5:$M$104,5,FALSE),($B255-1)*VLOOKUP($A255,'Recurring Plans'!$A$5:$M$104,6,FALSE)),""))),""))</f>
        <v/>
      </c>
      <c r="F255" s="31" t="n"/>
      <c r="G255" s="32">
        <f>IF($E255="","",IF($F255&lt;&gt;"",$F255,$E255))</f>
        <v/>
      </c>
      <c r="H255" s="22">
        <f>IF($E255="","",IFERROR(VLOOKUP($A255,'Recurring Plans'!$A$5:$M$104,9,FALSE),""))</f>
        <v/>
      </c>
      <c r="I255" s="13" t="n"/>
      <c r="J255" s="18">
        <f>IF($E255="","",IF($I255&lt;&gt;"",$I255,IFERROR(VLOOKUP($A255,'Recurring Plans'!$A$5:$M$104,10,FALSE),"")))</f>
        <v/>
      </c>
      <c r="K255" s="12" t="n"/>
      <c r="L255" s="6">
        <f>IF($G255="","",IF($K255&lt;&gt;"",$K255,'Assumptions'!$E$14))</f>
        <v/>
      </c>
      <c r="M255" s="13" t="n"/>
      <c r="N255" s="18">
        <f>IF($G255="","",IF(OR($F255&lt;&gt;"",$I255&lt;&gt;"",$M255&lt;&gt;"",$K255='Assumptions'!$E$16,$K255='Assumptions'!$E$17),"Exception - check",IF(AND($L255='Assumptions'!$E$14,$G255&lt;'Assumptions'!$B$4),"Past date - check","")))</f>
        <v/>
      </c>
    </row>
    <row r="256">
      <c r="A256" s="9">
        <f>IFERROR(IF(INDEX('Recurring Plans'!$A$5:$A$104,INT((ROW()-5)/12)+1)="","",INDEX('Recurring Plans'!$A$5:$A$104,INT((ROW()-5)/12)+1)),"")</f>
        <v/>
      </c>
      <c r="B256" s="23">
        <f>IF($A256="","",MOD(ROW()-5,12)+1)</f>
        <v/>
      </c>
      <c r="C256" s="20">
        <f>IF($A256="","",IFERROR(VLOOKUP($A256,'Recurring Plans'!$A$5:$M$104,2,FALSE),""))</f>
        <v/>
      </c>
      <c r="D256" s="20">
        <f>IF($A256="","",IFERROR(VLOOKUP($A256,'Recurring Plans'!$A$5:$M$104,4,FALSE),""))</f>
        <v/>
      </c>
      <c r="E256" s="33">
        <f>IF(OR($A256="",$B256&gt;IFERROR(VLOOKUP($A256,'Recurring Plans'!$A$5:$M$104,8,FALSE),0),IFERROR(VLOOKUP($A256,'Recurring Plans'!$A$5:$M$104,11,FALSE),"")&lt;&gt;'Assumptions'!$E$9),"",IFERROR(IF(VLOOKUP($A256,'Recurring Plans'!$A$5:$M$104,7,FALSE)='Assumptions'!$E$4,VLOOKUP($A256,'Recurring Plans'!$A$5:$M$104,5,FALSE)+($B256-1)*VLOOKUP($A256,'Recurring Plans'!$A$5:$M$104,6,FALSE),IF(VLOOKUP($A256,'Recurring Plans'!$A$5:$M$104,7,FALSE)='Assumptions'!$E$5,VLOOKUP($A256,'Recurring Plans'!$A$5:$M$104,5,FALSE)+($B256-1)*VLOOKUP($A256,'Recurring Plans'!$A$5:$M$104,6,FALSE)*7,IF(VLOOKUP($A256,'Recurring Plans'!$A$5:$M$104,7,FALSE)='Assumptions'!$E$6,EDATE(VLOOKUP($A256,'Recurring Plans'!$A$5:$M$104,5,FALSE),($B256-1)*VLOOKUP($A256,'Recurring Plans'!$A$5:$M$104,6,FALSE)),""))),""))</f>
        <v/>
      </c>
      <c r="F256" s="31" t="n"/>
      <c r="G256" s="33">
        <f>IF($E256="","",IF($F256&lt;&gt;"",$F256,$E256))</f>
        <v/>
      </c>
      <c r="H256" s="24">
        <f>IF($E256="","",IFERROR(VLOOKUP($A256,'Recurring Plans'!$A$5:$M$104,9,FALSE),""))</f>
        <v/>
      </c>
      <c r="I256" s="13" t="n"/>
      <c r="J256" s="20">
        <f>IF($E256="","",IF($I256&lt;&gt;"",$I256,IFERROR(VLOOKUP($A256,'Recurring Plans'!$A$5:$M$104,10,FALSE),"")))</f>
        <v/>
      </c>
      <c r="K256" s="12" t="n"/>
      <c r="L256" s="9">
        <f>IF($G256="","",IF($K256&lt;&gt;"",$K256,'Assumptions'!$E$14))</f>
        <v/>
      </c>
      <c r="M256" s="13" t="n"/>
      <c r="N256" s="20">
        <f>IF($G256="","",IF(OR($F256&lt;&gt;"",$I256&lt;&gt;"",$M256&lt;&gt;"",$K256='Assumptions'!$E$16,$K256='Assumptions'!$E$17),"Exception - check",IF(AND($L256='Assumptions'!$E$14,$G256&lt;'Assumptions'!$B$4),"Past date - check","")))</f>
        <v/>
      </c>
    </row>
    <row r="257">
      <c r="A257" s="6">
        <f>IFERROR(IF(INDEX('Recurring Plans'!$A$5:$A$104,INT((ROW()-5)/12)+1)="","",INDEX('Recurring Plans'!$A$5:$A$104,INT((ROW()-5)/12)+1)),"")</f>
        <v/>
      </c>
      <c r="B257" s="21">
        <f>IF($A257="","",MOD(ROW()-5,12)+1)</f>
        <v/>
      </c>
      <c r="C257" s="18">
        <f>IF($A257="","",IFERROR(VLOOKUP($A257,'Recurring Plans'!$A$5:$M$104,2,FALSE),""))</f>
        <v/>
      </c>
      <c r="D257" s="18">
        <f>IF($A257="","",IFERROR(VLOOKUP($A257,'Recurring Plans'!$A$5:$M$104,4,FALSE),""))</f>
        <v/>
      </c>
      <c r="E257" s="32">
        <f>IF(OR($A257="",$B257&gt;IFERROR(VLOOKUP($A257,'Recurring Plans'!$A$5:$M$104,8,FALSE),0),IFERROR(VLOOKUP($A257,'Recurring Plans'!$A$5:$M$104,11,FALSE),"")&lt;&gt;'Assumptions'!$E$9),"",IFERROR(IF(VLOOKUP($A257,'Recurring Plans'!$A$5:$M$104,7,FALSE)='Assumptions'!$E$4,VLOOKUP($A257,'Recurring Plans'!$A$5:$M$104,5,FALSE)+($B257-1)*VLOOKUP($A257,'Recurring Plans'!$A$5:$M$104,6,FALSE),IF(VLOOKUP($A257,'Recurring Plans'!$A$5:$M$104,7,FALSE)='Assumptions'!$E$5,VLOOKUP($A257,'Recurring Plans'!$A$5:$M$104,5,FALSE)+($B257-1)*VLOOKUP($A257,'Recurring Plans'!$A$5:$M$104,6,FALSE)*7,IF(VLOOKUP($A257,'Recurring Plans'!$A$5:$M$104,7,FALSE)='Assumptions'!$E$6,EDATE(VLOOKUP($A257,'Recurring Plans'!$A$5:$M$104,5,FALSE),($B257-1)*VLOOKUP($A257,'Recurring Plans'!$A$5:$M$104,6,FALSE)),""))),""))</f>
        <v/>
      </c>
      <c r="F257" s="31" t="n"/>
      <c r="G257" s="32">
        <f>IF($E257="","",IF($F257&lt;&gt;"",$F257,$E257))</f>
        <v/>
      </c>
      <c r="H257" s="22">
        <f>IF($E257="","",IFERROR(VLOOKUP($A257,'Recurring Plans'!$A$5:$M$104,9,FALSE),""))</f>
        <v/>
      </c>
      <c r="I257" s="13" t="n"/>
      <c r="J257" s="18">
        <f>IF($E257="","",IF($I257&lt;&gt;"",$I257,IFERROR(VLOOKUP($A257,'Recurring Plans'!$A$5:$M$104,10,FALSE),"")))</f>
        <v/>
      </c>
      <c r="K257" s="12" t="n"/>
      <c r="L257" s="6">
        <f>IF($G257="","",IF($K257&lt;&gt;"",$K257,'Assumptions'!$E$14))</f>
        <v/>
      </c>
      <c r="M257" s="13" t="n"/>
      <c r="N257" s="18">
        <f>IF($G257="","",IF(OR($F257&lt;&gt;"",$I257&lt;&gt;"",$M257&lt;&gt;"",$K257='Assumptions'!$E$16,$K257='Assumptions'!$E$17),"Exception - check",IF(AND($L257='Assumptions'!$E$14,$G257&lt;'Assumptions'!$B$4),"Past date - check","")))</f>
        <v/>
      </c>
    </row>
    <row r="258">
      <c r="A258" s="9">
        <f>IFERROR(IF(INDEX('Recurring Plans'!$A$5:$A$104,INT((ROW()-5)/12)+1)="","",INDEX('Recurring Plans'!$A$5:$A$104,INT((ROW()-5)/12)+1)),"")</f>
        <v/>
      </c>
      <c r="B258" s="23">
        <f>IF($A258="","",MOD(ROW()-5,12)+1)</f>
        <v/>
      </c>
      <c r="C258" s="20">
        <f>IF($A258="","",IFERROR(VLOOKUP($A258,'Recurring Plans'!$A$5:$M$104,2,FALSE),""))</f>
        <v/>
      </c>
      <c r="D258" s="20">
        <f>IF($A258="","",IFERROR(VLOOKUP($A258,'Recurring Plans'!$A$5:$M$104,4,FALSE),""))</f>
        <v/>
      </c>
      <c r="E258" s="33">
        <f>IF(OR($A258="",$B258&gt;IFERROR(VLOOKUP($A258,'Recurring Plans'!$A$5:$M$104,8,FALSE),0),IFERROR(VLOOKUP($A258,'Recurring Plans'!$A$5:$M$104,11,FALSE),"")&lt;&gt;'Assumptions'!$E$9),"",IFERROR(IF(VLOOKUP($A258,'Recurring Plans'!$A$5:$M$104,7,FALSE)='Assumptions'!$E$4,VLOOKUP($A258,'Recurring Plans'!$A$5:$M$104,5,FALSE)+($B258-1)*VLOOKUP($A258,'Recurring Plans'!$A$5:$M$104,6,FALSE),IF(VLOOKUP($A258,'Recurring Plans'!$A$5:$M$104,7,FALSE)='Assumptions'!$E$5,VLOOKUP($A258,'Recurring Plans'!$A$5:$M$104,5,FALSE)+($B258-1)*VLOOKUP($A258,'Recurring Plans'!$A$5:$M$104,6,FALSE)*7,IF(VLOOKUP($A258,'Recurring Plans'!$A$5:$M$104,7,FALSE)='Assumptions'!$E$6,EDATE(VLOOKUP($A258,'Recurring Plans'!$A$5:$M$104,5,FALSE),($B258-1)*VLOOKUP($A258,'Recurring Plans'!$A$5:$M$104,6,FALSE)),""))),""))</f>
        <v/>
      </c>
      <c r="F258" s="31" t="n"/>
      <c r="G258" s="33">
        <f>IF($E258="","",IF($F258&lt;&gt;"",$F258,$E258))</f>
        <v/>
      </c>
      <c r="H258" s="24">
        <f>IF($E258="","",IFERROR(VLOOKUP($A258,'Recurring Plans'!$A$5:$M$104,9,FALSE),""))</f>
        <v/>
      </c>
      <c r="I258" s="13" t="n"/>
      <c r="J258" s="20">
        <f>IF($E258="","",IF($I258&lt;&gt;"",$I258,IFERROR(VLOOKUP($A258,'Recurring Plans'!$A$5:$M$104,10,FALSE),"")))</f>
        <v/>
      </c>
      <c r="K258" s="12" t="n"/>
      <c r="L258" s="9">
        <f>IF($G258="","",IF($K258&lt;&gt;"",$K258,'Assumptions'!$E$14))</f>
        <v/>
      </c>
      <c r="M258" s="13" t="n"/>
      <c r="N258" s="20">
        <f>IF($G258="","",IF(OR($F258&lt;&gt;"",$I258&lt;&gt;"",$M258&lt;&gt;"",$K258='Assumptions'!$E$16,$K258='Assumptions'!$E$17),"Exception - check",IF(AND($L258='Assumptions'!$E$14,$G258&lt;'Assumptions'!$B$4),"Past date - check","")))</f>
        <v/>
      </c>
    </row>
    <row r="259">
      <c r="A259" s="6">
        <f>IFERROR(IF(INDEX('Recurring Plans'!$A$5:$A$104,INT((ROW()-5)/12)+1)="","",INDEX('Recurring Plans'!$A$5:$A$104,INT((ROW()-5)/12)+1)),"")</f>
        <v/>
      </c>
      <c r="B259" s="21">
        <f>IF($A259="","",MOD(ROW()-5,12)+1)</f>
        <v/>
      </c>
      <c r="C259" s="18">
        <f>IF($A259="","",IFERROR(VLOOKUP($A259,'Recurring Plans'!$A$5:$M$104,2,FALSE),""))</f>
        <v/>
      </c>
      <c r="D259" s="18">
        <f>IF($A259="","",IFERROR(VLOOKUP($A259,'Recurring Plans'!$A$5:$M$104,4,FALSE),""))</f>
        <v/>
      </c>
      <c r="E259" s="32">
        <f>IF(OR($A259="",$B259&gt;IFERROR(VLOOKUP($A259,'Recurring Plans'!$A$5:$M$104,8,FALSE),0),IFERROR(VLOOKUP($A259,'Recurring Plans'!$A$5:$M$104,11,FALSE),"")&lt;&gt;'Assumptions'!$E$9),"",IFERROR(IF(VLOOKUP($A259,'Recurring Plans'!$A$5:$M$104,7,FALSE)='Assumptions'!$E$4,VLOOKUP($A259,'Recurring Plans'!$A$5:$M$104,5,FALSE)+($B259-1)*VLOOKUP($A259,'Recurring Plans'!$A$5:$M$104,6,FALSE),IF(VLOOKUP($A259,'Recurring Plans'!$A$5:$M$104,7,FALSE)='Assumptions'!$E$5,VLOOKUP($A259,'Recurring Plans'!$A$5:$M$104,5,FALSE)+($B259-1)*VLOOKUP($A259,'Recurring Plans'!$A$5:$M$104,6,FALSE)*7,IF(VLOOKUP($A259,'Recurring Plans'!$A$5:$M$104,7,FALSE)='Assumptions'!$E$6,EDATE(VLOOKUP($A259,'Recurring Plans'!$A$5:$M$104,5,FALSE),($B259-1)*VLOOKUP($A259,'Recurring Plans'!$A$5:$M$104,6,FALSE)),""))),""))</f>
        <v/>
      </c>
      <c r="F259" s="31" t="n"/>
      <c r="G259" s="32">
        <f>IF($E259="","",IF($F259&lt;&gt;"",$F259,$E259))</f>
        <v/>
      </c>
      <c r="H259" s="22">
        <f>IF($E259="","",IFERROR(VLOOKUP($A259,'Recurring Plans'!$A$5:$M$104,9,FALSE),""))</f>
        <v/>
      </c>
      <c r="I259" s="13" t="n"/>
      <c r="J259" s="18">
        <f>IF($E259="","",IF($I259&lt;&gt;"",$I259,IFERROR(VLOOKUP($A259,'Recurring Plans'!$A$5:$M$104,10,FALSE),"")))</f>
        <v/>
      </c>
      <c r="K259" s="12" t="n"/>
      <c r="L259" s="6">
        <f>IF($G259="","",IF($K259&lt;&gt;"",$K259,'Assumptions'!$E$14))</f>
        <v/>
      </c>
      <c r="M259" s="13" t="n"/>
      <c r="N259" s="18">
        <f>IF($G259="","",IF(OR($F259&lt;&gt;"",$I259&lt;&gt;"",$M259&lt;&gt;"",$K259='Assumptions'!$E$16,$K259='Assumptions'!$E$17),"Exception - check",IF(AND($L259='Assumptions'!$E$14,$G259&lt;'Assumptions'!$B$4),"Past date - check","")))</f>
        <v/>
      </c>
    </row>
    <row r="260">
      <c r="A260" s="9">
        <f>IFERROR(IF(INDEX('Recurring Plans'!$A$5:$A$104,INT((ROW()-5)/12)+1)="","",INDEX('Recurring Plans'!$A$5:$A$104,INT((ROW()-5)/12)+1)),"")</f>
        <v/>
      </c>
      <c r="B260" s="23">
        <f>IF($A260="","",MOD(ROW()-5,12)+1)</f>
        <v/>
      </c>
      <c r="C260" s="20">
        <f>IF($A260="","",IFERROR(VLOOKUP($A260,'Recurring Plans'!$A$5:$M$104,2,FALSE),""))</f>
        <v/>
      </c>
      <c r="D260" s="20">
        <f>IF($A260="","",IFERROR(VLOOKUP($A260,'Recurring Plans'!$A$5:$M$104,4,FALSE),""))</f>
        <v/>
      </c>
      <c r="E260" s="33">
        <f>IF(OR($A260="",$B260&gt;IFERROR(VLOOKUP($A260,'Recurring Plans'!$A$5:$M$104,8,FALSE),0),IFERROR(VLOOKUP($A260,'Recurring Plans'!$A$5:$M$104,11,FALSE),"")&lt;&gt;'Assumptions'!$E$9),"",IFERROR(IF(VLOOKUP($A260,'Recurring Plans'!$A$5:$M$104,7,FALSE)='Assumptions'!$E$4,VLOOKUP($A260,'Recurring Plans'!$A$5:$M$104,5,FALSE)+($B260-1)*VLOOKUP($A260,'Recurring Plans'!$A$5:$M$104,6,FALSE),IF(VLOOKUP($A260,'Recurring Plans'!$A$5:$M$104,7,FALSE)='Assumptions'!$E$5,VLOOKUP($A260,'Recurring Plans'!$A$5:$M$104,5,FALSE)+($B260-1)*VLOOKUP($A260,'Recurring Plans'!$A$5:$M$104,6,FALSE)*7,IF(VLOOKUP($A260,'Recurring Plans'!$A$5:$M$104,7,FALSE)='Assumptions'!$E$6,EDATE(VLOOKUP($A260,'Recurring Plans'!$A$5:$M$104,5,FALSE),($B260-1)*VLOOKUP($A260,'Recurring Plans'!$A$5:$M$104,6,FALSE)),""))),""))</f>
        <v/>
      </c>
      <c r="F260" s="31" t="n"/>
      <c r="G260" s="33">
        <f>IF($E260="","",IF($F260&lt;&gt;"",$F260,$E260))</f>
        <v/>
      </c>
      <c r="H260" s="24">
        <f>IF($E260="","",IFERROR(VLOOKUP($A260,'Recurring Plans'!$A$5:$M$104,9,FALSE),""))</f>
        <v/>
      </c>
      <c r="I260" s="13" t="n"/>
      <c r="J260" s="20">
        <f>IF($E260="","",IF($I260&lt;&gt;"",$I260,IFERROR(VLOOKUP($A260,'Recurring Plans'!$A$5:$M$104,10,FALSE),"")))</f>
        <v/>
      </c>
      <c r="K260" s="12" t="n"/>
      <c r="L260" s="9">
        <f>IF($G260="","",IF($K260&lt;&gt;"",$K260,'Assumptions'!$E$14))</f>
        <v/>
      </c>
      <c r="M260" s="13" t="n"/>
      <c r="N260" s="20">
        <f>IF($G260="","",IF(OR($F260&lt;&gt;"",$I260&lt;&gt;"",$M260&lt;&gt;"",$K260='Assumptions'!$E$16,$K260='Assumptions'!$E$17),"Exception - check",IF(AND($L260='Assumptions'!$E$14,$G260&lt;'Assumptions'!$B$4),"Past date - check","")))</f>
        <v/>
      </c>
    </row>
    <row r="261">
      <c r="A261" s="6">
        <f>IFERROR(IF(INDEX('Recurring Plans'!$A$5:$A$104,INT((ROW()-5)/12)+1)="","",INDEX('Recurring Plans'!$A$5:$A$104,INT((ROW()-5)/12)+1)),"")</f>
        <v/>
      </c>
      <c r="B261" s="21">
        <f>IF($A261="","",MOD(ROW()-5,12)+1)</f>
        <v/>
      </c>
      <c r="C261" s="18">
        <f>IF($A261="","",IFERROR(VLOOKUP($A261,'Recurring Plans'!$A$5:$M$104,2,FALSE),""))</f>
        <v/>
      </c>
      <c r="D261" s="18">
        <f>IF($A261="","",IFERROR(VLOOKUP($A261,'Recurring Plans'!$A$5:$M$104,4,FALSE),""))</f>
        <v/>
      </c>
      <c r="E261" s="32">
        <f>IF(OR($A261="",$B261&gt;IFERROR(VLOOKUP($A261,'Recurring Plans'!$A$5:$M$104,8,FALSE),0),IFERROR(VLOOKUP($A261,'Recurring Plans'!$A$5:$M$104,11,FALSE),"")&lt;&gt;'Assumptions'!$E$9),"",IFERROR(IF(VLOOKUP($A261,'Recurring Plans'!$A$5:$M$104,7,FALSE)='Assumptions'!$E$4,VLOOKUP($A261,'Recurring Plans'!$A$5:$M$104,5,FALSE)+($B261-1)*VLOOKUP($A261,'Recurring Plans'!$A$5:$M$104,6,FALSE),IF(VLOOKUP($A261,'Recurring Plans'!$A$5:$M$104,7,FALSE)='Assumptions'!$E$5,VLOOKUP($A261,'Recurring Plans'!$A$5:$M$104,5,FALSE)+($B261-1)*VLOOKUP($A261,'Recurring Plans'!$A$5:$M$104,6,FALSE)*7,IF(VLOOKUP($A261,'Recurring Plans'!$A$5:$M$104,7,FALSE)='Assumptions'!$E$6,EDATE(VLOOKUP($A261,'Recurring Plans'!$A$5:$M$104,5,FALSE),($B261-1)*VLOOKUP($A261,'Recurring Plans'!$A$5:$M$104,6,FALSE)),""))),""))</f>
        <v/>
      </c>
      <c r="F261" s="31" t="n"/>
      <c r="G261" s="32">
        <f>IF($E261="","",IF($F261&lt;&gt;"",$F261,$E261))</f>
        <v/>
      </c>
      <c r="H261" s="22">
        <f>IF($E261="","",IFERROR(VLOOKUP($A261,'Recurring Plans'!$A$5:$M$104,9,FALSE),""))</f>
        <v/>
      </c>
      <c r="I261" s="13" t="n"/>
      <c r="J261" s="18">
        <f>IF($E261="","",IF($I261&lt;&gt;"",$I261,IFERROR(VLOOKUP($A261,'Recurring Plans'!$A$5:$M$104,10,FALSE),"")))</f>
        <v/>
      </c>
      <c r="K261" s="12" t="n"/>
      <c r="L261" s="6">
        <f>IF($G261="","",IF($K261&lt;&gt;"",$K261,'Assumptions'!$E$14))</f>
        <v/>
      </c>
      <c r="M261" s="13" t="n"/>
      <c r="N261" s="18">
        <f>IF($G261="","",IF(OR($F261&lt;&gt;"",$I261&lt;&gt;"",$M261&lt;&gt;"",$K261='Assumptions'!$E$16,$K261='Assumptions'!$E$17),"Exception - check",IF(AND($L261='Assumptions'!$E$14,$G261&lt;'Assumptions'!$B$4),"Past date - check","")))</f>
        <v/>
      </c>
    </row>
    <row r="262">
      <c r="A262" s="9">
        <f>IFERROR(IF(INDEX('Recurring Plans'!$A$5:$A$104,INT((ROW()-5)/12)+1)="","",INDEX('Recurring Plans'!$A$5:$A$104,INT((ROW()-5)/12)+1)),"")</f>
        <v/>
      </c>
      <c r="B262" s="23">
        <f>IF($A262="","",MOD(ROW()-5,12)+1)</f>
        <v/>
      </c>
      <c r="C262" s="20">
        <f>IF($A262="","",IFERROR(VLOOKUP($A262,'Recurring Plans'!$A$5:$M$104,2,FALSE),""))</f>
        <v/>
      </c>
      <c r="D262" s="20">
        <f>IF($A262="","",IFERROR(VLOOKUP($A262,'Recurring Plans'!$A$5:$M$104,4,FALSE),""))</f>
        <v/>
      </c>
      <c r="E262" s="33">
        <f>IF(OR($A262="",$B262&gt;IFERROR(VLOOKUP($A262,'Recurring Plans'!$A$5:$M$104,8,FALSE),0),IFERROR(VLOOKUP($A262,'Recurring Plans'!$A$5:$M$104,11,FALSE),"")&lt;&gt;'Assumptions'!$E$9),"",IFERROR(IF(VLOOKUP($A262,'Recurring Plans'!$A$5:$M$104,7,FALSE)='Assumptions'!$E$4,VLOOKUP($A262,'Recurring Plans'!$A$5:$M$104,5,FALSE)+($B262-1)*VLOOKUP($A262,'Recurring Plans'!$A$5:$M$104,6,FALSE),IF(VLOOKUP($A262,'Recurring Plans'!$A$5:$M$104,7,FALSE)='Assumptions'!$E$5,VLOOKUP($A262,'Recurring Plans'!$A$5:$M$104,5,FALSE)+($B262-1)*VLOOKUP($A262,'Recurring Plans'!$A$5:$M$104,6,FALSE)*7,IF(VLOOKUP($A262,'Recurring Plans'!$A$5:$M$104,7,FALSE)='Assumptions'!$E$6,EDATE(VLOOKUP($A262,'Recurring Plans'!$A$5:$M$104,5,FALSE),($B262-1)*VLOOKUP($A262,'Recurring Plans'!$A$5:$M$104,6,FALSE)),""))),""))</f>
        <v/>
      </c>
      <c r="F262" s="31" t="n"/>
      <c r="G262" s="33">
        <f>IF($E262="","",IF($F262&lt;&gt;"",$F262,$E262))</f>
        <v/>
      </c>
      <c r="H262" s="24">
        <f>IF($E262="","",IFERROR(VLOOKUP($A262,'Recurring Plans'!$A$5:$M$104,9,FALSE),""))</f>
        <v/>
      </c>
      <c r="I262" s="13" t="n"/>
      <c r="J262" s="20">
        <f>IF($E262="","",IF($I262&lt;&gt;"",$I262,IFERROR(VLOOKUP($A262,'Recurring Plans'!$A$5:$M$104,10,FALSE),"")))</f>
        <v/>
      </c>
      <c r="K262" s="12" t="n"/>
      <c r="L262" s="9">
        <f>IF($G262="","",IF($K262&lt;&gt;"",$K262,'Assumptions'!$E$14))</f>
        <v/>
      </c>
      <c r="M262" s="13" t="n"/>
      <c r="N262" s="20">
        <f>IF($G262="","",IF(OR($F262&lt;&gt;"",$I262&lt;&gt;"",$M262&lt;&gt;"",$K262='Assumptions'!$E$16,$K262='Assumptions'!$E$17),"Exception - check",IF(AND($L262='Assumptions'!$E$14,$G262&lt;'Assumptions'!$B$4),"Past date - check","")))</f>
        <v/>
      </c>
    </row>
    <row r="263">
      <c r="A263" s="6">
        <f>IFERROR(IF(INDEX('Recurring Plans'!$A$5:$A$104,INT((ROW()-5)/12)+1)="","",INDEX('Recurring Plans'!$A$5:$A$104,INT((ROW()-5)/12)+1)),"")</f>
        <v/>
      </c>
      <c r="B263" s="21">
        <f>IF($A263="","",MOD(ROW()-5,12)+1)</f>
        <v/>
      </c>
      <c r="C263" s="18">
        <f>IF($A263="","",IFERROR(VLOOKUP($A263,'Recurring Plans'!$A$5:$M$104,2,FALSE),""))</f>
        <v/>
      </c>
      <c r="D263" s="18">
        <f>IF($A263="","",IFERROR(VLOOKUP($A263,'Recurring Plans'!$A$5:$M$104,4,FALSE),""))</f>
        <v/>
      </c>
      <c r="E263" s="32">
        <f>IF(OR($A263="",$B263&gt;IFERROR(VLOOKUP($A263,'Recurring Plans'!$A$5:$M$104,8,FALSE),0),IFERROR(VLOOKUP($A263,'Recurring Plans'!$A$5:$M$104,11,FALSE),"")&lt;&gt;'Assumptions'!$E$9),"",IFERROR(IF(VLOOKUP($A263,'Recurring Plans'!$A$5:$M$104,7,FALSE)='Assumptions'!$E$4,VLOOKUP($A263,'Recurring Plans'!$A$5:$M$104,5,FALSE)+($B263-1)*VLOOKUP($A263,'Recurring Plans'!$A$5:$M$104,6,FALSE),IF(VLOOKUP($A263,'Recurring Plans'!$A$5:$M$104,7,FALSE)='Assumptions'!$E$5,VLOOKUP($A263,'Recurring Plans'!$A$5:$M$104,5,FALSE)+($B263-1)*VLOOKUP($A263,'Recurring Plans'!$A$5:$M$104,6,FALSE)*7,IF(VLOOKUP($A263,'Recurring Plans'!$A$5:$M$104,7,FALSE)='Assumptions'!$E$6,EDATE(VLOOKUP($A263,'Recurring Plans'!$A$5:$M$104,5,FALSE),($B263-1)*VLOOKUP($A263,'Recurring Plans'!$A$5:$M$104,6,FALSE)),""))),""))</f>
        <v/>
      </c>
      <c r="F263" s="31" t="n"/>
      <c r="G263" s="32">
        <f>IF($E263="","",IF($F263&lt;&gt;"",$F263,$E263))</f>
        <v/>
      </c>
      <c r="H263" s="22">
        <f>IF($E263="","",IFERROR(VLOOKUP($A263,'Recurring Plans'!$A$5:$M$104,9,FALSE),""))</f>
        <v/>
      </c>
      <c r="I263" s="13" t="n"/>
      <c r="J263" s="18">
        <f>IF($E263="","",IF($I263&lt;&gt;"",$I263,IFERROR(VLOOKUP($A263,'Recurring Plans'!$A$5:$M$104,10,FALSE),"")))</f>
        <v/>
      </c>
      <c r="K263" s="12" t="n"/>
      <c r="L263" s="6">
        <f>IF($G263="","",IF($K263&lt;&gt;"",$K263,'Assumptions'!$E$14))</f>
        <v/>
      </c>
      <c r="M263" s="13" t="n"/>
      <c r="N263" s="18">
        <f>IF($G263="","",IF(OR($F263&lt;&gt;"",$I263&lt;&gt;"",$M263&lt;&gt;"",$K263='Assumptions'!$E$16,$K263='Assumptions'!$E$17),"Exception - check",IF(AND($L263='Assumptions'!$E$14,$G263&lt;'Assumptions'!$B$4),"Past date - check","")))</f>
        <v/>
      </c>
    </row>
    <row r="264">
      <c r="A264" s="9">
        <f>IFERROR(IF(INDEX('Recurring Plans'!$A$5:$A$104,INT((ROW()-5)/12)+1)="","",INDEX('Recurring Plans'!$A$5:$A$104,INT((ROW()-5)/12)+1)),"")</f>
        <v/>
      </c>
      <c r="B264" s="23">
        <f>IF($A264="","",MOD(ROW()-5,12)+1)</f>
        <v/>
      </c>
      <c r="C264" s="20">
        <f>IF($A264="","",IFERROR(VLOOKUP($A264,'Recurring Plans'!$A$5:$M$104,2,FALSE),""))</f>
        <v/>
      </c>
      <c r="D264" s="20">
        <f>IF($A264="","",IFERROR(VLOOKUP($A264,'Recurring Plans'!$A$5:$M$104,4,FALSE),""))</f>
        <v/>
      </c>
      <c r="E264" s="33">
        <f>IF(OR($A264="",$B264&gt;IFERROR(VLOOKUP($A264,'Recurring Plans'!$A$5:$M$104,8,FALSE),0),IFERROR(VLOOKUP($A264,'Recurring Plans'!$A$5:$M$104,11,FALSE),"")&lt;&gt;'Assumptions'!$E$9),"",IFERROR(IF(VLOOKUP($A264,'Recurring Plans'!$A$5:$M$104,7,FALSE)='Assumptions'!$E$4,VLOOKUP($A264,'Recurring Plans'!$A$5:$M$104,5,FALSE)+($B264-1)*VLOOKUP($A264,'Recurring Plans'!$A$5:$M$104,6,FALSE),IF(VLOOKUP($A264,'Recurring Plans'!$A$5:$M$104,7,FALSE)='Assumptions'!$E$5,VLOOKUP($A264,'Recurring Plans'!$A$5:$M$104,5,FALSE)+($B264-1)*VLOOKUP($A264,'Recurring Plans'!$A$5:$M$104,6,FALSE)*7,IF(VLOOKUP($A264,'Recurring Plans'!$A$5:$M$104,7,FALSE)='Assumptions'!$E$6,EDATE(VLOOKUP($A264,'Recurring Plans'!$A$5:$M$104,5,FALSE),($B264-1)*VLOOKUP($A264,'Recurring Plans'!$A$5:$M$104,6,FALSE)),""))),""))</f>
        <v/>
      </c>
      <c r="F264" s="31" t="n"/>
      <c r="G264" s="33">
        <f>IF($E264="","",IF($F264&lt;&gt;"",$F264,$E264))</f>
        <v/>
      </c>
      <c r="H264" s="24">
        <f>IF($E264="","",IFERROR(VLOOKUP($A264,'Recurring Plans'!$A$5:$M$104,9,FALSE),""))</f>
        <v/>
      </c>
      <c r="I264" s="13" t="n"/>
      <c r="J264" s="20">
        <f>IF($E264="","",IF($I264&lt;&gt;"",$I264,IFERROR(VLOOKUP($A264,'Recurring Plans'!$A$5:$M$104,10,FALSE),"")))</f>
        <v/>
      </c>
      <c r="K264" s="12" t="n"/>
      <c r="L264" s="9">
        <f>IF($G264="","",IF($K264&lt;&gt;"",$K264,'Assumptions'!$E$14))</f>
        <v/>
      </c>
      <c r="M264" s="13" t="n"/>
      <c r="N264" s="20">
        <f>IF($G264="","",IF(OR($F264&lt;&gt;"",$I264&lt;&gt;"",$M264&lt;&gt;"",$K264='Assumptions'!$E$16,$K264='Assumptions'!$E$17),"Exception - check",IF(AND($L264='Assumptions'!$E$14,$G264&lt;'Assumptions'!$B$4),"Past date - check","")))</f>
        <v/>
      </c>
    </row>
    <row r="265">
      <c r="A265" s="6">
        <f>IFERROR(IF(INDEX('Recurring Plans'!$A$5:$A$104,INT((ROW()-5)/12)+1)="","",INDEX('Recurring Plans'!$A$5:$A$104,INT((ROW()-5)/12)+1)),"")</f>
        <v/>
      </c>
      <c r="B265" s="21">
        <f>IF($A265="","",MOD(ROW()-5,12)+1)</f>
        <v/>
      </c>
      <c r="C265" s="18">
        <f>IF($A265="","",IFERROR(VLOOKUP($A265,'Recurring Plans'!$A$5:$M$104,2,FALSE),""))</f>
        <v/>
      </c>
      <c r="D265" s="18">
        <f>IF($A265="","",IFERROR(VLOOKUP($A265,'Recurring Plans'!$A$5:$M$104,4,FALSE),""))</f>
        <v/>
      </c>
      <c r="E265" s="32">
        <f>IF(OR($A265="",$B265&gt;IFERROR(VLOOKUP($A265,'Recurring Plans'!$A$5:$M$104,8,FALSE),0),IFERROR(VLOOKUP($A265,'Recurring Plans'!$A$5:$M$104,11,FALSE),"")&lt;&gt;'Assumptions'!$E$9),"",IFERROR(IF(VLOOKUP($A265,'Recurring Plans'!$A$5:$M$104,7,FALSE)='Assumptions'!$E$4,VLOOKUP($A265,'Recurring Plans'!$A$5:$M$104,5,FALSE)+($B265-1)*VLOOKUP($A265,'Recurring Plans'!$A$5:$M$104,6,FALSE),IF(VLOOKUP($A265,'Recurring Plans'!$A$5:$M$104,7,FALSE)='Assumptions'!$E$5,VLOOKUP($A265,'Recurring Plans'!$A$5:$M$104,5,FALSE)+($B265-1)*VLOOKUP($A265,'Recurring Plans'!$A$5:$M$104,6,FALSE)*7,IF(VLOOKUP($A265,'Recurring Plans'!$A$5:$M$104,7,FALSE)='Assumptions'!$E$6,EDATE(VLOOKUP($A265,'Recurring Plans'!$A$5:$M$104,5,FALSE),($B265-1)*VLOOKUP($A265,'Recurring Plans'!$A$5:$M$104,6,FALSE)),""))),""))</f>
        <v/>
      </c>
      <c r="F265" s="31" t="n"/>
      <c r="G265" s="32">
        <f>IF($E265="","",IF($F265&lt;&gt;"",$F265,$E265))</f>
        <v/>
      </c>
      <c r="H265" s="22">
        <f>IF($E265="","",IFERROR(VLOOKUP($A265,'Recurring Plans'!$A$5:$M$104,9,FALSE),""))</f>
        <v/>
      </c>
      <c r="I265" s="13" t="n"/>
      <c r="J265" s="18">
        <f>IF($E265="","",IF($I265&lt;&gt;"",$I265,IFERROR(VLOOKUP($A265,'Recurring Plans'!$A$5:$M$104,10,FALSE),"")))</f>
        <v/>
      </c>
      <c r="K265" s="12" t="n"/>
      <c r="L265" s="6">
        <f>IF($G265="","",IF($K265&lt;&gt;"",$K265,'Assumptions'!$E$14))</f>
        <v/>
      </c>
      <c r="M265" s="13" t="n"/>
      <c r="N265" s="18">
        <f>IF($G265="","",IF(OR($F265&lt;&gt;"",$I265&lt;&gt;"",$M265&lt;&gt;"",$K265='Assumptions'!$E$16,$K265='Assumptions'!$E$17),"Exception - check",IF(AND($L265='Assumptions'!$E$14,$G265&lt;'Assumptions'!$B$4),"Past date - check","")))</f>
        <v/>
      </c>
    </row>
    <row r="266">
      <c r="A266" s="9">
        <f>IFERROR(IF(INDEX('Recurring Plans'!$A$5:$A$104,INT((ROW()-5)/12)+1)="","",INDEX('Recurring Plans'!$A$5:$A$104,INT((ROW()-5)/12)+1)),"")</f>
        <v/>
      </c>
      <c r="B266" s="23">
        <f>IF($A266="","",MOD(ROW()-5,12)+1)</f>
        <v/>
      </c>
      <c r="C266" s="20">
        <f>IF($A266="","",IFERROR(VLOOKUP($A266,'Recurring Plans'!$A$5:$M$104,2,FALSE),""))</f>
        <v/>
      </c>
      <c r="D266" s="20">
        <f>IF($A266="","",IFERROR(VLOOKUP($A266,'Recurring Plans'!$A$5:$M$104,4,FALSE),""))</f>
        <v/>
      </c>
      <c r="E266" s="33">
        <f>IF(OR($A266="",$B266&gt;IFERROR(VLOOKUP($A266,'Recurring Plans'!$A$5:$M$104,8,FALSE),0),IFERROR(VLOOKUP($A266,'Recurring Plans'!$A$5:$M$104,11,FALSE),"")&lt;&gt;'Assumptions'!$E$9),"",IFERROR(IF(VLOOKUP($A266,'Recurring Plans'!$A$5:$M$104,7,FALSE)='Assumptions'!$E$4,VLOOKUP($A266,'Recurring Plans'!$A$5:$M$104,5,FALSE)+($B266-1)*VLOOKUP($A266,'Recurring Plans'!$A$5:$M$104,6,FALSE),IF(VLOOKUP($A266,'Recurring Plans'!$A$5:$M$104,7,FALSE)='Assumptions'!$E$5,VLOOKUP($A266,'Recurring Plans'!$A$5:$M$104,5,FALSE)+($B266-1)*VLOOKUP($A266,'Recurring Plans'!$A$5:$M$104,6,FALSE)*7,IF(VLOOKUP($A266,'Recurring Plans'!$A$5:$M$104,7,FALSE)='Assumptions'!$E$6,EDATE(VLOOKUP($A266,'Recurring Plans'!$A$5:$M$104,5,FALSE),($B266-1)*VLOOKUP($A266,'Recurring Plans'!$A$5:$M$104,6,FALSE)),""))),""))</f>
        <v/>
      </c>
      <c r="F266" s="31" t="n"/>
      <c r="G266" s="33">
        <f>IF($E266="","",IF($F266&lt;&gt;"",$F266,$E266))</f>
        <v/>
      </c>
      <c r="H266" s="24">
        <f>IF($E266="","",IFERROR(VLOOKUP($A266,'Recurring Plans'!$A$5:$M$104,9,FALSE),""))</f>
        <v/>
      </c>
      <c r="I266" s="13" t="n"/>
      <c r="J266" s="20">
        <f>IF($E266="","",IF($I266&lt;&gt;"",$I266,IFERROR(VLOOKUP($A266,'Recurring Plans'!$A$5:$M$104,10,FALSE),"")))</f>
        <v/>
      </c>
      <c r="K266" s="12" t="n"/>
      <c r="L266" s="9">
        <f>IF($G266="","",IF($K266&lt;&gt;"",$K266,'Assumptions'!$E$14))</f>
        <v/>
      </c>
      <c r="M266" s="13" t="n"/>
      <c r="N266" s="20">
        <f>IF($G266="","",IF(OR($F266&lt;&gt;"",$I266&lt;&gt;"",$M266&lt;&gt;"",$K266='Assumptions'!$E$16,$K266='Assumptions'!$E$17),"Exception - check",IF(AND($L266='Assumptions'!$E$14,$G266&lt;'Assumptions'!$B$4),"Past date - check","")))</f>
        <v/>
      </c>
    </row>
    <row r="267">
      <c r="A267" s="6">
        <f>IFERROR(IF(INDEX('Recurring Plans'!$A$5:$A$104,INT((ROW()-5)/12)+1)="","",INDEX('Recurring Plans'!$A$5:$A$104,INT((ROW()-5)/12)+1)),"")</f>
        <v/>
      </c>
      <c r="B267" s="21">
        <f>IF($A267="","",MOD(ROW()-5,12)+1)</f>
        <v/>
      </c>
      <c r="C267" s="18">
        <f>IF($A267="","",IFERROR(VLOOKUP($A267,'Recurring Plans'!$A$5:$M$104,2,FALSE),""))</f>
        <v/>
      </c>
      <c r="D267" s="18">
        <f>IF($A267="","",IFERROR(VLOOKUP($A267,'Recurring Plans'!$A$5:$M$104,4,FALSE),""))</f>
        <v/>
      </c>
      <c r="E267" s="32">
        <f>IF(OR($A267="",$B267&gt;IFERROR(VLOOKUP($A267,'Recurring Plans'!$A$5:$M$104,8,FALSE),0),IFERROR(VLOOKUP($A267,'Recurring Plans'!$A$5:$M$104,11,FALSE),"")&lt;&gt;'Assumptions'!$E$9),"",IFERROR(IF(VLOOKUP($A267,'Recurring Plans'!$A$5:$M$104,7,FALSE)='Assumptions'!$E$4,VLOOKUP($A267,'Recurring Plans'!$A$5:$M$104,5,FALSE)+($B267-1)*VLOOKUP($A267,'Recurring Plans'!$A$5:$M$104,6,FALSE),IF(VLOOKUP($A267,'Recurring Plans'!$A$5:$M$104,7,FALSE)='Assumptions'!$E$5,VLOOKUP($A267,'Recurring Plans'!$A$5:$M$104,5,FALSE)+($B267-1)*VLOOKUP($A267,'Recurring Plans'!$A$5:$M$104,6,FALSE)*7,IF(VLOOKUP($A267,'Recurring Plans'!$A$5:$M$104,7,FALSE)='Assumptions'!$E$6,EDATE(VLOOKUP($A267,'Recurring Plans'!$A$5:$M$104,5,FALSE),($B267-1)*VLOOKUP($A267,'Recurring Plans'!$A$5:$M$104,6,FALSE)),""))),""))</f>
        <v/>
      </c>
      <c r="F267" s="31" t="n"/>
      <c r="G267" s="32">
        <f>IF($E267="","",IF($F267&lt;&gt;"",$F267,$E267))</f>
        <v/>
      </c>
      <c r="H267" s="22">
        <f>IF($E267="","",IFERROR(VLOOKUP($A267,'Recurring Plans'!$A$5:$M$104,9,FALSE),""))</f>
        <v/>
      </c>
      <c r="I267" s="13" t="n"/>
      <c r="J267" s="18">
        <f>IF($E267="","",IF($I267&lt;&gt;"",$I267,IFERROR(VLOOKUP($A267,'Recurring Plans'!$A$5:$M$104,10,FALSE),"")))</f>
        <v/>
      </c>
      <c r="K267" s="12" t="n"/>
      <c r="L267" s="6">
        <f>IF($G267="","",IF($K267&lt;&gt;"",$K267,'Assumptions'!$E$14))</f>
        <v/>
      </c>
      <c r="M267" s="13" t="n"/>
      <c r="N267" s="18">
        <f>IF($G267="","",IF(OR($F267&lt;&gt;"",$I267&lt;&gt;"",$M267&lt;&gt;"",$K267='Assumptions'!$E$16,$K267='Assumptions'!$E$17),"Exception - check",IF(AND($L267='Assumptions'!$E$14,$G267&lt;'Assumptions'!$B$4),"Past date - check","")))</f>
        <v/>
      </c>
    </row>
    <row r="268">
      <c r="A268" s="9">
        <f>IFERROR(IF(INDEX('Recurring Plans'!$A$5:$A$104,INT((ROW()-5)/12)+1)="","",INDEX('Recurring Plans'!$A$5:$A$104,INT((ROW()-5)/12)+1)),"")</f>
        <v/>
      </c>
      <c r="B268" s="23">
        <f>IF($A268="","",MOD(ROW()-5,12)+1)</f>
        <v/>
      </c>
      <c r="C268" s="20">
        <f>IF($A268="","",IFERROR(VLOOKUP($A268,'Recurring Plans'!$A$5:$M$104,2,FALSE),""))</f>
        <v/>
      </c>
      <c r="D268" s="20">
        <f>IF($A268="","",IFERROR(VLOOKUP($A268,'Recurring Plans'!$A$5:$M$104,4,FALSE),""))</f>
        <v/>
      </c>
      <c r="E268" s="33">
        <f>IF(OR($A268="",$B268&gt;IFERROR(VLOOKUP($A268,'Recurring Plans'!$A$5:$M$104,8,FALSE),0),IFERROR(VLOOKUP($A268,'Recurring Plans'!$A$5:$M$104,11,FALSE),"")&lt;&gt;'Assumptions'!$E$9),"",IFERROR(IF(VLOOKUP($A268,'Recurring Plans'!$A$5:$M$104,7,FALSE)='Assumptions'!$E$4,VLOOKUP($A268,'Recurring Plans'!$A$5:$M$104,5,FALSE)+($B268-1)*VLOOKUP($A268,'Recurring Plans'!$A$5:$M$104,6,FALSE),IF(VLOOKUP($A268,'Recurring Plans'!$A$5:$M$104,7,FALSE)='Assumptions'!$E$5,VLOOKUP($A268,'Recurring Plans'!$A$5:$M$104,5,FALSE)+($B268-1)*VLOOKUP($A268,'Recurring Plans'!$A$5:$M$104,6,FALSE)*7,IF(VLOOKUP($A268,'Recurring Plans'!$A$5:$M$104,7,FALSE)='Assumptions'!$E$6,EDATE(VLOOKUP($A268,'Recurring Plans'!$A$5:$M$104,5,FALSE),($B268-1)*VLOOKUP($A268,'Recurring Plans'!$A$5:$M$104,6,FALSE)),""))),""))</f>
        <v/>
      </c>
      <c r="F268" s="31" t="n"/>
      <c r="G268" s="33">
        <f>IF($E268="","",IF($F268&lt;&gt;"",$F268,$E268))</f>
        <v/>
      </c>
      <c r="H268" s="24">
        <f>IF($E268="","",IFERROR(VLOOKUP($A268,'Recurring Plans'!$A$5:$M$104,9,FALSE),""))</f>
        <v/>
      </c>
      <c r="I268" s="13" t="n"/>
      <c r="J268" s="20">
        <f>IF($E268="","",IF($I268&lt;&gt;"",$I268,IFERROR(VLOOKUP($A268,'Recurring Plans'!$A$5:$M$104,10,FALSE),"")))</f>
        <v/>
      </c>
      <c r="K268" s="12" t="n"/>
      <c r="L268" s="9">
        <f>IF($G268="","",IF($K268&lt;&gt;"",$K268,'Assumptions'!$E$14))</f>
        <v/>
      </c>
      <c r="M268" s="13" t="n"/>
      <c r="N268" s="20">
        <f>IF($G268="","",IF(OR($F268&lt;&gt;"",$I268&lt;&gt;"",$M268&lt;&gt;"",$K268='Assumptions'!$E$16,$K268='Assumptions'!$E$17),"Exception - check",IF(AND($L268='Assumptions'!$E$14,$G268&lt;'Assumptions'!$B$4),"Past date - check","")))</f>
        <v/>
      </c>
    </row>
    <row r="269">
      <c r="A269" s="6">
        <f>IFERROR(IF(INDEX('Recurring Plans'!$A$5:$A$104,INT((ROW()-5)/12)+1)="","",INDEX('Recurring Plans'!$A$5:$A$104,INT((ROW()-5)/12)+1)),"")</f>
        <v/>
      </c>
      <c r="B269" s="21">
        <f>IF($A269="","",MOD(ROW()-5,12)+1)</f>
        <v/>
      </c>
      <c r="C269" s="18">
        <f>IF($A269="","",IFERROR(VLOOKUP($A269,'Recurring Plans'!$A$5:$M$104,2,FALSE),""))</f>
        <v/>
      </c>
      <c r="D269" s="18">
        <f>IF($A269="","",IFERROR(VLOOKUP($A269,'Recurring Plans'!$A$5:$M$104,4,FALSE),""))</f>
        <v/>
      </c>
      <c r="E269" s="32">
        <f>IF(OR($A269="",$B269&gt;IFERROR(VLOOKUP($A269,'Recurring Plans'!$A$5:$M$104,8,FALSE),0),IFERROR(VLOOKUP($A269,'Recurring Plans'!$A$5:$M$104,11,FALSE),"")&lt;&gt;'Assumptions'!$E$9),"",IFERROR(IF(VLOOKUP($A269,'Recurring Plans'!$A$5:$M$104,7,FALSE)='Assumptions'!$E$4,VLOOKUP($A269,'Recurring Plans'!$A$5:$M$104,5,FALSE)+($B269-1)*VLOOKUP($A269,'Recurring Plans'!$A$5:$M$104,6,FALSE),IF(VLOOKUP($A269,'Recurring Plans'!$A$5:$M$104,7,FALSE)='Assumptions'!$E$5,VLOOKUP($A269,'Recurring Plans'!$A$5:$M$104,5,FALSE)+($B269-1)*VLOOKUP($A269,'Recurring Plans'!$A$5:$M$104,6,FALSE)*7,IF(VLOOKUP($A269,'Recurring Plans'!$A$5:$M$104,7,FALSE)='Assumptions'!$E$6,EDATE(VLOOKUP($A269,'Recurring Plans'!$A$5:$M$104,5,FALSE),($B269-1)*VLOOKUP($A269,'Recurring Plans'!$A$5:$M$104,6,FALSE)),""))),""))</f>
        <v/>
      </c>
      <c r="F269" s="31" t="n"/>
      <c r="G269" s="32">
        <f>IF($E269="","",IF($F269&lt;&gt;"",$F269,$E269))</f>
        <v/>
      </c>
      <c r="H269" s="22">
        <f>IF($E269="","",IFERROR(VLOOKUP($A269,'Recurring Plans'!$A$5:$M$104,9,FALSE),""))</f>
        <v/>
      </c>
      <c r="I269" s="13" t="n"/>
      <c r="J269" s="18">
        <f>IF($E269="","",IF($I269&lt;&gt;"",$I269,IFERROR(VLOOKUP($A269,'Recurring Plans'!$A$5:$M$104,10,FALSE),"")))</f>
        <v/>
      </c>
      <c r="K269" s="12" t="n"/>
      <c r="L269" s="6">
        <f>IF($G269="","",IF($K269&lt;&gt;"",$K269,'Assumptions'!$E$14))</f>
        <v/>
      </c>
      <c r="M269" s="13" t="n"/>
      <c r="N269" s="18">
        <f>IF($G269="","",IF(OR($F269&lt;&gt;"",$I269&lt;&gt;"",$M269&lt;&gt;"",$K269='Assumptions'!$E$16,$K269='Assumptions'!$E$17),"Exception - check",IF(AND($L269='Assumptions'!$E$14,$G269&lt;'Assumptions'!$B$4),"Past date - check","")))</f>
        <v/>
      </c>
    </row>
    <row r="270">
      <c r="A270" s="9">
        <f>IFERROR(IF(INDEX('Recurring Plans'!$A$5:$A$104,INT((ROW()-5)/12)+1)="","",INDEX('Recurring Plans'!$A$5:$A$104,INT((ROW()-5)/12)+1)),"")</f>
        <v/>
      </c>
      <c r="B270" s="23">
        <f>IF($A270="","",MOD(ROW()-5,12)+1)</f>
        <v/>
      </c>
      <c r="C270" s="20">
        <f>IF($A270="","",IFERROR(VLOOKUP($A270,'Recurring Plans'!$A$5:$M$104,2,FALSE),""))</f>
        <v/>
      </c>
      <c r="D270" s="20">
        <f>IF($A270="","",IFERROR(VLOOKUP($A270,'Recurring Plans'!$A$5:$M$104,4,FALSE),""))</f>
        <v/>
      </c>
      <c r="E270" s="33">
        <f>IF(OR($A270="",$B270&gt;IFERROR(VLOOKUP($A270,'Recurring Plans'!$A$5:$M$104,8,FALSE),0),IFERROR(VLOOKUP($A270,'Recurring Plans'!$A$5:$M$104,11,FALSE),"")&lt;&gt;'Assumptions'!$E$9),"",IFERROR(IF(VLOOKUP($A270,'Recurring Plans'!$A$5:$M$104,7,FALSE)='Assumptions'!$E$4,VLOOKUP($A270,'Recurring Plans'!$A$5:$M$104,5,FALSE)+($B270-1)*VLOOKUP($A270,'Recurring Plans'!$A$5:$M$104,6,FALSE),IF(VLOOKUP($A270,'Recurring Plans'!$A$5:$M$104,7,FALSE)='Assumptions'!$E$5,VLOOKUP($A270,'Recurring Plans'!$A$5:$M$104,5,FALSE)+($B270-1)*VLOOKUP($A270,'Recurring Plans'!$A$5:$M$104,6,FALSE)*7,IF(VLOOKUP($A270,'Recurring Plans'!$A$5:$M$104,7,FALSE)='Assumptions'!$E$6,EDATE(VLOOKUP($A270,'Recurring Plans'!$A$5:$M$104,5,FALSE),($B270-1)*VLOOKUP($A270,'Recurring Plans'!$A$5:$M$104,6,FALSE)),""))),""))</f>
        <v/>
      </c>
      <c r="F270" s="31" t="n"/>
      <c r="G270" s="33">
        <f>IF($E270="","",IF($F270&lt;&gt;"",$F270,$E270))</f>
        <v/>
      </c>
      <c r="H270" s="24">
        <f>IF($E270="","",IFERROR(VLOOKUP($A270,'Recurring Plans'!$A$5:$M$104,9,FALSE),""))</f>
        <v/>
      </c>
      <c r="I270" s="13" t="n"/>
      <c r="J270" s="20">
        <f>IF($E270="","",IF($I270&lt;&gt;"",$I270,IFERROR(VLOOKUP($A270,'Recurring Plans'!$A$5:$M$104,10,FALSE),"")))</f>
        <v/>
      </c>
      <c r="K270" s="12" t="n"/>
      <c r="L270" s="9">
        <f>IF($G270="","",IF($K270&lt;&gt;"",$K270,'Assumptions'!$E$14))</f>
        <v/>
      </c>
      <c r="M270" s="13" t="n"/>
      <c r="N270" s="20">
        <f>IF($G270="","",IF(OR($F270&lt;&gt;"",$I270&lt;&gt;"",$M270&lt;&gt;"",$K270='Assumptions'!$E$16,$K270='Assumptions'!$E$17),"Exception - check",IF(AND($L270='Assumptions'!$E$14,$G270&lt;'Assumptions'!$B$4),"Past date - check","")))</f>
        <v/>
      </c>
    </row>
    <row r="271">
      <c r="A271" s="6">
        <f>IFERROR(IF(INDEX('Recurring Plans'!$A$5:$A$104,INT((ROW()-5)/12)+1)="","",INDEX('Recurring Plans'!$A$5:$A$104,INT((ROW()-5)/12)+1)),"")</f>
        <v/>
      </c>
      <c r="B271" s="21">
        <f>IF($A271="","",MOD(ROW()-5,12)+1)</f>
        <v/>
      </c>
      <c r="C271" s="18">
        <f>IF($A271="","",IFERROR(VLOOKUP($A271,'Recurring Plans'!$A$5:$M$104,2,FALSE),""))</f>
        <v/>
      </c>
      <c r="D271" s="18">
        <f>IF($A271="","",IFERROR(VLOOKUP($A271,'Recurring Plans'!$A$5:$M$104,4,FALSE),""))</f>
        <v/>
      </c>
      <c r="E271" s="32">
        <f>IF(OR($A271="",$B271&gt;IFERROR(VLOOKUP($A271,'Recurring Plans'!$A$5:$M$104,8,FALSE),0),IFERROR(VLOOKUP($A271,'Recurring Plans'!$A$5:$M$104,11,FALSE),"")&lt;&gt;'Assumptions'!$E$9),"",IFERROR(IF(VLOOKUP($A271,'Recurring Plans'!$A$5:$M$104,7,FALSE)='Assumptions'!$E$4,VLOOKUP($A271,'Recurring Plans'!$A$5:$M$104,5,FALSE)+($B271-1)*VLOOKUP($A271,'Recurring Plans'!$A$5:$M$104,6,FALSE),IF(VLOOKUP($A271,'Recurring Plans'!$A$5:$M$104,7,FALSE)='Assumptions'!$E$5,VLOOKUP($A271,'Recurring Plans'!$A$5:$M$104,5,FALSE)+($B271-1)*VLOOKUP($A271,'Recurring Plans'!$A$5:$M$104,6,FALSE)*7,IF(VLOOKUP($A271,'Recurring Plans'!$A$5:$M$104,7,FALSE)='Assumptions'!$E$6,EDATE(VLOOKUP($A271,'Recurring Plans'!$A$5:$M$104,5,FALSE),($B271-1)*VLOOKUP($A271,'Recurring Plans'!$A$5:$M$104,6,FALSE)),""))),""))</f>
        <v/>
      </c>
      <c r="F271" s="31" t="n"/>
      <c r="G271" s="32">
        <f>IF($E271="","",IF($F271&lt;&gt;"",$F271,$E271))</f>
        <v/>
      </c>
      <c r="H271" s="22">
        <f>IF($E271="","",IFERROR(VLOOKUP($A271,'Recurring Plans'!$A$5:$M$104,9,FALSE),""))</f>
        <v/>
      </c>
      <c r="I271" s="13" t="n"/>
      <c r="J271" s="18">
        <f>IF($E271="","",IF($I271&lt;&gt;"",$I271,IFERROR(VLOOKUP($A271,'Recurring Plans'!$A$5:$M$104,10,FALSE),"")))</f>
        <v/>
      </c>
      <c r="K271" s="12" t="n"/>
      <c r="L271" s="6">
        <f>IF($G271="","",IF($K271&lt;&gt;"",$K271,'Assumptions'!$E$14))</f>
        <v/>
      </c>
      <c r="M271" s="13" t="n"/>
      <c r="N271" s="18">
        <f>IF($G271="","",IF(OR($F271&lt;&gt;"",$I271&lt;&gt;"",$M271&lt;&gt;"",$K271='Assumptions'!$E$16,$K271='Assumptions'!$E$17),"Exception - check",IF(AND($L271='Assumptions'!$E$14,$G271&lt;'Assumptions'!$B$4),"Past date - check","")))</f>
        <v/>
      </c>
    </row>
    <row r="272">
      <c r="A272" s="9">
        <f>IFERROR(IF(INDEX('Recurring Plans'!$A$5:$A$104,INT((ROW()-5)/12)+1)="","",INDEX('Recurring Plans'!$A$5:$A$104,INT((ROW()-5)/12)+1)),"")</f>
        <v/>
      </c>
      <c r="B272" s="23">
        <f>IF($A272="","",MOD(ROW()-5,12)+1)</f>
        <v/>
      </c>
      <c r="C272" s="20">
        <f>IF($A272="","",IFERROR(VLOOKUP($A272,'Recurring Plans'!$A$5:$M$104,2,FALSE),""))</f>
        <v/>
      </c>
      <c r="D272" s="20">
        <f>IF($A272="","",IFERROR(VLOOKUP($A272,'Recurring Plans'!$A$5:$M$104,4,FALSE),""))</f>
        <v/>
      </c>
      <c r="E272" s="33">
        <f>IF(OR($A272="",$B272&gt;IFERROR(VLOOKUP($A272,'Recurring Plans'!$A$5:$M$104,8,FALSE),0),IFERROR(VLOOKUP($A272,'Recurring Plans'!$A$5:$M$104,11,FALSE),"")&lt;&gt;'Assumptions'!$E$9),"",IFERROR(IF(VLOOKUP($A272,'Recurring Plans'!$A$5:$M$104,7,FALSE)='Assumptions'!$E$4,VLOOKUP($A272,'Recurring Plans'!$A$5:$M$104,5,FALSE)+($B272-1)*VLOOKUP($A272,'Recurring Plans'!$A$5:$M$104,6,FALSE),IF(VLOOKUP($A272,'Recurring Plans'!$A$5:$M$104,7,FALSE)='Assumptions'!$E$5,VLOOKUP($A272,'Recurring Plans'!$A$5:$M$104,5,FALSE)+($B272-1)*VLOOKUP($A272,'Recurring Plans'!$A$5:$M$104,6,FALSE)*7,IF(VLOOKUP($A272,'Recurring Plans'!$A$5:$M$104,7,FALSE)='Assumptions'!$E$6,EDATE(VLOOKUP($A272,'Recurring Plans'!$A$5:$M$104,5,FALSE),($B272-1)*VLOOKUP($A272,'Recurring Plans'!$A$5:$M$104,6,FALSE)),""))),""))</f>
        <v/>
      </c>
      <c r="F272" s="31" t="n"/>
      <c r="G272" s="33">
        <f>IF($E272="","",IF($F272&lt;&gt;"",$F272,$E272))</f>
        <v/>
      </c>
      <c r="H272" s="24">
        <f>IF($E272="","",IFERROR(VLOOKUP($A272,'Recurring Plans'!$A$5:$M$104,9,FALSE),""))</f>
        <v/>
      </c>
      <c r="I272" s="13" t="n"/>
      <c r="J272" s="20">
        <f>IF($E272="","",IF($I272&lt;&gt;"",$I272,IFERROR(VLOOKUP($A272,'Recurring Plans'!$A$5:$M$104,10,FALSE),"")))</f>
        <v/>
      </c>
      <c r="K272" s="12" t="n"/>
      <c r="L272" s="9">
        <f>IF($G272="","",IF($K272&lt;&gt;"",$K272,'Assumptions'!$E$14))</f>
        <v/>
      </c>
      <c r="M272" s="13" t="n"/>
      <c r="N272" s="20">
        <f>IF($G272="","",IF(OR($F272&lt;&gt;"",$I272&lt;&gt;"",$M272&lt;&gt;"",$K272='Assumptions'!$E$16,$K272='Assumptions'!$E$17),"Exception - check",IF(AND($L272='Assumptions'!$E$14,$G272&lt;'Assumptions'!$B$4),"Past date - check","")))</f>
        <v/>
      </c>
    </row>
    <row r="273">
      <c r="A273" s="6">
        <f>IFERROR(IF(INDEX('Recurring Plans'!$A$5:$A$104,INT((ROW()-5)/12)+1)="","",INDEX('Recurring Plans'!$A$5:$A$104,INT((ROW()-5)/12)+1)),"")</f>
        <v/>
      </c>
      <c r="B273" s="21">
        <f>IF($A273="","",MOD(ROW()-5,12)+1)</f>
        <v/>
      </c>
      <c r="C273" s="18">
        <f>IF($A273="","",IFERROR(VLOOKUP($A273,'Recurring Plans'!$A$5:$M$104,2,FALSE),""))</f>
        <v/>
      </c>
      <c r="D273" s="18">
        <f>IF($A273="","",IFERROR(VLOOKUP($A273,'Recurring Plans'!$A$5:$M$104,4,FALSE),""))</f>
        <v/>
      </c>
      <c r="E273" s="32">
        <f>IF(OR($A273="",$B273&gt;IFERROR(VLOOKUP($A273,'Recurring Plans'!$A$5:$M$104,8,FALSE),0),IFERROR(VLOOKUP($A273,'Recurring Plans'!$A$5:$M$104,11,FALSE),"")&lt;&gt;'Assumptions'!$E$9),"",IFERROR(IF(VLOOKUP($A273,'Recurring Plans'!$A$5:$M$104,7,FALSE)='Assumptions'!$E$4,VLOOKUP($A273,'Recurring Plans'!$A$5:$M$104,5,FALSE)+($B273-1)*VLOOKUP($A273,'Recurring Plans'!$A$5:$M$104,6,FALSE),IF(VLOOKUP($A273,'Recurring Plans'!$A$5:$M$104,7,FALSE)='Assumptions'!$E$5,VLOOKUP($A273,'Recurring Plans'!$A$5:$M$104,5,FALSE)+($B273-1)*VLOOKUP($A273,'Recurring Plans'!$A$5:$M$104,6,FALSE)*7,IF(VLOOKUP($A273,'Recurring Plans'!$A$5:$M$104,7,FALSE)='Assumptions'!$E$6,EDATE(VLOOKUP($A273,'Recurring Plans'!$A$5:$M$104,5,FALSE),($B273-1)*VLOOKUP($A273,'Recurring Plans'!$A$5:$M$104,6,FALSE)),""))),""))</f>
        <v/>
      </c>
      <c r="F273" s="31" t="n"/>
      <c r="G273" s="32">
        <f>IF($E273="","",IF($F273&lt;&gt;"",$F273,$E273))</f>
        <v/>
      </c>
      <c r="H273" s="22">
        <f>IF($E273="","",IFERROR(VLOOKUP($A273,'Recurring Plans'!$A$5:$M$104,9,FALSE),""))</f>
        <v/>
      </c>
      <c r="I273" s="13" t="n"/>
      <c r="J273" s="18">
        <f>IF($E273="","",IF($I273&lt;&gt;"",$I273,IFERROR(VLOOKUP($A273,'Recurring Plans'!$A$5:$M$104,10,FALSE),"")))</f>
        <v/>
      </c>
      <c r="K273" s="12" t="n"/>
      <c r="L273" s="6">
        <f>IF($G273="","",IF($K273&lt;&gt;"",$K273,'Assumptions'!$E$14))</f>
        <v/>
      </c>
      <c r="M273" s="13" t="n"/>
      <c r="N273" s="18">
        <f>IF($G273="","",IF(OR($F273&lt;&gt;"",$I273&lt;&gt;"",$M273&lt;&gt;"",$K273='Assumptions'!$E$16,$K273='Assumptions'!$E$17),"Exception - check",IF(AND($L273='Assumptions'!$E$14,$G273&lt;'Assumptions'!$B$4),"Past date - check","")))</f>
        <v/>
      </c>
    </row>
    <row r="274">
      <c r="A274" s="9">
        <f>IFERROR(IF(INDEX('Recurring Plans'!$A$5:$A$104,INT((ROW()-5)/12)+1)="","",INDEX('Recurring Plans'!$A$5:$A$104,INT((ROW()-5)/12)+1)),"")</f>
        <v/>
      </c>
      <c r="B274" s="23">
        <f>IF($A274="","",MOD(ROW()-5,12)+1)</f>
        <v/>
      </c>
      <c r="C274" s="20">
        <f>IF($A274="","",IFERROR(VLOOKUP($A274,'Recurring Plans'!$A$5:$M$104,2,FALSE),""))</f>
        <v/>
      </c>
      <c r="D274" s="20">
        <f>IF($A274="","",IFERROR(VLOOKUP($A274,'Recurring Plans'!$A$5:$M$104,4,FALSE),""))</f>
        <v/>
      </c>
      <c r="E274" s="33">
        <f>IF(OR($A274="",$B274&gt;IFERROR(VLOOKUP($A274,'Recurring Plans'!$A$5:$M$104,8,FALSE),0),IFERROR(VLOOKUP($A274,'Recurring Plans'!$A$5:$M$104,11,FALSE),"")&lt;&gt;'Assumptions'!$E$9),"",IFERROR(IF(VLOOKUP($A274,'Recurring Plans'!$A$5:$M$104,7,FALSE)='Assumptions'!$E$4,VLOOKUP($A274,'Recurring Plans'!$A$5:$M$104,5,FALSE)+($B274-1)*VLOOKUP($A274,'Recurring Plans'!$A$5:$M$104,6,FALSE),IF(VLOOKUP($A274,'Recurring Plans'!$A$5:$M$104,7,FALSE)='Assumptions'!$E$5,VLOOKUP($A274,'Recurring Plans'!$A$5:$M$104,5,FALSE)+($B274-1)*VLOOKUP($A274,'Recurring Plans'!$A$5:$M$104,6,FALSE)*7,IF(VLOOKUP($A274,'Recurring Plans'!$A$5:$M$104,7,FALSE)='Assumptions'!$E$6,EDATE(VLOOKUP($A274,'Recurring Plans'!$A$5:$M$104,5,FALSE),($B274-1)*VLOOKUP($A274,'Recurring Plans'!$A$5:$M$104,6,FALSE)),""))),""))</f>
        <v/>
      </c>
      <c r="F274" s="31" t="n"/>
      <c r="G274" s="33">
        <f>IF($E274="","",IF($F274&lt;&gt;"",$F274,$E274))</f>
        <v/>
      </c>
      <c r="H274" s="24">
        <f>IF($E274="","",IFERROR(VLOOKUP($A274,'Recurring Plans'!$A$5:$M$104,9,FALSE),""))</f>
        <v/>
      </c>
      <c r="I274" s="13" t="n"/>
      <c r="J274" s="20">
        <f>IF($E274="","",IF($I274&lt;&gt;"",$I274,IFERROR(VLOOKUP($A274,'Recurring Plans'!$A$5:$M$104,10,FALSE),"")))</f>
        <v/>
      </c>
      <c r="K274" s="12" t="n"/>
      <c r="L274" s="9">
        <f>IF($G274="","",IF($K274&lt;&gt;"",$K274,'Assumptions'!$E$14))</f>
        <v/>
      </c>
      <c r="M274" s="13" t="n"/>
      <c r="N274" s="20">
        <f>IF($G274="","",IF(OR($F274&lt;&gt;"",$I274&lt;&gt;"",$M274&lt;&gt;"",$K274='Assumptions'!$E$16,$K274='Assumptions'!$E$17),"Exception - check",IF(AND($L274='Assumptions'!$E$14,$G274&lt;'Assumptions'!$B$4),"Past date - check","")))</f>
        <v/>
      </c>
    </row>
    <row r="275">
      <c r="A275" s="6">
        <f>IFERROR(IF(INDEX('Recurring Plans'!$A$5:$A$104,INT((ROW()-5)/12)+1)="","",INDEX('Recurring Plans'!$A$5:$A$104,INT((ROW()-5)/12)+1)),"")</f>
        <v/>
      </c>
      <c r="B275" s="21">
        <f>IF($A275="","",MOD(ROW()-5,12)+1)</f>
        <v/>
      </c>
      <c r="C275" s="18">
        <f>IF($A275="","",IFERROR(VLOOKUP($A275,'Recurring Plans'!$A$5:$M$104,2,FALSE),""))</f>
        <v/>
      </c>
      <c r="D275" s="18">
        <f>IF($A275="","",IFERROR(VLOOKUP($A275,'Recurring Plans'!$A$5:$M$104,4,FALSE),""))</f>
        <v/>
      </c>
      <c r="E275" s="32">
        <f>IF(OR($A275="",$B275&gt;IFERROR(VLOOKUP($A275,'Recurring Plans'!$A$5:$M$104,8,FALSE),0),IFERROR(VLOOKUP($A275,'Recurring Plans'!$A$5:$M$104,11,FALSE),"")&lt;&gt;'Assumptions'!$E$9),"",IFERROR(IF(VLOOKUP($A275,'Recurring Plans'!$A$5:$M$104,7,FALSE)='Assumptions'!$E$4,VLOOKUP($A275,'Recurring Plans'!$A$5:$M$104,5,FALSE)+($B275-1)*VLOOKUP($A275,'Recurring Plans'!$A$5:$M$104,6,FALSE),IF(VLOOKUP($A275,'Recurring Plans'!$A$5:$M$104,7,FALSE)='Assumptions'!$E$5,VLOOKUP($A275,'Recurring Plans'!$A$5:$M$104,5,FALSE)+($B275-1)*VLOOKUP($A275,'Recurring Plans'!$A$5:$M$104,6,FALSE)*7,IF(VLOOKUP($A275,'Recurring Plans'!$A$5:$M$104,7,FALSE)='Assumptions'!$E$6,EDATE(VLOOKUP($A275,'Recurring Plans'!$A$5:$M$104,5,FALSE),($B275-1)*VLOOKUP($A275,'Recurring Plans'!$A$5:$M$104,6,FALSE)),""))),""))</f>
        <v/>
      </c>
      <c r="F275" s="31" t="n"/>
      <c r="G275" s="32">
        <f>IF($E275="","",IF($F275&lt;&gt;"",$F275,$E275))</f>
        <v/>
      </c>
      <c r="H275" s="22">
        <f>IF($E275="","",IFERROR(VLOOKUP($A275,'Recurring Plans'!$A$5:$M$104,9,FALSE),""))</f>
        <v/>
      </c>
      <c r="I275" s="13" t="n"/>
      <c r="J275" s="18">
        <f>IF($E275="","",IF($I275&lt;&gt;"",$I275,IFERROR(VLOOKUP($A275,'Recurring Plans'!$A$5:$M$104,10,FALSE),"")))</f>
        <v/>
      </c>
      <c r="K275" s="12" t="n"/>
      <c r="L275" s="6">
        <f>IF($G275="","",IF($K275&lt;&gt;"",$K275,'Assumptions'!$E$14))</f>
        <v/>
      </c>
      <c r="M275" s="13" t="n"/>
      <c r="N275" s="18">
        <f>IF($G275="","",IF(OR($F275&lt;&gt;"",$I275&lt;&gt;"",$M275&lt;&gt;"",$K275='Assumptions'!$E$16,$K275='Assumptions'!$E$17),"Exception - check",IF(AND($L275='Assumptions'!$E$14,$G275&lt;'Assumptions'!$B$4),"Past date - check","")))</f>
        <v/>
      </c>
    </row>
    <row r="276">
      <c r="A276" s="9">
        <f>IFERROR(IF(INDEX('Recurring Plans'!$A$5:$A$104,INT((ROW()-5)/12)+1)="","",INDEX('Recurring Plans'!$A$5:$A$104,INT((ROW()-5)/12)+1)),"")</f>
        <v/>
      </c>
      <c r="B276" s="23">
        <f>IF($A276="","",MOD(ROW()-5,12)+1)</f>
        <v/>
      </c>
      <c r="C276" s="20">
        <f>IF($A276="","",IFERROR(VLOOKUP($A276,'Recurring Plans'!$A$5:$M$104,2,FALSE),""))</f>
        <v/>
      </c>
      <c r="D276" s="20">
        <f>IF($A276="","",IFERROR(VLOOKUP($A276,'Recurring Plans'!$A$5:$M$104,4,FALSE),""))</f>
        <v/>
      </c>
      <c r="E276" s="33">
        <f>IF(OR($A276="",$B276&gt;IFERROR(VLOOKUP($A276,'Recurring Plans'!$A$5:$M$104,8,FALSE),0),IFERROR(VLOOKUP($A276,'Recurring Plans'!$A$5:$M$104,11,FALSE),"")&lt;&gt;'Assumptions'!$E$9),"",IFERROR(IF(VLOOKUP($A276,'Recurring Plans'!$A$5:$M$104,7,FALSE)='Assumptions'!$E$4,VLOOKUP($A276,'Recurring Plans'!$A$5:$M$104,5,FALSE)+($B276-1)*VLOOKUP($A276,'Recurring Plans'!$A$5:$M$104,6,FALSE),IF(VLOOKUP($A276,'Recurring Plans'!$A$5:$M$104,7,FALSE)='Assumptions'!$E$5,VLOOKUP($A276,'Recurring Plans'!$A$5:$M$104,5,FALSE)+($B276-1)*VLOOKUP($A276,'Recurring Plans'!$A$5:$M$104,6,FALSE)*7,IF(VLOOKUP($A276,'Recurring Plans'!$A$5:$M$104,7,FALSE)='Assumptions'!$E$6,EDATE(VLOOKUP($A276,'Recurring Plans'!$A$5:$M$104,5,FALSE),($B276-1)*VLOOKUP($A276,'Recurring Plans'!$A$5:$M$104,6,FALSE)),""))),""))</f>
        <v/>
      </c>
      <c r="F276" s="31" t="n"/>
      <c r="G276" s="33">
        <f>IF($E276="","",IF($F276&lt;&gt;"",$F276,$E276))</f>
        <v/>
      </c>
      <c r="H276" s="24">
        <f>IF($E276="","",IFERROR(VLOOKUP($A276,'Recurring Plans'!$A$5:$M$104,9,FALSE),""))</f>
        <v/>
      </c>
      <c r="I276" s="13" t="n"/>
      <c r="J276" s="20">
        <f>IF($E276="","",IF($I276&lt;&gt;"",$I276,IFERROR(VLOOKUP($A276,'Recurring Plans'!$A$5:$M$104,10,FALSE),"")))</f>
        <v/>
      </c>
      <c r="K276" s="12" t="n"/>
      <c r="L276" s="9">
        <f>IF($G276="","",IF($K276&lt;&gt;"",$K276,'Assumptions'!$E$14))</f>
        <v/>
      </c>
      <c r="M276" s="13" t="n"/>
      <c r="N276" s="20">
        <f>IF($G276="","",IF(OR($F276&lt;&gt;"",$I276&lt;&gt;"",$M276&lt;&gt;"",$K276='Assumptions'!$E$16,$K276='Assumptions'!$E$17),"Exception - check",IF(AND($L276='Assumptions'!$E$14,$G276&lt;'Assumptions'!$B$4),"Past date - check","")))</f>
        <v/>
      </c>
    </row>
    <row r="277">
      <c r="A277" s="6">
        <f>IFERROR(IF(INDEX('Recurring Plans'!$A$5:$A$104,INT((ROW()-5)/12)+1)="","",INDEX('Recurring Plans'!$A$5:$A$104,INT((ROW()-5)/12)+1)),"")</f>
        <v/>
      </c>
      <c r="B277" s="21">
        <f>IF($A277="","",MOD(ROW()-5,12)+1)</f>
        <v/>
      </c>
      <c r="C277" s="18">
        <f>IF($A277="","",IFERROR(VLOOKUP($A277,'Recurring Plans'!$A$5:$M$104,2,FALSE),""))</f>
        <v/>
      </c>
      <c r="D277" s="18">
        <f>IF($A277="","",IFERROR(VLOOKUP($A277,'Recurring Plans'!$A$5:$M$104,4,FALSE),""))</f>
        <v/>
      </c>
      <c r="E277" s="32">
        <f>IF(OR($A277="",$B277&gt;IFERROR(VLOOKUP($A277,'Recurring Plans'!$A$5:$M$104,8,FALSE),0),IFERROR(VLOOKUP($A277,'Recurring Plans'!$A$5:$M$104,11,FALSE),"")&lt;&gt;'Assumptions'!$E$9),"",IFERROR(IF(VLOOKUP($A277,'Recurring Plans'!$A$5:$M$104,7,FALSE)='Assumptions'!$E$4,VLOOKUP($A277,'Recurring Plans'!$A$5:$M$104,5,FALSE)+($B277-1)*VLOOKUP($A277,'Recurring Plans'!$A$5:$M$104,6,FALSE),IF(VLOOKUP($A277,'Recurring Plans'!$A$5:$M$104,7,FALSE)='Assumptions'!$E$5,VLOOKUP($A277,'Recurring Plans'!$A$5:$M$104,5,FALSE)+($B277-1)*VLOOKUP($A277,'Recurring Plans'!$A$5:$M$104,6,FALSE)*7,IF(VLOOKUP($A277,'Recurring Plans'!$A$5:$M$104,7,FALSE)='Assumptions'!$E$6,EDATE(VLOOKUP($A277,'Recurring Plans'!$A$5:$M$104,5,FALSE),($B277-1)*VLOOKUP($A277,'Recurring Plans'!$A$5:$M$104,6,FALSE)),""))),""))</f>
        <v/>
      </c>
      <c r="F277" s="31" t="n"/>
      <c r="G277" s="32">
        <f>IF($E277="","",IF($F277&lt;&gt;"",$F277,$E277))</f>
        <v/>
      </c>
      <c r="H277" s="22">
        <f>IF($E277="","",IFERROR(VLOOKUP($A277,'Recurring Plans'!$A$5:$M$104,9,FALSE),""))</f>
        <v/>
      </c>
      <c r="I277" s="13" t="n"/>
      <c r="J277" s="18">
        <f>IF($E277="","",IF($I277&lt;&gt;"",$I277,IFERROR(VLOOKUP($A277,'Recurring Plans'!$A$5:$M$104,10,FALSE),"")))</f>
        <v/>
      </c>
      <c r="K277" s="12" t="n"/>
      <c r="L277" s="6">
        <f>IF($G277="","",IF($K277&lt;&gt;"",$K277,'Assumptions'!$E$14))</f>
        <v/>
      </c>
      <c r="M277" s="13" t="n"/>
      <c r="N277" s="18">
        <f>IF($G277="","",IF(OR($F277&lt;&gt;"",$I277&lt;&gt;"",$M277&lt;&gt;"",$K277='Assumptions'!$E$16,$K277='Assumptions'!$E$17),"Exception - check",IF(AND($L277='Assumptions'!$E$14,$G277&lt;'Assumptions'!$B$4),"Past date - check","")))</f>
        <v/>
      </c>
    </row>
    <row r="278">
      <c r="A278" s="9">
        <f>IFERROR(IF(INDEX('Recurring Plans'!$A$5:$A$104,INT((ROW()-5)/12)+1)="","",INDEX('Recurring Plans'!$A$5:$A$104,INT((ROW()-5)/12)+1)),"")</f>
        <v/>
      </c>
      <c r="B278" s="23">
        <f>IF($A278="","",MOD(ROW()-5,12)+1)</f>
        <v/>
      </c>
      <c r="C278" s="20">
        <f>IF($A278="","",IFERROR(VLOOKUP($A278,'Recurring Plans'!$A$5:$M$104,2,FALSE),""))</f>
        <v/>
      </c>
      <c r="D278" s="20">
        <f>IF($A278="","",IFERROR(VLOOKUP($A278,'Recurring Plans'!$A$5:$M$104,4,FALSE),""))</f>
        <v/>
      </c>
      <c r="E278" s="33">
        <f>IF(OR($A278="",$B278&gt;IFERROR(VLOOKUP($A278,'Recurring Plans'!$A$5:$M$104,8,FALSE),0),IFERROR(VLOOKUP($A278,'Recurring Plans'!$A$5:$M$104,11,FALSE),"")&lt;&gt;'Assumptions'!$E$9),"",IFERROR(IF(VLOOKUP($A278,'Recurring Plans'!$A$5:$M$104,7,FALSE)='Assumptions'!$E$4,VLOOKUP($A278,'Recurring Plans'!$A$5:$M$104,5,FALSE)+($B278-1)*VLOOKUP($A278,'Recurring Plans'!$A$5:$M$104,6,FALSE),IF(VLOOKUP($A278,'Recurring Plans'!$A$5:$M$104,7,FALSE)='Assumptions'!$E$5,VLOOKUP($A278,'Recurring Plans'!$A$5:$M$104,5,FALSE)+($B278-1)*VLOOKUP($A278,'Recurring Plans'!$A$5:$M$104,6,FALSE)*7,IF(VLOOKUP($A278,'Recurring Plans'!$A$5:$M$104,7,FALSE)='Assumptions'!$E$6,EDATE(VLOOKUP($A278,'Recurring Plans'!$A$5:$M$104,5,FALSE),($B278-1)*VLOOKUP($A278,'Recurring Plans'!$A$5:$M$104,6,FALSE)),""))),""))</f>
        <v/>
      </c>
      <c r="F278" s="31" t="n"/>
      <c r="G278" s="33">
        <f>IF($E278="","",IF($F278&lt;&gt;"",$F278,$E278))</f>
        <v/>
      </c>
      <c r="H278" s="24">
        <f>IF($E278="","",IFERROR(VLOOKUP($A278,'Recurring Plans'!$A$5:$M$104,9,FALSE),""))</f>
        <v/>
      </c>
      <c r="I278" s="13" t="n"/>
      <c r="J278" s="20">
        <f>IF($E278="","",IF($I278&lt;&gt;"",$I278,IFERROR(VLOOKUP($A278,'Recurring Plans'!$A$5:$M$104,10,FALSE),"")))</f>
        <v/>
      </c>
      <c r="K278" s="12" t="n"/>
      <c r="L278" s="9">
        <f>IF($G278="","",IF($K278&lt;&gt;"",$K278,'Assumptions'!$E$14))</f>
        <v/>
      </c>
      <c r="M278" s="13" t="n"/>
      <c r="N278" s="20">
        <f>IF($G278="","",IF(OR($F278&lt;&gt;"",$I278&lt;&gt;"",$M278&lt;&gt;"",$K278='Assumptions'!$E$16,$K278='Assumptions'!$E$17),"Exception - check",IF(AND($L278='Assumptions'!$E$14,$G278&lt;'Assumptions'!$B$4),"Past date - check","")))</f>
        <v/>
      </c>
    </row>
    <row r="279">
      <c r="A279" s="6">
        <f>IFERROR(IF(INDEX('Recurring Plans'!$A$5:$A$104,INT((ROW()-5)/12)+1)="","",INDEX('Recurring Plans'!$A$5:$A$104,INT((ROW()-5)/12)+1)),"")</f>
        <v/>
      </c>
      <c r="B279" s="21">
        <f>IF($A279="","",MOD(ROW()-5,12)+1)</f>
        <v/>
      </c>
      <c r="C279" s="18">
        <f>IF($A279="","",IFERROR(VLOOKUP($A279,'Recurring Plans'!$A$5:$M$104,2,FALSE),""))</f>
        <v/>
      </c>
      <c r="D279" s="18">
        <f>IF($A279="","",IFERROR(VLOOKUP($A279,'Recurring Plans'!$A$5:$M$104,4,FALSE),""))</f>
        <v/>
      </c>
      <c r="E279" s="32">
        <f>IF(OR($A279="",$B279&gt;IFERROR(VLOOKUP($A279,'Recurring Plans'!$A$5:$M$104,8,FALSE),0),IFERROR(VLOOKUP($A279,'Recurring Plans'!$A$5:$M$104,11,FALSE),"")&lt;&gt;'Assumptions'!$E$9),"",IFERROR(IF(VLOOKUP($A279,'Recurring Plans'!$A$5:$M$104,7,FALSE)='Assumptions'!$E$4,VLOOKUP($A279,'Recurring Plans'!$A$5:$M$104,5,FALSE)+($B279-1)*VLOOKUP($A279,'Recurring Plans'!$A$5:$M$104,6,FALSE),IF(VLOOKUP($A279,'Recurring Plans'!$A$5:$M$104,7,FALSE)='Assumptions'!$E$5,VLOOKUP($A279,'Recurring Plans'!$A$5:$M$104,5,FALSE)+($B279-1)*VLOOKUP($A279,'Recurring Plans'!$A$5:$M$104,6,FALSE)*7,IF(VLOOKUP($A279,'Recurring Plans'!$A$5:$M$104,7,FALSE)='Assumptions'!$E$6,EDATE(VLOOKUP($A279,'Recurring Plans'!$A$5:$M$104,5,FALSE),($B279-1)*VLOOKUP($A279,'Recurring Plans'!$A$5:$M$104,6,FALSE)),""))),""))</f>
        <v/>
      </c>
      <c r="F279" s="31" t="n"/>
      <c r="G279" s="32">
        <f>IF($E279="","",IF($F279&lt;&gt;"",$F279,$E279))</f>
        <v/>
      </c>
      <c r="H279" s="22">
        <f>IF($E279="","",IFERROR(VLOOKUP($A279,'Recurring Plans'!$A$5:$M$104,9,FALSE),""))</f>
        <v/>
      </c>
      <c r="I279" s="13" t="n"/>
      <c r="J279" s="18">
        <f>IF($E279="","",IF($I279&lt;&gt;"",$I279,IFERROR(VLOOKUP($A279,'Recurring Plans'!$A$5:$M$104,10,FALSE),"")))</f>
        <v/>
      </c>
      <c r="K279" s="12" t="n"/>
      <c r="L279" s="6">
        <f>IF($G279="","",IF($K279&lt;&gt;"",$K279,'Assumptions'!$E$14))</f>
        <v/>
      </c>
      <c r="M279" s="13" t="n"/>
      <c r="N279" s="18">
        <f>IF($G279="","",IF(OR($F279&lt;&gt;"",$I279&lt;&gt;"",$M279&lt;&gt;"",$K279='Assumptions'!$E$16,$K279='Assumptions'!$E$17),"Exception - check",IF(AND($L279='Assumptions'!$E$14,$G279&lt;'Assumptions'!$B$4),"Past date - check","")))</f>
        <v/>
      </c>
    </row>
    <row r="280">
      <c r="A280" s="9">
        <f>IFERROR(IF(INDEX('Recurring Plans'!$A$5:$A$104,INT((ROW()-5)/12)+1)="","",INDEX('Recurring Plans'!$A$5:$A$104,INT((ROW()-5)/12)+1)),"")</f>
        <v/>
      </c>
      <c r="B280" s="23">
        <f>IF($A280="","",MOD(ROW()-5,12)+1)</f>
        <v/>
      </c>
      <c r="C280" s="20">
        <f>IF($A280="","",IFERROR(VLOOKUP($A280,'Recurring Plans'!$A$5:$M$104,2,FALSE),""))</f>
        <v/>
      </c>
      <c r="D280" s="20">
        <f>IF($A280="","",IFERROR(VLOOKUP($A280,'Recurring Plans'!$A$5:$M$104,4,FALSE),""))</f>
        <v/>
      </c>
      <c r="E280" s="33">
        <f>IF(OR($A280="",$B280&gt;IFERROR(VLOOKUP($A280,'Recurring Plans'!$A$5:$M$104,8,FALSE),0),IFERROR(VLOOKUP($A280,'Recurring Plans'!$A$5:$M$104,11,FALSE),"")&lt;&gt;'Assumptions'!$E$9),"",IFERROR(IF(VLOOKUP($A280,'Recurring Plans'!$A$5:$M$104,7,FALSE)='Assumptions'!$E$4,VLOOKUP($A280,'Recurring Plans'!$A$5:$M$104,5,FALSE)+($B280-1)*VLOOKUP($A280,'Recurring Plans'!$A$5:$M$104,6,FALSE),IF(VLOOKUP($A280,'Recurring Plans'!$A$5:$M$104,7,FALSE)='Assumptions'!$E$5,VLOOKUP($A280,'Recurring Plans'!$A$5:$M$104,5,FALSE)+($B280-1)*VLOOKUP($A280,'Recurring Plans'!$A$5:$M$104,6,FALSE)*7,IF(VLOOKUP($A280,'Recurring Plans'!$A$5:$M$104,7,FALSE)='Assumptions'!$E$6,EDATE(VLOOKUP($A280,'Recurring Plans'!$A$5:$M$104,5,FALSE),($B280-1)*VLOOKUP($A280,'Recurring Plans'!$A$5:$M$104,6,FALSE)),""))),""))</f>
        <v/>
      </c>
      <c r="F280" s="31" t="n"/>
      <c r="G280" s="33">
        <f>IF($E280="","",IF($F280&lt;&gt;"",$F280,$E280))</f>
        <v/>
      </c>
      <c r="H280" s="24">
        <f>IF($E280="","",IFERROR(VLOOKUP($A280,'Recurring Plans'!$A$5:$M$104,9,FALSE),""))</f>
        <v/>
      </c>
      <c r="I280" s="13" t="n"/>
      <c r="J280" s="20">
        <f>IF($E280="","",IF($I280&lt;&gt;"",$I280,IFERROR(VLOOKUP($A280,'Recurring Plans'!$A$5:$M$104,10,FALSE),"")))</f>
        <v/>
      </c>
      <c r="K280" s="12" t="n"/>
      <c r="L280" s="9">
        <f>IF($G280="","",IF($K280&lt;&gt;"",$K280,'Assumptions'!$E$14))</f>
        <v/>
      </c>
      <c r="M280" s="13" t="n"/>
      <c r="N280" s="20">
        <f>IF($G280="","",IF(OR($F280&lt;&gt;"",$I280&lt;&gt;"",$M280&lt;&gt;"",$K280='Assumptions'!$E$16,$K280='Assumptions'!$E$17),"Exception - check",IF(AND($L280='Assumptions'!$E$14,$G280&lt;'Assumptions'!$B$4),"Past date - check","")))</f>
        <v/>
      </c>
    </row>
    <row r="281">
      <c r="A281" s="6">
        <f>IFERROR(IF(INDEX('Recurring Plans'!$A$5:$A$104,INT((ROW()-5)/12)+1)="","",INDEX('Recurring Plans'!$A$5:$A$104,INT((ROW()-5)/12)+1)),"")</f>
        <v/>
      </c>
      <c r="B281" s="21">
        <f>IF($A281="","",MOD(ROW()-5,12)+1)</f>
        <v/>
      </c>
      <c r="C281" s="18">
        <f>IF($A281="","",IFERROR(VLOOKUP($A281,'Recurring Plans'!$A$5:$M$104,2,FALSE),""))</f>
        <v/>
      </c>
      <c r="D281" s="18">
        <f>IF($A281="","",IFERROR(VLOOKUP($A281,'Recurring Plans'!$A$5:$M$104,4,FALSE),""))</f>
        <v/>
      </c>
      <c r="E281" s="32">
        <f>IF(OR($A281="",$B281&gt;IFERROR(VLOOKUP($A281,'Recurring Plans'!$A$5:$M$104,8,FALSE),0),IFERROR(VLOOKUP($A281,'Recurring Plans'!$A$5:$M$104,11,FALSE),"")&lt;&gt;'Assumptions'!$E$9),"",IFERROR(IF(VLOOKUP($A281,'Recurring Plans'!$A$5:$M$104,7,FALSE)='Assumptions'!$E$4,VLOOKUP($A281,'Recurring Plans'!$A$5:$M$104,5,FALSE)+($B281-1)*VLOOKUP($A281,'Recurring Plans'!$A$5:$M$104,6,FALSE),IF(VLOOKUP($A281,'Recurring Plans'!$A$5:$M$104,7,FALSE)='Assumptions'!$E$5,VLOOKUP($A281,'Recurring Plans'!$A$5:$M$104,5,FALSE)+($B281-1)*VLOOKUP($A281,'Recurring Plans'!$A$5:$M$104,6,FALSE)*7,IF(VLOOKUP($A281,'Recurring Plans'!$A$5:$M$104,7,FALSE)='Assumptions'!$E$6,EDATE(VLOOKUP($A281,'Recurring Plans'!$A$5:$M$104,5,FALSE),($B281-1)*VLOOKUP($A281,'Recurring Plans'!$A$5:$M$104,6,FALSE)),""))),""))</f>
        <v/>
      </c>
      <c r="F281" s="31" t="n"/>
      <c r="G281" s="32">
        <f>IF($E281="","",IF($F281&lt;&gt;"",$F281,$E281))</f>
        <v/>
      </c>
      <c r="H281" s="22">
        <f>IF($E281="","",IFERROR(VLOOKUP($A281,'Recurring Plans'!$A$5:$M$104,9,FALSE),""))</f>
        <v/>
      </c>
      <c r="I281" s="13" t="n"/>
      <c r="J281" s="18">
        <f>IF($E281="","",IF($I281&lt;&gt;"",$I281,IFERROR(VLOOKUP($A281,'Recurring Plans'!$A$5:$M$104,10,FALSE),"")))</f>
        <v/>
      </c>
      <c r="K281" s="12" t="n"/>
      <c r="L281" s="6">
        <f>IF($G281="","",IF($K281&lt;&gt;"",$K281,'Assumptions'!$E$14))</f>
        <v/>
      </c>
      <c r="M281" s="13" t="n"/>
      <c r="N281" s="18">
        <f>IF($G281="","",IF(OR($F281&lt;&gt;"",$I281&lt;&gt;"",$M281&lt;&gt;"",$K281='Assumptions'!$E$16,$K281='Assumptions'!$E$17),"Exception - check",IF(AND($L281='Assumptions'!$E$14,$G281&lt;'Assumptions'!$B$4),"Past date - check","")))</f>
        <v/>
      </c>
    </row>
    <row r="282">
      <c r="A282" s="9">
        <f>IFERROR(IF(INDEX('Recurring Plans'!$A$5:$A$104,INT((ROW()-5)/12)+1)="","",INDEX('Recurring Plans'!$A$5:$A$104,INT((ROW()-5)/12)+1)),"")</f>
        <v/>
      </c>
      <c r="B282" s="23">
        <f>IF($A282="","",MOD(ROW()-5,12)+1)</f>
        <v/>
      </c>
      <c r="C282" s="20">
        <f>IF($A282="","",IFERROR(VLOOKUP($A282,'Recurring Plans'!$A$5:$M$104,2,FALSE),""))</f>
        <v/>
      </c>
      <c r="D282" s="20">
        <f>IF($A282="","",IFERROR(VLOOKUP($A282,'Recurring Plans'!$A$5:$M$104,4,FALSE),""))</f>
        <v/>
      </c>
      <c r="E282" s="33">
        <f>IF(OR($A282="",$B282&gt;IFERROR(VLOOKUP($A282,'Recurring Plans'!$A$5:$M$104,8,FALSE),0),IFERROR(VLOOKUP($A282,'Recurring Plans'!$A$5:$M$104,11,FALSE),"")&lt;&gt;'Assumptions'!$E$9),"",IFERROR(IF(VLOOKUP($A282,'Recurring Plans'!$A$5:$M$104,7,FALSE)='Assumptions'!$E$4,VLOOKUP($A282,'Recurring Plans'!$A$5:$M$104,5,FALSE)+($B282-1)*VLOOKUP($A282,'Recurring Plans'!$A$5:$M$104,6,FALSE),IF(VLOOKUP($A282,'Recurring Plans'!$A$5:$M$104,7,FALSE)='Assumptions'!$E$5,VLOOKUP($A282,'Recurring Plans'!$A$5:$M$104,5,FALSE)+($B282-1)*VLOOKUP($A282,'Recurring Plans'!$A$5:$M$104,6,FALSE)*7,IF(VLOOKUP($A282,'Recurring Plans'!$A$5:$M$104,7,FALSE)='Assumptions'!$E$6,EDATE(VLOOKUP($A282,'Recurring Plans'!$A$5:$M$104,5,FALSE),($B282-1)*VLOOKUP($A282,'Recurring Plans'!$A$5:$M$104,6,FALSE)),""))),""))</f>
        <v/>
      </c>
      <c r="F282" s="31" t="n"/>
      <c r="G282" s="33">
        <f>IF($E282="","",IF($F282&lt;&gt;"",$F282,$E282))</f>
        <v/>
      </c>
      <c r="H282" s="24">
        <f>IF($E282="","",IFERROR(VLOOKUP($A282,'Recurring Plans'!$A$5:$M$104,9,FALSE),""))</f>
        <v/>
      </c>
      <c r="I282" s="13" t="n"/>
      <c r="J282" s="20">
        <f>IF($E282="","",IF($I282&lt;&gt;"",$I282,IFERROR(VLOOKUP($A282,'Recurring Plans'!$A$5:$M$104,10,FALSE),"")))</f>
        <v/>
      </c>
      <c r="K282" s="12" t="n"/>
      <c r="L282" s="9">
        <f>IF($G282="","",IF($K282&lt;&gt;"",$K282,'Assumptions'!$E$14))</f>
        <v/>
      </c>
      <c r="M282" s="13" t="n"/>
      <c r="N282" s="20">
        <f>IF($G282="","",IF(OR($F282&lt;&gt;"",$I282&lt;&gt;"",$M282&lt;&gt;"",$K282='Assumptions'!$E$16,$K282='Assumptions'!$E$17),"Exception - check",IF(AND($L282='Assumptions'!$E$14,$G282&lt;'Assumptions'!$B$4),"Past date - check","")))</f>
        <v/>
      </c>
    </row>
    <row r="283">
      <c r="A283" s="6">
        <f>IFERROR(IF(INDEX('Recurring Plans'!$A$5:$A$104,INT((ROW()-5)/12)+1)="","",INDEX('Recurring Plans'!$A$5:$A$104,INT((ROW()-5)/12)+1)),"")</f>
        <v/>
      </c>
      <c r="B283" s="21">
        <f>IF($A283="","",MOD(ROW()-5,12)+1)</f>
        <v/>
      </c>
      <c r="C283" s="18">
        <f>IF($A283="","",IFERROR(VLOOKUP($A283,'Recurring Plans'!$A$5:$M$104,2,FALSE),""))</f>
        <v/>
      </c>
      <c r="D283" s="18">
        <f>IF($A283="","",IFERROR(VLOOKUP($A283,'Recurring Plans'!$A$5:$M$104,4,FALSE),""))</f>
        <v/>
      </c>
      <c r="E283" s="32">
        <f>IF(OR($A283="",$B283&gt;IFERROR(VLOOKUP($A283,'Recurring Plans'!$A$5:$M$104,8,FALSE),0),IFERROR(VLOOKUP($A283,'Recurring Plans'!$A$5:$M$104,11,FALSE),"")&lt;&gt;'Assumptions'!$E$9),"",IFERROR(IF(VLOOKUP($A283,'Recurring Plans'!$A$5:$M$104,7,FALSE)='Assumptions'!$E$4,VLOOKUP($A283,'Recurring Plans'!$A$5:$M$104,5,FALSE)+($B283-1)*VLOOKUP($A283,'Recurring Plans'!$A$5:$M$104,6,FALSE),IF(VLOOKUP($A283,'Recurring Plans'!$A$5:$M$104,7,FALSE)='Assumptions'!$E$5,VLOOKUP($A283,'Recurring Plans'!$A$5:$M$104,5,FALSE)+($B283-1)*VLOOKUP($A283,'Recurring Plans'!$A$5:$M$104,6,FALSE)*7,IF(VLOOKUP($A283,'Recurring Plans'!$A$5:$M$104,7,FALSE)='Assumptions'!$E$6,EDATE(VLOOKUP($A283,'Recurring Plans'!$A$5:$M$104,5,FALSE),($B283-1)*VLOOKUP($A283,'Recurring Plans'!$A$5:$M$104,6,FALSE)),""))),""))</f>
        <v/>
      </c>
      <c r="F283" s="31" t="n"/>
      <c r="G283" s="32">
        <f>IF($E283="","",IF($F283&lt;&gt;"",$F283,$E283))</f>
        <v/>
      </c>
      <c r="H283" s="22">
        <f>IF($E283="","",IFERROR(VLOOKUP($A283,'Recurring Plans'!$A$5:$M$104,9,FALSE),""))</f>
        <v/>
      </c>
      <c r="I283" s="13" t="n"/>
      <c r="J283" s="18">
        <f>IF($E283="","",IF($I283&lt;&gt;"",$I283,IFERROR(VLOOKUP($A283,'Recurring Plans'!$A$5:$M$104,10,FALSE),"")))</f>
        <v/>
      </c>
      <c r="K283" s="12" t="n"/>
      <c r="L283" s="6">
        <f>IF($G283="","",IF($K283&lt;&gt;"",$K283,'Assumptions'!$E$14))</f>
        <v/>
      </c>
      <c r="M283" s="13" t="n"/>
      <c r="N283" s="18">
        <f>IF($G283="","",IF(OR($F283&lt;&gt;"",$I283&lt;&gt;"",$M283&lt;&gt;"",$K283='Assumptions'!$E$16,$K283='Assumptions'!$E$17),"Exception - check",IF(AND($L283='Assumptions'!$E$14,$G283&lt;'Assumptions'!$B$4),"Past date - check","")))</f>
        <v/>
      </c>
    </row>
    <row r="284">
      <c r="A284" s="9">
        <f>IFERROR(IF(INDEX('Recurring Plans'!$A$5:$A$104,INT((ROW()-5)/12)+1)="","",INDEX('Recurring Plans'!$A$5:$A$104,INT((ROW()-5)/12)+1)),"")</f>
        <v/>
      </c>
      <c r="B284" s="23">
        <f>IF($A284="","",MOD(ROW()-5,12)+1)</f>
        <v/>
      </c>
      <c r="C284" s="20">
        <f>IF($A284="","",IFERROR(VLOOKUP($A284,'Recurring Plans'!$A$5:$M$104,2,FALSE),""))</f>
        <v/>
      </c>
      <c r="D284" s="20">
        <f>IF($A284="","",IFERROR(VLOOKUP($A284,'Recurring Plans'!$A$5:$M$104,4,FALSE),""))</f>
        <v/>
      </c>
      <c r="E284" s="33">
        <f>IF(OR($A284="",$B284&gt;IFERROR(VLOOKUP($A284,'Recurring Plans'!$A$5:$M$104,8,FALSE),0),IFERROR(VLOOKUP($A284,'Recurring Plans'!$A$5:$M$104,11,FALSE),"")&lt;&gt;'Assumptions'!$E$9),"",IFERROR(IF(VLOOKUP($A284,'Recurring Plans'!$A$5:$M$104,7,FALSE)='Assumptions'!$E$4,VLOOKUP($A284,'Recurring Plans'!$A$5:$M$104,5,FALSE)+($B284-1)*VLOOKUP($A284,'Recurring Plans'!$A$5:$M$104,6,FALSE),IF(VLOOKUP($A284,'Recurring Plans'!$A$5:$M$104,7,FALSE)='Assumptions'!$E$5,VLOOKUP($A284,'Recurring Plans'!$A$5:$M$104,5,FALSE)+($B284-1)*VLOOKUP($A284,'Recurring Plans'!$A$5:$M$104,6,FALSE)*7,IF(VLOOKUP($A284,'Recurring Plans'!$A$5:$M$104,7,FALSE)='Assumptions'!$E$6,EDATE(VLOOKUP($A284,'Recurring Plans'!$A$5:$M$104,5,FALSE),($B284-1)*VLOOKUP($A284,'Recurring Plans'!$A$5:$M$104,6,FALSE)),""))),""))</f>
        <v/>
      </c>
      <c r="F284" s="31" t="n"/>
      <c r="G284" s="33">
        <f>IF($E284="","",IF($F284&lt;&gt;"",$F284,$E284))</f>
        <v/>
      </c>
      <c r="H284" s="24">
        <f>IF($E284="","",IFERROR(VLOOKUP($A284,'Recurring Plans'!$A$5:$M$104,9,FALSE),""))</f>
        <v/>
      </c>
      <c r="I284" s="13" t="n"/>
      <c r="J284" s="20">
        <f>IF($E284="","",IF($I284&lt;&gt;"",$I284,IFERROR(VLOOKUP($A284,'Recurring Plans'!$A$5:$M$104,10,FALSE),"")))</f>
        <v/>
      </c>
      <c r="K284" s="12" t="n"/>
      <c r="L284" s="9">
        <f>IF($G284="","",IF($K284&lt;&gt;"",$K284,'Assumptions'!$E$14))</f>
        <v/>
      </c>
      <c r="M284" s="13" t="n"/>
      <c r="N284" s="20">
        <f>IF($G284="","",IF(OR($F284&lt;&gt;"",$I284&lt;&gt;"",$M284&lt;&gt;"",$K284='Assumptions'!$E$16,$K284='Assumptions'!$E$17),"Exception - check",IF(AND($L284='Assumptions'!$E$14,$G284&lt;'Assumptions'!$B$4),"Past date - check","")))</f>
        <v/>
      </c>
    </row>
    <row r="285">
      <c r="A285" s="6">
        <f>IFERROR(IF(INDEX('Recurring Plans'!$A$5:$A$104,INT((ROW()-5)/12)+1)="","",INDEX('Recurring Plans'!$A$5:$A$104,INT((ROW()-5)/12)+1)),"")</f>
        <v/>
      </c>
      <c r="B285" s="21">
        <f>IF($A285="","",MOD(ROW()-5,12)+1)</f>
        <v/>
      </c>
      <c r="C285" s="18">
        <f>IF($A285="","",IFERROR(VLOOKUP($A285,'Recurring Plans'!$A$5:$M$104,2,FALSE),""))</f>
        <v/>
      </c>
      <c r="D285" s="18">
        <f>IF($A285="","",IFERROR(VLOOKUP($A285,'Recurring Plans'!$A$5:$M$104,4,FALSE),""))</f>
        <v/>
      </c>
      <c r="E285" s="32">
        <f>IF(OR($A285="",$B285&gt;IFERROR(VLOOKUP($A285,'Recurring Plans'!$A$5:$M$104,8,FALSE),0),IFERROR(VLOOKUP($A285,'Recurring Plans'!$A$5:$M$104,11,FALSE),"")&lt;&gt;'Assumptions'!$E$9),"",IFERROR(IF(VLOOKUP($A285,'Recurring Plans'!$A$5:$M$104,7,FALSE)='Assumptions'!$E$4,VLOOKUP($A285,'Recurring Plans'!$A$5:$M$104,5,FALSE)+($B285-1)*VLOOKUP($A285,'Recurring Plans'!$A$5:$M$104,6,FALSE),IF(VLOOKUP($A285,'Recurring Plans'!$A$5:$M$104,7,FALSE)='Assumptions'!$E$5,VLOOKUP($A285,'Recurring Plans'!$A$5:$M$104,5,FALSE)+($B285-1)*VLOOKUP($A285,'Recurring Plans'!$A$5:$M$104,6,FALSE)*7,IF(VLOOKUP($A285,'Recurring Plans'!$A$5:$M$104,7,FALSE)='Assumptions'!$E$6,EDATE(VLOOKUP($A285,'Recurring Plans'!$A$5:$M$104,5,FALSE),($B285-1)*VLOOKUP($A285,'Recurring Plans'!$A$5:$M$104,6,FALSE)),""))),""))</f>
        <v/>
      </c>
      <c r="F285" s="31" t="n"/>
      <c r="G285" s="32">
        <f>IF($E285="","",IF($F285&lt;&gt;"",$F285,$E285))</f>
        <v/>
      </c>
      <c r="H285" s="22">
        <f>IF($E285="","",IFERROR(VLOOKUP($A285,'Recurring Plans'!$A$5:$M$104,9,FALSE),""))</f>
        <v/>
      </c>
      <c r="I285" s="13" t="n"/>
      <c r="J285" s="18">
        <f>IF($E285="","",IF($I285&lt;&gt;"",$I285,IFERROR(VLOOKUP($A285,'Recurring Plans'!$A$5:$M$104,10,FALSE),"")))</f>
        <v/>
      </c>
      <c r="K285" s="12" t="n"/>
      <c r="L285" s="6">
        <f>IF($G285="","",IF($K285&lt;&gt;"",$K285,'Assumptions'!$E$14))</f>
        <v/>
      </c>
      <c r="M285" s="13" t="n"/>
      <c r="N285" s="18">
        <f>IF($G285="","",IF(OR($F285&lt;&gt;"",$I285&lt;&gt;"",$M285&lt;&gt;"",$K285='Assumptions'!$E$16,$K285='Assumptions'!$E$17),"Exception - check",IF(AND($L285='Assumptions'!$E$14,$G285&lt;'Assumptions'!$B$4),"Past date - check","")))</f>
        <v/>
      </c>
    </row>
    <row r="286">
      <c r="A286" s="9">
        <f>IFERROR(IF(INDEX('Recurring Plans'!$A$5:$A$104,INT((ROW()-5)/12)+1)="","",INDEX('Recurring Plans'!$A$5:$A$104,INT((ROW()-5)/12)+1)),"")</f>
        <v/>
      </c>
      <c r="B286" s="23">
        <f>IF($A286="","",MOD(ROW()-5,12)+1)</f>
        <v/>
      </c>
      <c r="C286" s="20">
        <f>IF($A286="","",IFERROR(VLOOKUP($A286,'Recurring Plans'!$A$5:$M$104,2,FALSE),""))</f>
        <v/>
      </c>
      <c r="D286" s="20">
        <f>IF($A286="","",IFERROR(VLOOKUP($A286,'Recurring Plans'!$A$5:$M$104,4,FALSE),""))</f>
        <v/>
      </c>
      <c r="E286" s="33">
        <f>IF(OR($A286="",$B286&gt;IFERROR(VLOOKUP($A286,'Recurring Plans'!$A$5:$M$104,8,FALSE),0),IFERROR(VLOOKUP($A286,'Recurring Plans'!$A$5:$M$104,11,FALSE),"")&lt;&gt;'Assumptions'!$E$9),"",IFERROR(IF(VLOOKUP($A286,'Recurring Plans'!$A$5:$M$104,7,FALSE)='Assumptions'!$E$4,VLOOKUP($A286,'Recurring Plans'!$A$5:$M$104,5,FALSE)+($B286-1)*VLOOKUP($A286,'Recurring Plans'!$A$5:$M$104,6,FALSE),IF(VLOOKUP($A286,'Recurring Plans'!$A$5:$M$104,7,FALSE)='Assumptions'!$E$5,VLOOKUP($A286,'Recurring Plans'!$A$5:$M$104,5,FALSE)+($B286-1)*VLOOKUP($A286,'Recurring Plans'!$A$5:$M$104,6,FALSE)*7,IF(VLOOKUP($A286,'Recurring Plans'!$A$5:$M$104,7,FALSE)='Assumptions'!$E$6,EDATE(VLOOKUP($A286,'Recurring Plans'!$A$5:$M$104,5,FALSE),($B286-1)*VLOOKUP($A286,'Recurring Plans'!$A$5:$M$104,6,FALSE)),""))),""))</f>
        <v/>
      </c>
      <c r="F286" s="31" t="n"/>
      <c r="G286" s="33">
        <f>IF($E286="","",IF($F286&lt;&gt;"",$F286,$E286))</f>
        <v/>
      </c>
      <c r="H286" s="24">
        <f>IF($E286="","",IFERROR(VLOOKUP($A286,'Recurring Plans'!$A$5:$M$104,9,FALSE),""))</f>
        <v/>
      </c>
      <c r="I286" s="13" t="n"/>
      <c r="J286" s="20">
        <f>IF($E286="","",IF($I286&lt;&gt;"",$I286,IFERROR(VLOOKUP($A286,'Recurring Plans'!$A$5:$M$104,10,FALSE),"")))</f>
        <v/>
      </c>
      <c r="K286" s="12" t="n"/>
      <c r="L286" s="9">
        <f>IF($G286="","",IF($K286&lt;&gt;"",$K286,'Assumptions'!$E$14))</f>
        <v/>
      </c>
      <c r="M286" s="13" t="n"/>
      <c r="N286" s="20">
        <f>IF($G286="","",IF(OR($F286&lt;&gt;"",$I286&lt;&gt;"",$M286&lt;&gt;"",$K286='Assumptions'!$E$16,$K286='Assumptions'!$E$17),"Exception - check",IF(AND($L286='Assumptions'!$E$14,$G286&lt;'Assumptions'!$B$4),"Past date - check","")))</f>
        <v/>
      </c>
    </row>
    <row r="287">
      <c r="A287" s="6">
        <f>IFERROR(IF(INDEX('Recurring Plans'!$A$5:$A$104,INT((ROW()-5)/12)+1)="","",INDEX('Recurring Plans'!$A$5:$A$104,INT((ROW()-5)/12)+1)),"")</f>
        <v/>
      </c>
      <c r="B287" s="21">
        <f>IF($A287="","",MOD(ROW()-5,12)+1)</f>
        <v/>
      </c>
      <c r="C287" s="18">
        <f>IF($A287="","",IFERROR(VLOOKUP($A287,'Recurring Plans'!$A$5:$M$104,2,FALSE),""))</f>
        <v/>
      </c>
      <c r="D287" s="18">
        <f>IF($A287="","",IFERROR(VLOOKUP($A287,'Recurring Plans'!$A$5:$M$104,4,FALSE),""))</f>
        <v/>
      </c>
      <c r="E287" s="32">
        <f>IF(OR($A287="",$B287&gt;IFERROR(VLOOKUP($A287,'Recurring Plans'!$A$5:$M$104,8,FALSE),0),IFERROR(VLOOKUP($A287,'Recurring Plans'!$A$5:$M$104,11,FALSE),"")&lt;&gt;'Assumptions'!$E$9),"",IFERROR(IF(VLOOKUP($A287,'Recurring Plans'!$A$5:$M$104,7,FALSE)='Assumptions'!$E$4,VLOOKUP($A287,'Recurring Plans'!$A$5:$M$104,5,FALSE)+($B287-1)*VLOOKUP($A287,'Recurring Plans'!$A$5:$M$104,6,FALSE),IF(VLOOKUP($A287,'Recurring Plans'!$A$5:$M$104,7,FALSE)='Assumptions'!$E$5,VLOOKUP($A287,'Recurring Plans'!$A$5:$M$104,5,FALSE)+($B287-1)*VLOOKUP($A287,'Recurring Plans'!$A$5:$M$104,6,FALSE)*7,IF(VLOOKUP($A287,'Recurring Plans'!$A$5:$M$104,7,FALSE)='Assumptions'!$E$6,EDATE(VLOOKUP($A287,'Recurring Plans'!$A$5:$M$104,5,FALSE),($B287-1)*VLOOKUP($A287,'Recurring Plans'!$A$5:$M$104,6,FALSE)),""))),""))</f>
        <v/>
      </c>
      <c r="F287" s="31" t="n"/>
      <c r="G287" s="32">
        <f>IF($E287="","",IF($F287&lt;&gt;"",$F287,$E287))</f>
        <v/>
      </c>
      <c r="H287" s="22">
        <f>IF($E287="","",IFERROR(VLOOKUP($A287,'Recurring Plans'!$A$5:$M$104,9,FALSE),""))</f>
        <v/>
      </c>
      <c r="I287" s="13" t="n"/>
      <c r="J287" s="18">
        <f>IF($E287="","",IF($I287&lt;&gt;"",$I287,IFERROR(VLOOKUP($A287,'Recurring Plans'!$A$5:$M$104,10,FALSE),"")))</f>
        <v/>
      </c>
      <c r="K287" s="12" t="n"/>
      <c r="L287" s="6">
        <f>IF($G287="","",IF($K287&lt;&gt;"",$K287,'Assumptions'!$E$14))</f>
        <v/>
      </c>
      <c r="M287" s="13" t="n"/>
      <c r="N287" s="18">
        <f>IF($G287="","",IF(OR($F287&lt;&gt;"",$I287&lt;&gt;"",$M287&lt;&gt;"",$K287='Assumptions'!$E$16,$K287='Assumptions'!$E$17),"Exception - check",IF(AND($L287='Assumptions'!$E$14,$G287&lt;'Assumptions'!$B$4),"Past date - check","")))</f>
        <v/>
      </c>
    </row>
    <row r="288">
      <c r="A288" s="9">
        <f>IFERROR(IF(INDEX('Recurring Plans'!$A$5:$A$104,INT((ROW()-5)/12)+1)="","",INDEX('Recurring Plans'!$A$5:$A$104,INT((ROW()-5)/12)+1)),"")</f>
        <v/>
      </c>
      <c r="B288" s="23">
        <f>IF($A288="","",MOD(ROW()-5,12)+1)</f>
        <v/>
      </c>
      <c r="C288" s="20">
        <f>IF($A288="","",IFERROR(VLOOKUP($A288,'Recurring Plans'!$A$5:$M$104,2,FALSE),""))</f>
        <v/>
      </c>
      <c r="D288" s="20">
        <f>IF($A288="","",IFERROR(VLOOKUP($A288,'Recurring Plans'!$A$5:$M$104,4,FALSE),""))</f>
        <v/>
      </c>
      <c r="E288" s="33">
        <f>IF(OR($A288="",$B288&gt;IFERROR(VLOOKUP($A288,'Recurring Plans'!$A$5:$M$104,8,FALSE),0),IFERROR(VLOOKUP($A288,'Recurring Plans'!$A$5:$M$104,11,FALSE),"")&lt;&gt;'Assumptions'!$E$9),"",IFERROR(IF(VLOOKUP($A288,'Recurring Plans'!$A$5:$M$104,7,FALSE)='Assumptions'!$E$4,VLOOKUP($A288,'Recurring Plans'!$A$5:$M$104,5,FALSE)+($B288-1)*VLOOKUP($A288,'Recurring Plans'!$A$5:$M$104,6,FALSE),IF(VLOOKUP($A288,'Recurring Plans'!$A$5:$M$104,7,FALSE)='Assumptions'!$E$5,VLOOKUP($A288,'Recurring Plans'!$A$5:$M$104,5,FALSE)+($B288-1)*VLOOKUP($A288,'Recurring Plans'!$A$5:$M$104,6,FALSE)*7,IF(VLOOKUP($A288,'Recurring Plans'!$A$5:$M$104,7,FALSE)='Assumptions'!$E$6,EDATE(VLOOKUP($A288,'Recurring Plans'!$A$5:$M$104,5,FALSE),($B288-1)*VLOOKUP($A288,'Recurring Plans'!$A$5:$M$104,6,FALSE)),""))),""))</f>
        <v/>
      </c>
      <c r="F288" s="31" t="n"/>
      <c r="G288" s="33">
        <f>IF($E288="","",IF($F288&lt;&gt;"",$F288,$E288))</f>
        <v/>
      </c>
      <c r="H288" s="24">
        <f>IF($E288="","",IFERROR(VLOOKUP($A288,'Recurring Plans'!$A$5:$M$104,9,FALSE),""))</f>
        <v/>
      </c>
      <c r="I288" s="13" t="n"/>
      <c r="J288" s="20">
        <f>IF($E288="","",IF($I288&lt;&gt;"",$I288,IFERROR(VLOOKUP($A288,'Recurring Plans'!$A$5:$M$104,10,FALSE),"")))</f>
        <v/>
      </c>
      <c r="K288" s="12" t="n"/>
      <c r="L288" s="9">
        <f>IF($G288="","",IF($K288&lt;&gt;"",$K288,'Assumptions'!$E$14))</f>
        <v/>
      </c>
      <c r="M288" s="13" t="n"/>
      <c r="N288" s="20">
        <f>IF($G288="","",IF(OR($F288&lt;&gt;"",$I288&lt;&gt;"",$M288&lt;&gt;"",$K288='Assumptions'!$E$16,$K288='Assumptions'!$E$17),"Exception - check",IF(AND($L288='Assumptions'!$E$14,$G288&lt;'Assumptions'!$B$4),"Past date - check","")))</f>
        <v/>
      </c>
    </row>
    <row r="289">
      <c r="A289" s="6">
        <f>IFERROR(IF(INDEX('Recurring Plans'!$A$5:$A$104,INT((ROW()-5)/12)+1)="","",INDEX('Recurring Plans'!$A$5:$A$104,INT((ROW()-5)/12)+1)),"")</f>
        <v/>
      </c>
      <c r="B289" s="21">
        <f>IF($A289="","",MOD(ROW()-5,12)+1)</f>
        <v/>
      </c>
      <c r="C289" s="18">
        <f>IF($A289="","",IFERROR(VLOOKUP($A289,'Recurring Plans'!$A$5:$M$104,2,FALSE),""))</f>
        <v/>
      </c>
      <c r="D289" s="18">
        <f>IF($A289="","",IFERROR(VLOOKUP($A289,'Recurring Plans'!$A$5:$M$104,4,FALSE),""))</f>
        <v/>
      </c>
      <c r="E289" s="32">
        <f>IF(OR($A289="",$B289&gt;IFERROR(VLOOKUP($A289,'Recurring Plans'!$A$5:$M$104,8,FALSE),0),IFERROR(VLOOKUP($A289,'Recurring Plans'!$A$5:$M$104,11,FALSE),"")&lt;&gt;'Assumptions'!$E$9),"",IFERROR(IF(VLOOKUP($A289,'Recurring Plans'!$A$5:$M$104,7,FALSE)='Assumptions'!$E$4,VLOOKUP($A289,'Recurring Plans'!$A$5:$M$104,5,FALSE)+($B289-1)*VLOOKUP($A289,'Recurring Plans'!$A$5:$M$104,6,FALSE),IF(VLOOKUP($A289,'Recurring Plans'!$A$5:$M$104,7,FALSE)='Assumptions'!$E$5,VLOOKUP($A289,'Recurring Plans'!$A$5:$M$104,5,FALSE)+($B289-1)*VLOOKUP($A289,'Recurring Plans'!$A$5:$M$104,6,FALSE)*7,IF(VLOOKUP($A289,'Recurring Plans'!$A$5:$M$104,7,FALSE)='Assumptions'!$E$6,EDATE(VLOOKUP($A289,'Recurring Plans'!$A$5:$M$104,5,FALSE),($B289-1)*VLOOKUP($A289,'Recurring Plans'!$A$5:$M$104,6,FALSE)),""))),""))</f>
        <v/>
      </c>
      <c r="F289" s="31" t="n"/>
      <c r="G289" s="32">
        <f>IF($E289="","",IF($F289&lt;&gt;"",$F289,$E289))</f>
        <v/>
      </c>
      <c r="H289" s="22">
        <f>IF($E289="","",IFERROR(VLOOKUP($A289,'Recurring Plans'!$A$5:$M$104,9,FALSE),""))</f>
        <v/>
      </c>
      <c r="I289" s="13" t="n"/>
      <c r="J289" s="18">
        <f>IF($E289="","",IF($I289&lt;&gt;"",$I289,IFERROR(VLOOKUP($A289,'Recurring Plans'!$A$5:$M$104,10,FALSE),"")))</f>
        <v/>
      </c>
      <c r="K289" s="12" t="n"/>
      <c r="L289" s="6">
        <f>IF($G289="","",IF($K289&lt;&gt;"",$K289,'Assumptions'!$E$14))</f>
        <v/>
      </c>
      <c r="M289" s="13" t="n"/>
      <c r="N289" s="18">
        <f>IF($G289="","",IF(OR($F289&lt;&gt;"",$I289&lt;&gt;"",$M289&lt;&gt;"",$K289='Assumptions'!$E$16,$K289='Assumptions'!$E$17),"Exception - check",IF(AND($L289='Assumptions'!$E$14,$G289&lt;'Assumptions'!$B$4),"Past date - check","")))</f>
        <v/>
      </c>
    </row>
    <row r="290">
      <c r="A290" s="9">
        <f>IFERROR(IF(INDEX('Recurring Plans'!$A$5:$A$104,INT((ROW()-5)/12)+1)="","",INDEX('Recurring Plans'!$A$5:$A$104,INT((ROW()-5)/12)+1)),"")</f>
        <v/>
      </c>
      <c r="B290" s="23">
        <f>IF($A290="","",MOD(ROW()-5,12)+1)</f>
        <v/>
      </c>
      <c r="C290" s="20">
        <f>IF($A290="","",IFERROR(VLOOKUP($A290,'Recurring Plans'!$A$5:$M$104,2,FALSE),""))</f>
        <v/>
      </c>
      <c r="D290" s="20">
        <f>IF($A290="","",IFERROR(VLOOKUP($A290,'Recurring Plans'!$A$5:$M$104,4,FALSE),""))</f>
        <v/>
      </c>
      <c r="E290" s="33">
        <f>IF(OR($A290="",$B290&gt;IFERROR(VLOOKUP($A290,'Recurring Plans'!$A$5:$M$104,8,FALSE),0),IFERROR(VLOOKUP($A290,'Recurring Plans'!$A$5:$M$104,11,FALSE),"")&lt;&gt;'Assumptions'!$E$9),"",IFERROR(IF(VLOOKUP($A290,'Recurring Plans'!$A$5:$M$104,7,FALSE)='Assumptions'!$E$4,VLOOKUP($A290,'Recurring Plans'!$A$5:$M$104,5,FALSE)+($B290-1)*VLOOKUP($A290,'Recurring Plans'!$A$5:$M$104,6,FALSE),IF(VLOOKUP($A290,'Recurring Plans'!$A$5:$M$104,7,FALSE)='Assumptions'!$E$5,VLOOKUP($A290,'Recurring Plans'!$A$5:$M$104,5,FALSE)+($B290-1)*VLOOKUP($A290,'Recurring Plans'!$A$5:$M$104,6,FALSE)*7,IF(VLOOKUP($A290,'Recurring Plans'!$A$5:$M$104,7,FALSE)='Assumptions'!$E$6,EDATE(VLOOKUP($A290,'Recurring Plans'!$A$5:$M$104,5,FALSE),($B290-1)*VLOOKUP($A290,'Recurring Plans'!$A$5:$M$104,6,FALSE)),""))),""))</f>
        <v/>
      </c>
      <c r="F290" s="31" t="n"/>
      <c r="G290" s="33">
        <f>IF($E290="","",IF($F290&lt;&gt;"",$F290,$E290))</f>
        <v/>
      </c>
      <c r="H290" s="24">
        <f>IF($E290="","",IFERROR(VLOOKUP($A290,'Recurring Plans'!$A$5:$M$104,9,FALSE),""))</f>
        <v/>
      </c>
      <c r="I290" s="13" t="n"/>
      <c r="J290" s="20">
        <f>IF($E290="","",IF($I290&lt;&gt;"",$I290,IFERROR(VLOOKUP($A290,'Recurring Plans'!$A$5:$M$104,10,FALSE),"")))</f>
        <v/>
      </c>
      <c r="K290" s="12" t="n"/>
      <c r="L290" s="9">
        <f>IF($G290="","",IF($K290&lt;&gt;"",$K290,'Assumptions'!$E$14))</f>
        <v/>
      </c>
      <c r="M290" s="13" t="n"/>
      <c r="N290" s="20">
        <f>IF($G290="","",IF(OR($F290&lt;&gt;"",$I290&lt;&gt;"",$M290&lt;&gt;"",$K290='Assumptions'!$E$16,$K290='Assumptions'!$E$17),"Exception - check",IF(AND($L290='Assumptions'!$E$14,$G290&lt;'Assumptions'!$B$4),"Past date - check","")))</f>
        <v/>
      </c>
    </row>
    <row r="291">
      <c r="A291" s="6">
        <f>IFERROR(IF(INDEX('Recurring Plans'!$A$5:$A$104,INT((ROW()-5)/12)+1)="","",INDEX('Recurring Plans'!$A$5:$A$104,INT((ROW()-5)/12)+1)),"")</f>
        <v/>
      </c>
      <c r="B291" s="21">
        <f>IF($A291="","",MOD(ROW()-5,12)+1)</f>
        <v/>
      </c>
      <c r="C291" s="18">
        <f>IF($A291="","",IFERROR(VLOOKUP($A291,'Recurring Plans'!$A$5:$M$104,2,FALSE),""))</f>
        <v/>
      </c>
      <c r="D291" s="18">
        <f>IF($A291="","",IFERROR(VLOOKUP($A291,'Recurring Plans'!$A$5:$M$104,4,FALSE),""))</f>
        <v/>
      </c>
      <c r="E291" s="32">
        <f>IF(OR($A291="",$B291&gt;IFERROR(VLOOKUP($A291,'Recurring Plans'!$A$5:$M$104,8,FALSE),0),IFERROR(VLOOKUP($A291,'Recurring Plans'!$A$5:$M$104,11,FALSE),"")&lt;&gt;'Assumptions'!$E$9),"",IFERROR(IF(VLOOKUP($A291,'Recurring Plans'!$A$5:$M$104,7,FALSE)='Assumptions'!$E$4,VLOOKUP($A291,'Recurring Plans'!$A$5:$M$104,5,FALSE)+($B291-1)*VLOOKUP($A291,'Recurring Plans'!$A$5:$M$104,6,FALSE),IF(VLOOKUP($A291,'Recurring Plans'!$A$5:$M$104,7,FALSE)='Assumptions'!$E$5,VLOOKUP($A291,'Recurring Plans'!$A$5:$M$104,5,FALSE)+($B291-1)*VLOOKUP($A291,'Recurring Plans'!$A$5:$M$104,6,FALSE)*7,IF(VLOOKUP($A291,'Recurring Plans'!$A$5:$M$104,7,FALSE)='Assumptions'!$E$6,EDATE(VLOOKUP($A291,'Recurring Plans'!$A$5:$M$104,5,FALSE),($B291-1)*VLOOKUP($A291,'Recurring Plans'!$A$5:$M$104,6,FALSE)),""))),""))</f>
        <v/>
      </c>
      <c r="F291" s="31" t="n"/>
      <c r="G291" s="32">
        <f>IF($E291="","",IF($F291&lt;&gt;"",$F291,$E291))</f>
        <v/>
      </c>
      <c r="H291" s="22">
        <f>IF($E291="","",IFERROR(VLOOKUP($A291,'Recurring Plans'!$A$5:$M$104,9,FALSE),""))</f>
        <v/>
      </c>
      <c r="I291" s="13" t="n"/>
      <c r="J291" s="18">
        <f>IF($E291="","",IF($I291&lt;&gt;"",$I291,IFERROR(VLOOKUP($A291,'Recurring Plans'!$A$5:$M$104,10,FALSE),"")))</f>
        <v/>
      </c>
      <c r="K291" s="12" t="n"/>
      <c r="L291" s="6">
        <f>IF($G291="","",IF($K291&lt;&gt;"",$K291,'Assumptions'!$E$14))</f>
        <v/>
      </c>
      <c r="M291" s="13" t="n"/>
      <c r="N291" s="18">
        <f>IF($G291="","",IF(OR($F291&lt;&gt;"",$I291&lt;&gt;"",$M291&lt;&gt;"",$K291='Assumptions'!$E$16,$K291='Assumptions'!$E$17),"Exception - check",IF(AND($L291='Assumptions'!$E$14,$G291&lt;'Assumptions'!$B$4),"Past date - check","")))</f>
        <v/>
      </c>
    </row>
    <row r="292">
      <c r="A292" s="9">
        <f>IFERROR(IF(INDEX('Recurring Plans'!$A$5:$A$104,INT((ROW()-5)/12)+1)="","",INDEX('Recurring Plans'!$A$5:$A$104,INT((ROW()-5)/12)+1)),"")</f>
        <v/>
      </c>
      <c r="B292" s="23">
        <f>IF($A292="","",MOD(ROW()-5,12)+1)</f>
        <v/>
      </c>
      <c r="C292" s="20">
        <f>IF($A292="","",IFERROR(VLOOKUP($A292,'Recurring Plans'!$A$5:$M$104,2,FALSE),""))</f>
        <v/>
      </c>
      <c r="D292" s="20">
        <f>IF($A292="","",IFERROR(VLOOKUP($A292,'Recurring Plans'!$A$5:$M$104,4,FALSE),""))</f>
        <v/>
      </c>
      <c r="E292" s="33">
        <f>IF(OR($A292="",$B292&gt;IFERROR(VLOOKUP($A292,'Recurring Plans'!$A$5:$M$104,8,FALSE),0),IFERROR(VLOOKUP($A292,'Recurring Plans'!$A$5:$M$104,11,FALSE),"")&lt;&gt;'Assumptions'!$E$9),"",IFERROR(IF(VLOOKUP($A292,'Recurring Plans'!$A$5:$M$104,7,FALSE)='Assumptions'!$E$4,VLOOKUP($A292,'Recurring Plans'!$A$5:$M$104,5,FALSE)+($B292-1)*VLOOKUP($A292,'Recurring Plans'!$A$5:$M$104,6,FALSE),IF(VLOOKUP($A292,'Recurring Plans'!$A$5:$M$104,7,FALSE)='Assumptions'!$E$5,VLOOKUP($A292,'Recurring Plans'!$A$5:$M$104,5,FALSE)+($B292-1)*VLOOKUP($A292,'Recurring Plans'!$A$5:$M$104,6,FALSE)*7,IF(VLOOKUP($A292,'Recurring Plans'!$A$5:$M$104,7,FALSE)='Assumptions'!$E$6,EDATE(VLOOKUP($A292,'Recurring Plans'!$A$5:$M$104,5,FALSE),($B292-1)*VLOOKUP($A292,'Recurring Plans'!$A$5:$M$104,6,FALSE)),""))),""))</f>
        <v/>
      </c>
      <c r="F292" s="31" t="n"/>
      <c r="G292" s="33">
        <f>IF($E292="","",IF($F292&lt;&gt;"",$F292,$E292))</f>
        <v/>
      </c>
      <c r="H292" s="24">
        <f>IF($E292="","",IFERROR(VLOOKUP($A292,'Recurring Plans'!$A$5:$M$104,9,FALSE),""))</f>
        <v/>
      </c>
      <c r="I292" s="13" t="n"/>
      <c r="J292" s="20">
        <f>IF($E292="","",IF($I292&lt;&gt;"",$I292,IFERROR(VLOOKUP($A292,'Recurring Plans'!$A$5:$M$104,10,FALSE),"")))</f>
        <v/>
      </c>
      <c r="K292" s="12" t="n"/>
      <c r="L292" s="9">
        <f>IF($G292="","",IF($K292&lt;&gt;"",$K292,'Assumptions'!$E$14))</f>
        <v/>
      </c>
      <c r="M292" s="13" t="n"/>
      <c r="N292" s="20">
        <f>IF($G292="","",IF(OR($F292&lt;&gt;"",$I292&lt;&gt;"",$M292&lt;&gt;"",$K292='Assumptions'!$E$16,$K292='Assumptions'!$E$17),"Exception - check",IF(AND($L292='Assumptions'!$E$14,$G292&lt;'Assumptions'!$B$4),"Past date - check","")))</f>
        <v/>
      </c>
    </row>
    <row r="293">
      <c r="A293" s="6">
        <f>IFERROR(IF(INDEX('Recurring Plans'!$A$5:$A$104,INT((ROW()-5)/12)+1)="","",INDEX('Recurring Plans'!$A$5:$A$104,INT((ROW()-5)/12)+1)),"")</f>
        <v/>
      </c>
      <c r="B293" s="21">
        <f>IF($A293="","",MOD(ROW()-5,12)+1)</f>
        <v/>
      </c>
      <c r="C293" s="18">
        <f>IF($A293="","",IFERROR(VLOOKUP($A293,'Recurring Plans'!$A$5:$M$104,2,FALSE),""))</f>
        <v/>
      </c>
      <c r="D293" s="18">
        <f>IF($A293="","",IFERROR(VLOOKUP($A293,'Recurring Plans'!$A$5:$M$104,4,FALSE),""))</f>
        <v/>
      </c>
      <c r="E293" s="32">
        <f>IF(OR($A293="",$B293&gt;IFERROR(VLOOKUP($A293,'Recurring Plans'!$A$5:$M$104,8,FALSE),0),IFERROR(VLOOKUP($A293,'Recurring Plans'!$A$5:$M$104,11,FALSE),"")&lt;&gt;'Assumptions'!$E$9),"",IFERROR(IF(VLOOKUP($A293,'Recurring Plans'!$A$5:$M$104,7,FALSE)='Assumptions'!$E$4,VLOOKUP($A293,'Recurring Plans'!$A$5:$M$104,5,FALSE)+($B293-1)*VLOOKUP($A293,'Recurring Plans'!$A$5:$M$104,6,FALSE),IF(VLOOKUP($A293,'Recurring Plans'!$A$5:$M$104,7,FALSE)='Assumptions'!$E$5,VLOOKUP($A293,'Recurring Plans'!$A$5:$M$104,5,FALSE)+($B293-1)*VLOOKUP($A293,'Recurring Plans'!$A$5:$M$104,6,FALSE)*7,IF(VLOOKUP($A293,'Recurring Plans'!$A$5:$M$104,7,FALSE)='Assumptions'!$E$6,EDATE(VLOOKUP($A293,'Recurring Plans'!$A$5:$M$104,5,FALSE),($B293-1)*VLOOKUP($A293,'Recurring Plans'!$A$5:$M$104,6,FALSE)),""))),""))</f>
        <v/>
      </c>
      <c r="F293" s="31" t="n"/>
      <c r="G293" s="32">
        <f>IF($E293="","",IF($F293&lt;&gt;"",$F293,$E293))</f>
        <v/>
      </c>
      <c r="H293" s="22">
        <f>IF($E293="","",IFERROR(VLOOKUP($A293,'Recurring Plans'!$A$5:$M$104,9,FALSE),""))</f>
        <v/>
      </c>
      <c r="I293" s="13" t="n"/>
      <c r="J293" s="18">
        <f>IF($E293="","",IF($I293&lt;&gt;"",$I293,IFERROR(VLOOKUP($A293,'Recurring Plans'!$A$5:$M$104,10,FALSE),"")))</f>
        <v/>
      </c>
      <c r="K293" s="12" t="n"/>
      <c r="L293" s="6">
        <f>IF($G293="","",IF($K293&lt;&gt;"",$K293,'Assumptions'!$E$14))</f>
        <v/>
      </c>
      <c r="M293" s="13" t="n"/>
      <c r="N293" s="18">
        <f>IF($G293="","",IF(OR($F293&lt;&gt;"",$I293&lt;&gt;"",$M293&lt;&gt;"",$K293='Assumptions'!$E$16,$K293='Assumptions'!$E$17),"Exception - check",IF(AND($L293='Assumptions'!$E$14,$G293&lt;'Assumptions'!$B$4),"Past date - check","")))</f>
        <v/>
      </c>
    </row>
    <row r="294">
      <c r="A294" s="9">
        <f>IFERROR(IF(INDEX('Recurring Plans'!$A$5:$A$104,INT((ROW()-5)/12)+1)="","",INDEX('Recurring Plans'!$A$5:$A$104,INT((ROW()-5)/12)+1)),"")</f>
        <v/>
      </c>
      <c r="B294" s="23">
        <f>IF($A294="","",MOD(ROW()-5,12)+1)</f>
        <v/>
      </c>
      <c r="C294" s="20">
        <f>IF($A294="","",IFERROR(VLOOKUP($A294,'Recurring Plans'!$A$5:$M$104,2,FALSE),""))</f>
        <v/>
      </c>
      <c r="D294" s="20">
        <f>IF($A294="","",IFERROR(VLOOKUP($A294,'Recurring Plans'!$A$5:$M$104,4,FALSE),""))</f>
        <v/>
      </c>
      <c r="E294" s="33">
        <f>IF(OR($A294="",$B294&gt;IFERROR(VLOOKUP($A294,'Recurring Plans'!$A$5:$M$104,8,FALSE),0),IFERROR(VLOOKUP($A294,'Recurring Plans'!$A$5:$M$104,11,FALSE),"")&lt;&gt;'Assumptions'!$E$9),"",IFERROR(IF(VLOOKUP($A294,'Recurring Plans'!$A$5:$M$104,7,FALSE)='Assumptions'!$E$4,VLOOKUP($A294,'Recurring Plans'!$A$5:$M$104,5,FALSE)+($B294-1)*VLOOKUP($A294,'Recurring Plans'!$A$5:$M$104,6,FALSE),IF(VLOOKUP($A294,'Recurring Plans'!$A$5:$M$104,7,FALSE)='Assumptions'!$E$5,VLOOKUP($A294,'Recurring Plans'!$A$5:$M$104,5,FALSE)+($B294-1)*VLOOKUP($A294,'Recurring Plans'!$A$5:$M$104,6,FALSE)*7,IF(VLOOKUP($A294,'Recurring Plans'!$A$5:$M$104,7,FALSE)='Assumptions'!$E$6,EDATE(VLOOKUP($A294,'Recurring Plans'!$A$5:$M$104,5,FALSE),($B294-1)*VLOOKUP($A294,'Recurring Plans'!$A$5:$M$104,6,FALSE)),""))),""))</f>
        <v/>
      </c>
      <c r="F294" s="31" t="n"/>
      <c r="G294" s="33">
        <f>IF($E294="","",IF($F294&lt;&gt;"",$F294,$E294))</f>
        <v/>
      </c>
      <c r="H294" s="24">
        <f>IF($E294="","",IFERROR(VLOOKUP($A294,'Recurring Plans'!$A$5:$M$104,9,FALSE),""))</f>
        <v/>
      </c>
      <c r="I294" s="13" t="n"/>
      <c r="J294" s="20">
        <f>IF($E294="","",IF($I294&lt;&gt;"",$I294,IFERROR(VLOOKUP($A294,'Recurring Plans'!$A$5:$M$104,10,FALSE),"")))</f>
        <v/>
      </c>
      <c r="K294" s="12" t="n"/>
      <c r="L294" s="9">
        <f>IF($G294="","",IF($K294&lt;&gt;"",$K294,'Assumptions'!$E$14))</f>
        <v/>
      </c>
      <c r="M294" s="13" t="n"/>
      <c r="N294" s="20">
        <f>IF($G294="","",IF(OR($F294&lt;&gt;"",$I294&lt;&gt;"",$M294&lt;&gt;"",$K294='Assumptions'!$E$16,$K294='Assumptions'!$E$17),"Exception - check",IF(AND($L294='Assumptions'!$E$14,$G294&lt;'Assumptions'!$B$4),"Past date - check","")))</f>
        <v/>
      </c>
    </row>
    <row r="295">
      <c r="A295" s="6">
        <f>IFERROR(IF(INDEX('Recurring Plans'!$A$5:$A$104,INT((ROW()-5)/12)+1)="","",INDEX('Recurring Plans'!$A$5:$A$104,INT((ROW()-5)/12)+1)),"")</f>
        <v/>
      </c>
      <c r="B295" s="21">
        <f>IF($A295="","",MOD(ROW()-5,12)+1)</f>
        <v/>
      </c>
      <c r="C295" s="18">
        <f>IF($A295="","",IFERROR(VLOOKUP($A295,'Recurring Plans'!$A$5:$M$104,2,FALSE),""))</f>
        <v/>
      </c>
      <c r="D295" s="18">
        <f>IF($A295="","",IFERROR(VLOOKUP($A295,'Recurring Plans'!$A$5:$M$104,4,FALSE),""))</f>
        <v/>
      </c>
      <c r="E295" s="32">
        <f>IF(OR($A295="",$B295&gt;IFERROR(VLOOKUP($A295,'Recurring Plans'!$A$5:$M$104,8,FALSE),0),IFERROR(VLOOKUP($A295,'Recurring Plans'!$A$5:$M$104,11,FALSE),"")&lt;&gt;'Assumptions'!$E$9),"",IFERROR(IF(VLOOKUP($A295,'Recurring Plans'!$A$5:$M$104,7,FALSE)='Assumptions'!$E$4,VLOOKUP($A295,'Recurring Plans'!$A$5:$M$104,5,FALSE)+($B295-1)*VLOOKUP($A295,'Recurring Plans'!$A$5:$M$104,6,FALSE),IF(VLOOKUP($A295,'Recurring Plans'!$A$5:$M$104,7,FALSE)='Assumptions'!$E$5,VLOOKUP($A295,'Recurring Plans'!$A$5:$M$104,5,FALSE)+($B295-1)*VLOOKUP($A295,'Recurring Plans'!$A$5:$M$104,6,FALSE)*7,IF(VLOOKUP($A295,'Recurring Plans'!$A$5:$M$104,7,FALSE)='Assumptions'!$E$6,EDATE(VLOOKUP($A295,'Recurring Plans'!$A$5:$M$104,5,FALSE),($B295-1)*VLOOKUP($A295,'Recurring Plans'!$A$5:$M$104,6,FALSE)),""))),""))</f>
        <v/>
      </c>
      <c r="F295" s="31" t="n"/>
      <c r="G295" s="32">
        <f>IF($E295="","",IF($F295&lt;&gt;"",$F295,$E295))</f>
        <v/>
      </c>
      <c r="H295" s="22">
        <f>IF($E295="","",IFERROR(VLOOKUP($A295,'Recurring Plans'!$A$5:$M$104,9,FALSE),""))</f>
        <v/>
      </c>
      <c r="I295" s="13" t="n"/>
      <c r="J295" s="18">
        <f>IF($E295="","",IF($I295&lt;&gt;"",$I295,IFERROR(VLOOKUP($A295,'Recurring Plans'!$A$5:$M$104,10,FALSE),"")))</f>
        <v/>
      </c>
      <c r="K295" s="12" t="n"/>
      <c r="L295" s="6">
        <f>IF($G295="","",IF($K295&lt;&gt;"",$K295,'Assumptions'!$E$14))</f>
        <v/>
      </c>
      <c r="M295" s="13" t="n"/>
      <c r="N295" s="18">
        <f>IF($G295="","",IF(OR($F295&lt;&gt;"",$I295&lt;&gt;"",$M295&lt;&gt;"",$K295='Assumptions'!$E$16,$K295='Assumptions'!$E$17),"Exception - check",IF(AND($L295='Assumptions'!$E$14,$G295&lt;'Assumptions'!$B$4),"Past date - check","")))</f>
        <v/>
      </c>
    </row>
    <row r="296">
      <c r="A296" s="9">
        <f>IFERROR(IF(INDEX('Recurring Plans'!$A$5:$A$104,INT((ROW()-5)/12)+1)="","",INDEX('Recurring Plans'!$A$5:$A$104,INT((ROW()-5)/12)+1)),"")</f>
        <v/>
      </c>
      <c r="B296" s="23">
        <f>IF($A296="","",MOD(ROW()-5,12)+1)</f>
        <v/>
      </c>
      <c r="C296" s="20">
        <f>IF($A296="","",IFERROR(VLOOKUP($A296,'Recurring Plans'!$A$5:$M$104,2,FALSE),""))</f>
        <v/>
      </c>
      <c r="D296" s="20">
        <f>IF($A296="","",IFERROR(VLOOKUP($A296,'Recurring Plans'!$A$5:$M$104,4,FALSE),""))</f>
        <v/>
      </c>
      <c r="E296" s="33">
        <f>IF(OR($A296="",$B296&gt;IFERROR(VLOOKUP($A296,'Recurring Plans'!$A$5:$M$104,8,FALSE),0),IFERROR(VLOOKUP($A296,'Recurring Plans'!$A$5:$M$104,11,FALSE),"")&lt;&gt;'Assumptions'!$E$9),"",IFERROR(IF(VLOOKUP($A296,'Recurring Plans'!$A$5:$M$104,7,FALSE)='Assumptions'!$E$4,VLOOKUP($A296,'Recurring Plans'!$A$5:$M$104,5,FALSE)+($B296-1)*VLOOKUP($A296,'Recurring Plans'!$A$5:$M$104,6,FALSE),IF(VLOOKUP($A296,'Recurring Plans'!$A$5:$M$104,7,FALSE)='Assumptions'!$E$5,VLOOKUP($A296,'Recurring Plans'!$A$5:$M$104,5,FALSE)+($B296-1)*VLOOKUP($A296,'Recurring Plans'!$A$5:$M$104,6,FALSE)*7,IF(VLOOKUP($A296,'Recurring Plans'!$A$5:$M$104,7,FALSE)='Assumptions'!$E$6,EDATE(VLOOKUP($A296,'Recurring Plans'!$A$5:$M$104,5,FALSE),($B296-1)*VLOOKUP($A296,'Recurring Plans'!$A$5:$M$104,6,FALSE)),""))),""))</f>
        <v/>
      </c>
      <c r="F296" s="31" t="n"/>
      <c r="G296" s="33">
        <f>IF($E296="","",IF($F296&lt;&gt;"",$F296,$E296))</f>
        <v/>
      </c>
      <c r="H296" s="24">
        <f>IF($E296="","",IFERROR(VLOOKUP($A296,'Recurring Plans'!$A$5:$M$104,9,FALSE),""))</f>
        <v/>
      </c>
      <c r="I296" s="13" t="n"/>
      <c r="J296" s="20">
        <f>IF($E296="","",IF($I296&lt;&gt;"",$I296,IFERROR(VLOOKUP($A296,'Recurring Plans'!$A$5:$M$104,10,FALSE),"")))</f>
        <v/>
      </c>
      <c r="K296" s="12" t="n"/>
      <c r="L296" s="9">
        <f>IF($G296="","",IF($K296&lt;&gt;"",$K296,'Assumptions'!$E$14))</f>
        <v/>
      </c>
      <c r="M296" s="13" t="n"/>
      <c r="N296" s="20">
        <f>IF($G296="","",IF(OR($F296&lt;&gt;"",$I296&lt;&gt;"",$M296&lt;&gt;"",$K296='Assumptions'!$E$16,$K296='Assumptions'!$E$17),"Exception - check",IF(AND($L296='Assumptions'!$E$14,$G296&lt;'Assumptions'!$B$4),"Past date - check","")))</f>
        <v/>
      </c>
    </row>
    <row r="297">
      <c r="A297" s="6">
        <f>IFERROR(IF(INDEX('Recurring Plans'!$A$5:$A$104,INT((ROW()-5)/12)+1)="","",INDEX('Recurring Plans'!$A$5:$A$104,INT((ROW()-5)/12)+1)),"")</f>
        <v/>
      </c>
      <c r="B297" s="21">
        <f>IF($A297="","",MOD(ROW()-5,12)+1)</f>
        <v/>
      </c>
      <c r="C297" s="18">
        <f>IF($A297="","",IFERROR(VLOOKUP($A297,'Recurring Plans'!$A$5:$M$104,2,FALSE),""))</f>
        <v/>
      </c>
      <c r="D297" s="18">
        <f>IF($A297="","",IFERROR(VLOOKUP($A297,'Recurring Plans'!$A$5:$M$104,4,FALSE),""))</f>
        <v/>
      </c>
      <c r="E297" s="32">
        <f>IF(OR($A297="",$B297&gt;IFERROR(VLOOKUP($A297,'Recurring Plans'!$A$5:$M$104,8,FALSE),0),IFERROR(VLOOKUP($A297,'Recurring Plans'!$A$5:$M$104,11,FALSE),"")&lt;&gt;'Assumptions'!$E$9),"",IFERROR(IF(VLOOKUP($A297,'Recurring Plans'!$A$5:$M$104,7,FALSE)='Assumptions'!$E$4,VLOOKUP($A297,'Recurring Plans'!$A$5:$M$104,5,FALSE)+($B297-1)*VLOOKUP($A297,'Recurring Plans'!$A$5:$M$104,6,FALSE),IF(VLOOKUP($A297,'Recurring Plans'!$A$5:$M$104,7,FALSE)='Assumptions'!$E$5,VLOOKUP($A297,'Recurring Plans'!$A$5:$M$104,5,FALSE)+($B297-1)*VLOOKUP($A297,'Recurring Plans'!$A$5:$M$104,6,FALSE)*7,IF(VLOOKUP($A297,'Recurring Plans'!$A$5:$M$104,7,FALSE)='Assumptions'!$E$6,EDATE(VLOOKUP($A297,'Recurring Plans'!$A$5:$M$104,5,FALSE),($B297-1)*VLOOKUP($A297,'Recurring Plans'!$A$5:$M$104,6,FALSE)),""))),""))</f>
        <v/>
      </c>
      <c r="F297" s="31" t="n"/>
      <c r="G297" s="32">
        <f>IF($E297="","",IF($F297&lt;&gt;"",$F297,$E297))</f>
        <v/>
      </c>
      <c r="H297" s="22">
        <f>IF($E297="","",IFERROR(VLOOKUP($A297,'Recurring Plans'!$A$5:$M$104,9,FALSE),""))</f>
        <v/>
      </c>
      <c r="I297" s="13" t="n"/>
      <c r="J297" s="18">
        <f>IF($E297="","",IF($I297&lt;&gt;"",$I297,IFERROR(VLOOKUP($A297,'Recurring Plans'!$A$5:$M$104,10,FALSE),"")))</f>
        <v/>
      </c>
      <c r="K297" s="12" t="n"/>
      <c r="L297" s="6">
        <f>IF($G297="","",IF($K297&lt;&gt;"",$K297,'Assumptions'!$E$14))</f>
        <v/>
      </c>
      <c r="M297" s="13" t="n"/>
      <c r="N297" s="18">
        <f>IF($G297="","",IF(OR($F297&lt;&gt;"",$I297&lt;&gt;"",$M297&lt;&gt;"",$K297='Assumptions'!$E$16,$K297='Assumptions'!$E$17),"Exception - check",IF(AND($L297='Assumptions'!$E$14,$G297&lt;'Assumptions'!$B$4),"Past date - check","")))</f>
        <v/>
      </c>
    </row>
    <row r="298">
      <c r="A298" s="9">
        <f>IFERROR(IF(INDEX('Recurring Plans'!$A$5:$A$104,INT((ROW()-5)/12)+1)="","",INDEX('Recurring Plans'!$A$5:$A$104,INT((ROW()-5)/12)+1)),"")</f>
        <v/>
      </c>
      <c r="B298" s="23">
        <f>IF($A298="","",MOD(ROW()-5,12)+1)</f>
        <v/>
      </c>
      <c r="C298" s="20">
        <f>IF($A298="","",IFERROR(VLOOKUP($A298,'Recurring Plans'!$A$5:$M$104,2,FALSE),""))</f>
        <v/>
      </c>
      <c r="D298" s="20">
        <f>IF($A298="","",IFERROR(VLOOKUP($A298,'Recurring Plans'!$A$5:$M$104,4,FALSE),""))</f>
        <v/>
      </c>
      <c r="E298" s="33">
        <f>IF(OR($A298="",$B298&gt;IFERROR(VLOOKUP($A298,'Recurring Plans'!$A$5:$M$104,8,FALSE),0),IFERROR(VLOOKUP($A298,'Recurring Plans'!$A$5:$M$104,11,FALSE),"")&lt;&gt;'Assumptions'!$E$9),"",IFERROR(IF(VLOOKUP($A298,'Recurring Plans'!$A$5:$M$104,7,FALSE)='Assumptions'!$E$4,VLOOKUP($A298,'Recurring Plans'!$A$5:$M$104,5,FALSE)+($B298-1)*VLOOKUP($A298,'Recurring Plans'!$A$5:$M$104,6,FALSE),IF(VLOOKUP($A298,'Recurring Plans'!$A$5:$M$104,7,FALSE)='Assumptions'!$E$5,VLOOKUP($A298,'Recurring Plans'!$A$5:$M$104,5,FALSE)+($B298-1)*VLOOKUP($A298,'Recurring Plans'!$A$5:$M$104,6,FALSE)*7,IF(VLOOKUP($A298,'Recurring Plans'!$A$5:$M$104,7,FALSE)='Assumptions'!$E$6,EDATE(VLOOKUP($A298,'Recurring Plans'!$A$5:$M$104,5,FALSE),($B298-1)*VLOOKUP($A298,'Recurring Plans'!$A$5:$M$104,6,FALSE)),""))),""))</f>
        <v/>
      </c>
      <c r="F298" s="31" t="n"/>
      <c r="G298" s="33">
        <f>IF($E298="","",IF($F298&lt;&gt;"",$F298,$E298))</f>
        <v/>
      </c>
      <c r="H298" s="24">
        <f>IF($E298="","",IFERROR(VLOOKUP($A298,'Recurring Plans'!$A$5:$M$104,9,FALSE),""))</f>
        <v/>
      </c>
      <c r="I298" s="13" t="n"/>
      <c r="J298" s="20">
        <f>IF($E298="","",IF($I298&lt;&gt;"",$I298,IFERROR(VLOOKUP($A298,'Recurring Plans'!$A$5:$M$104,10,FALSE),"")))</f>
        <v/>
      </c>
      <c r="K298" s="12" t="n"/>
      <c r="L298" s="9">
        <f>IF($G298="","",IF($K298&lt;&gt;"",$K298,'Assumptions'!$E$14))</f>
        <v/>
      </c>
      <c r="M298" s="13" t="n"/>
      <c r="N298" s="20">
        <f>IF($G298="","",IF(OR($F298&lt;&gt;"",$I298&lt;&gt;"",$M298&lt;&gt;"",$K298='Assumptions'!$E$16,$K298='Assumptions'!$E$17),"Exception - check",IF(AND($L298='Assumptions'!$E$14,$G298&lt;'Assumptions'!$B$4),"Past date - check","")))</f>
        <v/>
      </c>
    </row>
    <row r="299">
      <c r="A299" s="6">
        <f>IFERROR(IF(INDEX('Recurring Plans'!$A$5:$A$104,INT((ROW()-5)/12)+1)="","",INDEX('Recurring Plans'!$A$5:$A$104,INT((ROW()-5)/12)+1)),"")</f>
        <v/>
      </c>
      <c r="B299" s="21">
        <f>IF($A299="","",MOD(ROW()-5,12)+1)</f>
        <v/>
      </c>
      <c r="C299" s="18">
        <f>IF($A299="","",IFERROR(VLOOKUP($A299,'Recurring Plans'!$A$5:$M$104,2,FALSE),""))</f>
        <v/>
      </c>
      <c r="D299" s="18">
        <f>IF($A299="","",IFERROR(VLOOKUP($A299,'Recurring Plans'!$A$5:$M$104,4,FALSE),""))</f>
        <v/>
      </c>
      <c r="E299" s="32">
        <f>IF(OR($A299="",$B299&gt;IFERROR(VLOOKUP($A299,'Recurring Plans'!$A$5:$M$104,8,FALSE),0),IFERROR(VLOOKUP($A299,'Recurring Plans'!$A$5:$M$104,11,FALSE),"")&lt;&gt;'Assumptions'!$E$9),"",IFERROR(IF(VLOOKUP($A299,'Recurring Plans'!$A$5:$M$104,7,FALSE)='Assumptions'!$E$4,VLOOKUP($A299,'Recurring Plans'!$A$5:$M$104,5,FALSE)+($B299-1)*VLOOKUP($A299,'Recurring Plans'!$A$5:$M$104,6,FALSE),IF(VLOOKUP($A299,'Recurring Plans'!$A$5:$M$104,7,FALSE)='Assumptions'!$E$5,VLOOKUP($A299,'Recurring Plans'!$A$5:$M$104,5,FALSE)+($B299-1)*VLOOKUP($A299,'Recurring Plans'!$A$5:$M$104,6,FALSE)*7,IF(VLOOKUP($A299,'Recurring Plans'!$A$5:$M$104,7,FALSE)='Assumptions'!$E$6,EDATE(VLOOKUP($A299,'Recurring Plans'!$A$5:$M$104,5,FALSE),($B299-1)*VLOOKUP($A299,'Recurring Plans'!$A$5:$M$104,6,FALSE)),""))),""))</f>
        <v/>
      </c>
      <c r="F299" s="31" t="n"/>
      <c r="G299" s="32">
        <f>IF($E299="","",IF($F299&lt;&gt;"",$F299,$E299))</f>
        <v/>
      </c>
      <c r="H299" s="22">
        <f>IF($E299="","",IFERROR(VLOOKUP($A299,'Recurring Plans'!$A$5:$M$104,9,FALSE),""))</f>
        <v/>
      </c>
      <c r="I299" s="13" t="n"/>
      <c r="J299" s="18">
        <f>IF($E299="","",IF($I299&lt;&gt;"",$I299,IFERROR(VLOOKUP($A299,'Recurring Plans'!$A$5:$M$104,10,FALSE),"")))</f>
        <v/>
      </c>
      <c r="K299" s="12" t="n"/>
      <c r="L299" s="6">
        <f>IF($G299="","",IF($K299&lt;&gt;"",$K299,'Assumptions'!$E$14))</f>
        <v/>
      </c>
      <c r="M299" s="13" t="n"/>
      <c r="N299" s="18">
        <f>IF($G299="","",IF(OR($F299&lt;&gt;"",$I299&lt;&gt;"",$M299&lt;&gt;"",$K299='Assumptions'!$E$16,$K299='Assumptions'!$E$17),"Exception - check",IF(AND($L299='Assumptions'!$E$14,$G299&lt;'Assumptions'!$B$4),"Past date - check","")))</f>
        <v/>
      </c>
    </row>
    <row r="300">
      <c r="A300" s="9">
        <f>IFERROR(IF(INDEX('Recurring Plans'!$A$5:$A$104,INT((ROW()-5)/12)+1)="","",INDEX('Recurring Plans'!$A$5:$A$104,INT((ROW()-5)/12)+1)),"")</f>
        <v/>
      </c>
      <c r="B300" s="23">
        <f>IF($A300="","",MOD(ROW()-5,12)+1)</f>
        <v/>
      </c>
      <c r="C300" s="20">
        <f>IF($A300="","",IFERROR(VLOOKUP($A300,'Recurring Plans'!$A$5:$M$104,2,FALSE),""))</f>
        <v/>
      </c>
      <c r="D300" s="20">
        <f>IF($A300="","",IFERROR(VLOOKUP($A300,'Recurring Plans'!$A$5:$M$104,4,FALSE),""))</f>
        <v/>
      </c>
      <c r="E300" s="33">
        <f>IF(OR($A300="",$B300&gt;IFERROR(VLOOKUP($A300,'Recurring Plans'!$A$5:$M$104,8,FALSE),0),IFERROR(VLOOKUP($A300,'Recurring Plans'!$A$5:$M$104,11,FALSE),"")&lt;&gt;'Assumptions'!$E$9),"",IFERROR(IF(VLOOKUP($A300,'Recurring Plans'!$A$5:$M$104,7,FALSE)='Assumptions'!$E$4,VLOOKUP($A300,'Recurring Plans'!$A$5:$M$104,5,FALSE)+($B300-1)*VLOOKUP($A300,'Recurring Plans'!$A$5:$M$104,6,FALSE),IF(VLOOKUP($A300,'Recurring Plans'!$A$5:$M$104,7,FALSE)='Assumptions'!$E$5,VLOOKUP($A300,'Recurring Plans'!$A$5:$M$104,5,FALSE)+($B300-1)*VLOOKUP($A300,'Recurring Plans'!$A$5:$M$104,6,FALSE)*7,IF(VLOOKUP($A300,'Recurring Plans'!$A$5:$M$104,7,FALSE)='Assumptions'!$E$6,EDATE(VLOOKUP($A300,'Recurring Plans'!$A$5:$M$104,5,FALSE),($B300-1)*VLOOKUP($A300,'Recurring Plans'!$A$5:$M$104,6,FALSE)),""))),""))</f>
        <v/>
      </c>
      <c r="F300" s="31" t="n"/>
      <c r="G300" s="33">
        <f>IF($E300="","",IF($F300&lt;&gt;"",$F300,$E300))</f>
        <v/>
      </c>
      <c r="H300" s="24">
        <f>IF($E300="","",IFERROR(VLOOKUP($A300,'Recurring Plans'!$A$5:$M$104,9,FALSE),""))</f>
        <v/>
      </c>
      <c r="I300" s="13" t="n"/>
      <c r="J300" s="20">
        <f>IF($E300="","",IF($I300&lt;&gt;"",$I300,IFERROR(VLOOKUP($A300,'Recurring Plans'!$A$5:$M$104,10,FALSE),"")))</f>
        <v/>
      </c>
      <c r="K300" s="12" t="n"/>
      <c r="L300" s="9">
        <f>IF($G300="","",IF($K300&lt;&gt;"",$K300,'Assumptions'!$E$14))</f>
        <v/>
      </c>
      <c r="M300" s="13" t="n"/>
      <c r="N300" s="20">
        <f>IF($G300="","",IF(OR($F300&lt;&gt;"",$I300&lt;&gt;"",$M300&lt;&gt;"",$K300='Assumptions'!$E$16,$K300='Assumptions'!$E$17),"Exception - check",IF(AND($L300='Assumptions'!$E$14,$G300&lt;'Assumptions'!$B$4),"Past date - check","")))</f>
        <v/>
      </c>
    </row>
    <row r="301">
      <c r="A301" s="6">
        <f>IFERROR(IF(INDEX('Recurring Plans'!$A$5:$A$104,INT((ROW()-5)/12)+1)="","",INDEX('Recurring Plans'!$A$5:$A$104,INT((ROW()-5)/12)+1)),"")</f>
        <v/>
      </c>
      <c r="B301" s="21">
        <f>IF($A301="","",MOD(ROW()-5,12)+1)</f>
        <v/>
      </c>
      <c r="C301" s="18">
        <f>IF($A301="","",IFERROR(VLOOKUP($A301,'Recurring Plans'!$A$5:$M$104,2,FALSE),""))</f>
        <v/>
      </c>
      <c r="D301" s="18">
        <f>IF($A301="","",IFERROR(VLOOKUP($A301,'Recurring Plans'!$A$5:$M$104,4,FALSE),""))</f>
        <v/>
      </c>
      <c r="E301" s="32">
        <f>IF(OR($A301="",$B301&gt;IFERROR(VLOOKUP($A301,'Recurring Plans'!$A$5:$M$104,8,FALSE),0),IFERROR(VLOOKUP($A301,'Recurring Plans'!$A$5:$M$104,11,FALSE),"")&lt;&gt;'Assumptions'!$E$9),"",IFERROR(IF(VLOOKUP($A301,'Recurring Plans'!$A$5:$M$104,7,FALSE)='Assumptions'!$E$4,VLOOKUP($A301,'Recurring Plans'!$A$5:$M$104,5,FALSE)+($B301-1)*VLOOKUP($A301,'Recurring Plans'!$A$5:$M$104,6,FALSE),IF(VLOOKUP($A301,'Recurring Plans'!$A$5:$M$104,7,FALSE)='Assumptions'!$E$5,VLOOKUP($A301,'Recurring Plans'!$A$5:$M$104,5,FALSE)+($B301-1)*VLOOKUP($A301,'Recurring Plans'!$A$5:$M$104,6,FALSE)*7,IF(VLOOKUP($A301,'Recurring Plans'!$A$5:$M$104,7,FALSE)='Assumptions'!$E$6,EDATE(VLOOKUP($A301,'Recurring Plans'!$A$5:$M$104,5,FALSE),($B301-1)*VLOOKUP($A301,'Recurring Plans'!$A$5:$M$104,6,FALSE)),""))),""))</f>
        <v/>
      </c>
      <c r="F301" s="31" t="n"/>
      <c r="G301" s="32">
        <f>IF($E301="","",IF($F301&lt;&gt;"",$F301,$E301))</f>
        <v/>
      </c>
      <c r="H301" s="22">
        <f>IF($E301="","",IFERROR(VLOOKUP($A301,'Recurring Plans'!$A$5:$M$104,9,FALSE),""))</f>
        <v/>
      </c>
      <c r="I301" s="13" t="n"/>
      <c r="J301" s="18">
        <f>IF($E301="","",IF($I301&lt;&gt;"",$I301,IFERROR(VLOOKUP($A301,'Recurring Plans'!$A$5:$M$104,10,FALSE),"")))</f>
        <v/>
      </c>
      <c r="K301" s="12" t="n"/>
      <c r="L301" s="6">
        <f>IF($G301="","",IF($K301&lt;&gt;"",$K301,'Assumptions'!$E$14))</f>
        <v/>
      </c>
      <c r="M301" s="13" t="n"/>
      <c r="N301" s="18">
        <f>IF($G301="","",IF(OR($F301&lt;&gt;"",$I301&lt;&gt;"",$M301&lt;&gt;"",$K301='Assumptions'!$E$16,$K301='Assumptions'!$E$17),"Exception - check",IF(AND($L301='Assumptions'!$E$14,$G301&lt;'Assumptions'!$B$4),"Past date - check","")))</f>
        <v/>
      </c>
    </row>
    <row r="302">
      <c r="A302" s="9">
        <f>IFERROR(IF(INDEX('Recurring Plans'!$A$5:$A$104,INT((ROW()-5)/12)+1)="","",INDEX('Recurring Plans'!$A$5:$A$104,INT((ROW()-5)/12)+1)),"")</f>
        <v/>
      </c>
      <c r="B302" s="23">
        <f>IF($A302="","",MOD(ROW()-5,12)+1)</f>
        <v/>
      </c>
      <c r="C302" s="20">
        <f>IF($A302="","",IFERROR(VLOOKUP($A302,'Recurring Plans'!$A$5:$M$104,2,FALSE),""))</f>
        <v/>
      </c>
      <c r="D302" s="20">
        <f>IF($A302="","",IFERROR(VLOOKUP($A302,'Recurring Plans'!$A$5:$M$104,4,FALSE),""))</f>
        <v/>
      </c>
      <c r="E302" s="33">
        <f>IF(OR($A302="",$B302&gt;IFERROR(VLOOKUP($A302,'Recurring Plans'!$A$5:$M$104,8,FALSE),0),IFERROR(VLOOKUP($A302,'Recurring Plans'!$A$5:$M$104,11,FALSE),"")&lt;&gt;'Assumptions'!$E$9),"",IFERROR(IF(VLOOKUP($A302,'Recurring Plans'!$A$5:$M$104,7,FALSE)='Assumptions'!$E$4,VLOOKUP($A302,'Recurring Plans'!$A$5:$M$104,5,FALSE)+($B302-1)*VLOOKUP($A302,'Recurring Plans'!$A$5:$M$104,6,FALSE),IF(VLOOKUP($A302,'Recurring Plans'!$A$5:$M$104,7,FALSE)='Assumptions'!$E$5,VLOOKUP($A302,'Recurring Plans'!$A$5:$M$104,5,FALSE)+($B302-1)*VLOOKUP($A302,'Recurring Plans'!$A$5:$M$104,6,FALSE)*7,IF(VLOOKUP($A302,'Recurring Plans'!$A$5:$M$104,7,FALSE)='Assumptions'!$E$6,EDATE(VLOOKUP($A302,'Recurring Plans'!$A$5:$M$104,5,FALSE),($B302-1)*VLOOKUP($A302,'Recurring Plans'!$A$5:$M$104,6,FALSE)),""))),""))</f>
        <v/>
      </c>
      <c r="F302" s="31" t="n"/>
      <c r="G302" s="33">
        <f>IF($E302="","",IF($F302&lt;&gt;"",$F302,$E302))</f>
        <v/>
      </c>
      <c r="H302" s="24">
        <f>IF($E302="","",IFERROR(VLOOKUP($A302,'Recurring Plans'!$A$5:$M$104,9,FALSE),""))</f>
        <v/>
      </c>
      <c r="I302" s="13" t="n"/>
      <c r="J302" s="20">
        <f>IF($E302="","",IF($I302&lt;&gt;"",$I302,IFERROR(VLOOKUP($A302,'Recurring Plans'!$A$5:$M$104,10,FALSE),"")))</f>
        <v/>
      </c>
      <c r="K302" s="12" t="n"/>
      <c r="L302" s="9">
        <f>IF($G302="","",IF($K302&lt;&gt;"",$K302,'Assumptions'!$E$14))</f>
        <v/>
      </c>
      <c r="M302" s="13" t="n"/>
      <c r="N302" s="20">
        <f>IF($G302="","",IF(OR($F302&lt;&gt;"",$I302&lt;&gt;"",$M302&lt;&gt;"",$K302='Assumptions'!$E$16,$K302='Assumptions'!$E$17),"Exception - check",IF(AND($L302='Assumptions'!$E$14,$G302&lt;'Assumptions'!$B$4),"Past date - check","")))</f>
        <v/>
      </c>
    </row>
    <row r="303">
      <c r="A303" s="6">
        <f>IFERROR(IF(INDEX('Recurring Plans'!$A$5:$A$104,INT((ROW()-5)/12)+1)="","",INDEX('Recurring Plans'!$A$5:$A$104,INT((ROW()-5)/12)+1)),"")</f>
        <v/>
      </c>
      <c r="B303" s="21">
        <f>IF($A303="","",MOD(ROW()-5,12)+1)</f>
        <v/>
      </c>
      <c r="C303" s="18">
        <f>IF($A303="","",IFERROR(VLOOKUP($A303,'Recurring Plans'!$A$5:$M$104,2,FALSE),""))</f>
        <v/>
      </c>
      <c r="D303" s="18">
        <f>IF($A303="","",IFERROR(VLOOKUP($A303,'Recurring Plans'!$A$5:$M$104,4,FALSE),""))</f>
        <v/>
      </c>
      <c r="E303" s="32">
        <f>IF(OR($A303="",$B303&gt;IFERROR(VLOOKUP($A303,'Recurring Plans'!$A$5:$M$104,8,FALSE),0),IFERROR(VLOOKUP($A303,'Recurring Plans'!$A$5:$M$104,11,FALSE),"")&lt;&gt;'Assumptions'!$E$9),"",IFERROR(IF(VLOOKUP($A303,'Recurring Plans'!$A$5:$M$104,7,FALSE)='Assumptions'!$E$4,VLOOKUP($A303,'Recurring Plans'!$A$5:$M$104,5,FALSE)+($B303-1)*VLOOKUP($A303,'Recurring Plans'!$A$5:$M$104,6,FALSE),IF(VLOOKUP($A303,'Recurring Plans'!$A$5:$M$104,7,FALSE)='Assumptions'!$E$5,VLOOKUP($A303,'Recurring Plans'!$A$5:$M$104,5,FALSE)+($B303-1)*VLOOKUP($A303,'Recurring Plans'!$A$5:$M$104,6,FALSE)*7,IF(VLOOKUP($A303,'Recurring Plans'!$A$5:$M$104,7,FALSE)='Assumptions'!$E$6,EDATE(VLOOKUP($A303,'Recurring Plans'!$A$5:$M$104,5,FALSE),($B303-1)*VLOOKUP($A303,'Recurring Plans'!$A$5:$M$104,6,FALSE)),""))),""))</f>
        <v/>
      </c>
      <c r="F303" s="31" t="n"/>
      <c r="G303" s="32">
        <f>IF($E303="","",IF($F303&lt;&gt;"",$F303,$E303))</f>
        <v/>
      </c>
      <c r="H303" s="22">
        <f>IF($E303="","",IFERROR(VLOOKUP($A303,'Recurring Plans'!$A$5:$M$104,9,FALSE),""))</f>
        <v/>
      </c>
      <c r="I303" s="13" t="n"/>
      <c r="J303" s="18">
        <f>IF($E303="","",IF($I303&lt;&gt;"",$I303,IFERROR(VLOOKUP($A303,'Recurring Plans'!$A$5:$M$104,10,FALSE),"")))</f>
        <v/>
      </c>
      <c r="K303" s="12" t="n"/>
      <c r="L303" s="6">
        <f>IF($G303="","",IF($K303&lt;&gt;"",$K303,'Assumptions'!$E$14))</f>
        <v/>
      </c>
      <c r="M303" s="13" t="n"/>
      <c r="N303" s="18">
        <f>IF($G303="","",IF(OR($F303&lt;&gt;"",$I303&lt;&gt;"",$M303&lt;&gt;"",$K303='Assumptions'!$E$16,$K303='Assumptions'!$E$17),"Exception - check",IF(AND($L303='Assumptions'!$E$14,$G303&lt;'Assumptions'!$B$4),"Past date - check","")))</f>
        <v/>
      </c>
    </row>
    <row r="304">
      <c r="A304" s="9">
        <f>IFERROR(IF(INDEX('Recurring Plans'!$A$5:$A$104,INT((ROW()-5)/12)+1)="","",INDEX('Recurring Plans'!$A$5:$A$104,INT((ROW()-5)/12)+1)),"")</f>
        <v/>
      </c>
      <c r="B304" s="23">
        <f>IF($A304="","",MOD(ROW()-5,12)+1)</f>
        <v/>
      </c>
      <c r="C304" s="20">
        <f>IF($A304="","",IFERROR(VLOOKUP($A304,'Recurring Plans'!$A$5:$M$104,2,FALSE),""))</f>
        <v/>
      </c>
      <c r="D304" s="20">
        <f>IF($A304="","",IFERROR(VLOOKUP($A304,'Recurring Plans'!$A$5:$M$104,4,FALSE),""))</f>
        <v/>
      </c>
      <c r="E304" s="33">
        <f>IF(OR($A304="",$B304&gt;IFERROR(VLOOKUP($A304,'Recurring Plans'!$A$5:$M$104,8,FALSE),0),IFERROR(VLOOKUP($A304,'Recurring Plans'!$A$5:$M$104,11,FALSE),"")&lt;&gt;'Assumptions'!$E$9),"",IFERROR(IF(VLOOKUP($A304,'Recurring Plans'!$A$5:$M$104,7,FALSE)='Assumptions'!$E$4,VLOOKUP($A304,'Recurring Plans'!$A$5:$M$104,5,FALSE)+($B304-1)*VLOOKUP($A304,'Recurring Plans'!$A$5:$M$104,6,FALSE),IF(VLOOKUP($A304,'Recurring Plans'!$A$5:$M$104,7,FALSE)='Assumptions'!$E$5,VLOOKUP($A304,'Recurring Plans'!$A$5:$M$104,5,FALSE)+($B304-1)*VLOOKUP($A304,'Recurring Plans'!$A$5:$M$104,6,FALSE)*7,IF(VLOOKUP($A304,'Recurring Plans'!$A$5:$M$104,7,FALSE)='Assumptions'!$E$6,EDATE(VLOOKUP($A304,'Recurring Plans'!$A$5:$M$104,5,FALSE),($B304-1)*VLOOKUP($A304,'Recurring Plans'!$A$5:$M$104,6,FALSE)),""))),""))</f>
        <v/>
      </c>
      <c r="F304" s="31" t="n"/>
      <c r="G304" s="33">
        <f>IF($E304="","",IF($F304&lt;&gt;"",$F304,$E304))</f>
        <v/>
      </c>
      <c r="H304" s="24">
        <f>IF($E304="","",IFERROR(VLOOKUP($A304,'Recurring Plans'!$A$5:$M$104,9,FALSE),""))</f>
        <v/>
      </c>
      <c r="I304" s="13" t="n"/>
      <c r="J304" s="20">
        <f>IF($E304="","",IF($I304&lt;&gt;"",$I304,IFERROR(VLOOKUP($A304,'Recurring Plans'!$A$5:$M$104,10,FALSE),"")))</f>
        <v/>
      </c>
      <c r="K304" s="12" t="n"/>
      <c r="L304" s="9">
        <f>IF($G304="","",IF($K304&lt;&gt;"",$K304,'Assumptions'!$E$14))</f>
        <v/>
      </c>
      <c r="M304" s="13" t="n"/>
      <c r="N304" s="20">
        <f>IF($G304="","",IF(OR($F304&lt;&gt;"",$I304&lt;&gt;"",$M304&lt;&gt;"",$K304='Assumptions'!$E$16,$K304='Assumptions'!$E$17),"Exception - check",IF(AND($L304='Assumptions'!$E$14,$G304&lt;'Assumptions'!$B$4),"Past date - check","")))</f>
        <v/>
      </c>
    </row>
    <row r="305">
      <c r="A305" s="6">
        <f>IFERROR(IF(INDEX('Recurring Plans'!$A$5:$A$104,INT((ROW()-5)/12)+1)="","",INDEX('Recurring Plans'!$A$5:$A$104,INT((ROW()-5)/12)+1)),"")</f>
        <v/>
      </c>
      <c r="B305" s="21">
        <f>IF($A305="","",MOD(ROW()-5,12)+1)</f>
        <v/>
      </c>
      <c r="C305" s="18">
        <f>IF($A305="","",IFERROR(VLOOKUP($A305,'Recurring Plans'!$A$5:$M$104,2,FALSE),""))</f>
        <v/>
      </c>
      <c r="D305" s="18">
        <f>IF($A305="","",IFERROR(VLOOKUP($A305,'Recurring Plans'!$A$5:$M$104,4,FALSE),""))</f>
        <v/>
      </c>
      <c r="E305" s="32">
        <f>IF(OR($A305="",$B305&gt;IFERROR(VLOOKUP($A305,'Recurring Plans'!$A$5:$M$104,8,FALSE),0),IFERROR(VLOOKUP($A305,'Recurring Plans'!$A$5:$M$104,11,FALSE),"")&lt;&gt;'Assumptions'!$E$9),"",IFERROR(IF(VLOOKUP($A305,'Recurring Plans'!$A$5:$M$104,7,FALSE)='Assumptions'!$E$4,VLOOKUP($A305,'Recurring Plans'!$A$5:$M$104,5,FALSE)+($B305-1)*VLOOKUP($A305,'Recurring Plans'!$A$5:$M$104,6,FALSE),IF(VLOOKUP($A305,'Recurring Plans'!$A$5:$M$104,7,FALSE)='Assumptions'!$E$5,VLOOKUP($A305,'Recurring Plans'!$A$5:$M$104,5,FALSE)+($B305-1)*VLOOKUP($A305,'Recurring Plans'!$A$5:$M$104,6,FALSE)*7,IF(VLOOKUP($A305,'Recurring Plans'!$A$5:$M$104,7,FALSE)='Assumptions'!$E$6,EDATE(VLOOKUP($A305,'Recurring Plans'!$A$5:$M$104,5,FALSE),($B305-1)*VLOOKUP($A305,'Recurring Plans'!$A$5:$M$104,6,FALSE)),""))),""))</f>
        <v/>
      </c>
      <c r="F305" s="31" t="n"/>
      <c r="G305" s="32">
        <f>IF($E305="","",IF($F305&lt;&gt;"",$F305,$E305))</f>
        <v/>
      </c>
      <c r="H305" s="22">
        <f>IF($E305="","",IFERROR(VLOOKUP($A305,'Recurring Plans'!$A$5:$M$104,9,FALSE),""))</f>
        <v/>
      </c>
      <c r="I305" s="13" t="n"/>
      <c r="J305" s="18">
        <f>IF($E305="","",IF($I305&lt;&gt;"",$I305,IFERROR(VLOOKUP($A305,'Recurring Plans'!$A$5:$M$104,10,FALSE),"")))</f>
        <v/>
      </c>
      <c r="K305" s="12" t="n"/>
      <c r="L305" s="6">
        <f>IF($G305="","",IF($K305&lt;&gt;"",$K305,'Assumptions'!$E$14))</f>
        <v/>
      </c>
      <c r="M305" s="13" t="n"/>
      <c r="N305" s="18">
        <f>IF($G305="","",IF(OR($F305&lt;&gt;"",$I305&lt;&gt;"",$M305&lt;&gt;"",$K305='Assumptions'!$E$16,$K305='Assumptions'!$E$17),"Exception - check",IF(AND($L305='Assumptions'!$E$14,$G305&lt;'Assumptions'!$B$4),"Past date - check","")))</f>
        <v/>
      </c>
    </row>
    <row r="306">
      <c r="A306" s="9">
        <f>IFERROR(IF(INDEX('Recurring Plans'!$A$5:$A$104,INT((ROW()-5)/12)+1)="","",INDEX('Recurring Plans'!$A$5:$A$104,INT((ROW()-5)/12)+1)),"")</f>
        <v/>
      </c>
      <c r="B306" s="23">
        <f>IF($A306="","",MOD(ROW()-5,12)+1)</f>
        <v/>
      </c>
      <c r="C306" s="20">
        <f>IF($A306="","",IFERROR(VLOOKUP($A306,'Recurring Plans'!$A$5:$M$104,2,FALSE),""))</f>
        <v/>
      </c>
      <c r="D306" s="20">
        <f>IF($A306="","",IFERROR(VLOOKUP($A306,'Recurring Plans'!$A$5:$M$104,4,FALSE),""))</f>
        <v/>
      </c>
      <c r="E306" s="33">
        <f>IF(OR($A306="",$B306&gt;IFERROR(VLOOKUP($A306,'Recurring Plans'!$A$5:$M$104,8,FALSE),0),IFERROR(VLOOKUP($A306,'Recurring Plans'!$A$5:$M$104,11,FALSE),"")&lt;&gt;'Assumptions'!$E$9),"",IFERROR(IF(VLOOKUP($A306,'Recurring Plans'!$A$5:$M$104,7,FALSE)='Assumptions'!$E$4,VLOOKUP($A306,'Recurring Plans'!$A$5:$M$104,5,FALSE)+($B306-1)*VLOOKUP($A306,'Recurring Plans'!$A$5:$M$104,6,FALSE),IF(VLOOKUP($A306,'Recurring Plans'!$A$5:$M$104,7,FALSE)='Assumptions'!$E$5,VLOOKUP($A306,'Recurring Plans'!$A$5:$M$104,5,FALSE)+($B306-1)*VLOOKUP($A306,'Recurring Plans'!$A$5:$M$104,6,FALSE)*7,IF(VLOOKUP($A306,'Recurring Plans'!$A$5:$M$104,7,FALSE)='Assumptions'!$E$6,EDATE(VLOOKUP($A306,'Recurring Plans'!$A$5:$M$104,5,FALSE),($B306-1)*VLOOKUP($A306,'Recurring Plans'!$A$5:$M$104,6,FALSE)),""))),""))</f>
        <v/>
      </c>
      <c r="F306" s="31" t="n"/>
      <c r="G306" s="33">
        <f>IF($E306="","",IF($F306&lt;&gt;"",$F306,$E306))</f>
        <v/>
      </c>
      <c r="H306" s="24">
        <f>IF($E306="","",IFERROR(VLOOKUP($A306,'Recurring Plans'!$A$5:$M$104,9,FALSE),""))</f>
        <v/>
      </c>
      <c r="I306" s="13" t="n"/>
      <c r="J306" s="20">
        <f>IF($E306="","",IF($I306&lt;&gt;"",$I306,IFERROR(VLOOKUP($A306,'Recurring Plans'!$A$5:$M$104,10,FALSE),"")))</f>
        <v/>
      </c>
      <c r="K306" s="12" t="n"/>
      <c r="L306" s="9">
        <f>IF($G306="","",IF($K306&lt;&gt;"",$K306,'Assumptions'!$E$14))</f>
        <v/>
      </c>
      <c r="M306" s="13" t="n"/>
      <c r="N306" s="20">
        <f>IF($G306="","",IF(OR($F306&lt;&gt;"",$I306&lt;&gt;"",$M306&lt;&gt;"",$K306='Assumptions'!$E$16,$K306='Assumptions'!$E$17),"Exception - check",IF(AND($L306='Assumptions'!$E$14,$G306&lt;'Assumptions'!$B$4),"Past date - check","")))</f>
        <v/>
      </c>
    </row>
    <row r="307">
      <c r="A307" s="6">
        <f>IFERROR(IF(INDEX('Recurring Plans'!$A$5:$A$104,INT((ROW()-5)/12)+1)="","",INDEX('Recurring Plans'!$A$5:$A$104,INT((ROW()-5)/12)+1)),"")</f>
        <v/>
      </c>
      <c r="B307" s="21">
        <f>IF($A307="","",MOD(ROW()-5,12)+1)</f>
        <v/>
      </c>
      <c r="C307" s="18">
        <f>IF($A307="","",IFERROR(VLOOKUP($A307,'Recurring Plans'!$A$5:$M$104,2,FALSE),""))</f>
        <v/>
      </c>
      <c r="D307" s="18">
        <f>IF($A307="","",IFERROR(VLOOKUP($A307,'Recurring Plans'!$A$5:$M$104,4,FALSE),""))</f>
        <v/>
      </c>
      <c r="E307" s="32">
        <f>IF(OR($A307="",$B307&gt;IFERROR(VLOOKUP($A307,'Recurring Plans'!$A$5:$M$104,8,FALSE),0),IFERROR(VLOOKUP($A307,'Recurring Plans'!$A$5:$M$104,11,FALSE),"")&lt;&gt;'Assumptions'!$E$9),"",IFERROR(IF(VLOOKUP($A307,'Recurring Plans'!$A$5:$M$104,7,FALSE)='Assumptions'!$E$4,VLOOKUP($A307,'Recurring Plans'!$A$5:$M$104,5,FALSE)+($B307-1)*VLOOKUP($A307,'Recurring Plans'!$A$5:$M$104,6,FALSE),IF(VLOOKUP($A307,'Recurring Plans'!$A$5:$M$104,7,FALSE)='Assumptions'!$E$5,VLOOKUP($A307,'Recurring Plans'!$A$5:$M$104,5,FALSE)+($B307-1)*VLOOKUP($A307,'Recurring Plans'!$A$5:$M$104,6,FALSE)*7,IF(VLOOKUP($A307,'Recurring Plans'!$A$5:$M$104,7,FALSE)='Assumptions'!$E$6,EDATE(VLOOKUP($A307,'Recurring Plans'!$A$5:$M$104,5,FALSE),($B307-1)*VLOOKUP($A307,'Recurring Plans'!$A$5:$M$104,6,FALSE)),""))),""))</f>
        <v/>
      </c>
      <c r="F307" s="31" t="n"/>
      <c r="G307" s="32">
        <f>IF($E307="","",IF($F307&lt;&gt;"",$F307,$E307))</f>
        <v/>
      </c>
      <c r="H307" s="22">
        <f>IF($E307="","",IFERROR(VLOOKUP($A307,'Recurring Plans'!$A$5:$M$104,9,FALSE),""))</f>
        <v/>
      </c>
      <c r="I307" s="13" t="n"/>
      <c r="J307" s="18">
        <f>IF($E307="","",IF($I307&lt;&gt;"",$I307,IFERROR(VLOOKUP($A307,'Recurring Plans'!$A$5:$M$104,10,FALSE),"")))</f>
        <v/>
      </c>
      <c r="K307" s="12" t="n"/>
      <c r="L307" s="6">
        <f>IF($G307="","",IF($K307&lt;&gt;"",$K307,'Assumptions'!$E$14))</f>
        <v/>
      </c>
      <c r="M307" s="13" t="n"/>
      <c r="N307" s="18">
        <f>IF($G307="","",IF(OR($F307&lt;&gt;"",$I307&lt;&gt;"",$M307&lt;&gt;"",$K307='Assumptions'!$E$16,$K307='Assumptions'!$E$17),"Exception - check",IF(AND($L307='Assumptions'!$E$14,$G307&lt;'Assumptions'!$B$4),"Past date - check","")))</f>
        <v/>
      </c>
    </row>
    <row r="308">
      <c r="A308" s="9">
        <f>IFERROR(IF(INDEX('Recurring Plans'!$A$5:$A$104,INT((ROW()-5)/12)+1)="","",INDEX('Recurring Plans'!$A$5:$A$104,INT((ROW()-5)/12)+1)),"")</f>
        <v/>
      </c>
      <c r="B308" s="23">
        <f>IF($A308="","",MOD(ROW()-5,12)+1)</f>
        <v/>
      </c>
      <c r="C308" s="20">
        <f>IF($A308="","",IFERROR(VLOOKUP($A308,'Recurring Plans'!$A$5:$M$104,2,FALSE),""))</f>
        <v/>
      </c>
      <c r="D308" s="20">
        <f>IF($A308="","",IFERROR(VLOOKUP($A308,'Recurring Plans'!$A$5:$M$104,4,FALSE),""))</f>
        <v/>
      </c>
      <c r="E308" s="33">
        <f>IF(OR($A308="",$B308&gt;IFERROR(VLOOKUP($A308,'Recurring Plans'!$A$5:$M$104,8,FALSE),0),IFERROR(VLOOKUP($A308,'Recurring Plans'!$A$5:$M$104,11,FALSE),"")&lt;&gt;'Assumptions'!$E$9),"",IFERROR(IF(VLOOKUP($A308,'Recurring Plans'!$A$5:$M$104,7,FALSE)='Assumptions'!$E$4,VLOOKUP($A308,'Recurring Plans'!$A$5:$M$104,5,FALSE)+($B308-1)*VLOOKUP($A308,'Recurring Plans'!$A$5:$M$104,6,FALSE),IF(VLOOKUP($A308,'Recurring Plans'!$A$5:$M$104,7,FALSE)='Assumptions'!$E$5,VLOOKUP($A308,'Recurring Plans'!$A$5:$M$104,5,FALSE)+($B308-1)*VLOOKUP($A308,'Recurring Plans'!$A$5:$M$104,6,FALSE)*7,IF(VLOOKUP($A308,'Recurring Plans'!$A$5:$M$104,7,FALSE)='Assumptions'!$E$6,EDATE(VLOOKUP($A308,'Recurring Plans'!$A$5:$M$104,5,FALSE),($B308-1)*VLOOKUP($A308,'Recurring Plans'!$A$5:$M$104,6,FALSE)),""))),""))</f>
        <v/>
      </c>
      <c r="F308" s="31" t="n"/>
      <c r="G308" s="33">
        <f>IF($E308="","",IF($F308&lt;&gt;"",$F308,$E308))</f>
        <v/>
      </c>
      <c r="H308" s="24">
        <f>IF($E308="","",IFERROR(VLOOKUP($A308,'Recurring Plans'!$A$5:$M$104,9,FALSE),""))</f>
        <v/>
      </c>
      <c r="I308" s="13" t="n"/>
      <c r="J308" s="20">
        <f>IF($E308="","",IF($I308&lt;&gt;"",$I308,IFERROR(VLOOKUP($A308,'Recurring Plans'!$A$5:$M$104,10,FALSE),"")))</f>
        <v/>
      </c>
      <c r="K308" s="12" t="n"/>
      <c r="L308" s="9">
        <f>IF($G308="","",IF($K308&lt;&gt;"",$K308,'Assumptions'!$E$14))</f>
        <v/>
      </c>
      <c r="M308" s="13" t="n"/>
      <c r="N308" s="20">
        <f>IF($G308="","",IF(OR($F308&lt;&gt;"",$I308&lt;&gt;"",$M308&lt;&gt;"",$K308='Assumptions'!$E$16,$K308='Assumptions'!$E$17),"Exception - check",IF(AND($L308='Assumptions'!$E$14,$G308&lt;'Assumptions'!$B$4),"Past date - check","")))</f>
        <v/>
      </c>
    </row>
    <row r="309">
      <c r="A309" s="6">
        <f>IFERROR(IF(INDEX('Recurring Plans'!$A$5:$A$104,INT((ROW()-5)/12)+1)="","",INDEX('Recurring Plans'!$A$5:$A$104,INT((ROW()-5)/12)+1)),"")</f>
        <v/>
      </c>
      <c r="B309" s="21">
        <f>IF($A309="","",MOD(ROW()-5,12)+1)</f>
        <v/>
      </c>
      <c r="C309" s="18">
        <f>IF($A309="","",IFERROR(VLOOKUP($A309,'Recurring Plans'!$A$5:$M$104,2,FALSE),""))</f>
        <v/>
      </c>
      <c r="D309" s="18">
        <f>IF($A309="","",IFERROR(VLOOKUP($A309,'Recurring Plans'!$A$5:$M$104,4,FALSE),""))</f>
        <v/>
      </c>
      <c r="E309" s="32">
        <f>IF(OR($A309="",$B309&gt;IFERROR(VLOOKUP($A309,'Recurring Plans'!$A$5:$M$104,8,FALSE),0),IFERROR(VLOOKUP($A309,'Recurring Plans'!$A$5:$M$104,11,FALSE),"")&lt;&gt;'Assumptions'!$E$9),"",IFERROR(IF(VLOOKUP($A309,'Recurring Plans'!$A$5:$M$104,7,FALSE)='Assumptions'!$E$4,VLOOKUP($A309,'Recurring Plans'!$A$5:$M$104,5,FALSE)+($B309-1)*VLOOKUP($A309,'Recurring Plans'!$A$5:$M$104,6,FALSE),IF(VLOOKUP($A309,'Recurring Plans'!$A$5:$M$104,7,FALSE)='Assumptions'!$E$5,VLOOKUP($A309,'Recurring Plans'!$A$5:$M$104,5,FALSE)+($B309-1)*VLOOKUP($A309,'Recurring Plans'!$A$5:$M$104,6,FALSE)*7,IF(VLOOKUP($A309,'Recurring Plans'!$A$5:$M$104,7,FALSE)='Assumptions'!$E$6,EDATE(VLOOKUP($A309,'Recurring Plans'!$A$5:$M$104,5,FALSE),($B309-1)*VLOOKUP($A309,'Recurring Plans'!$A$5:$M$104,6,FALSE)),""))),""))</f>
        <v/>
      </c>
      <c r="F309" s="31" t="n"/>
      <c r="G309" s="32">
        <f>IF($E309="","",IF($F309&lt;&gt;"",$F309,$E309))</f>
        <v/>
      </c>
      <c r="H309" s="22">
        <f>IF($E309="","",IFERROR(VLOOKUP($A309,'Recurring Plans'!$A$5:$M$104,9,FALSE),""))</f>
        <v/>
      </c>
      <c r="I309" s="13" t="n"/>
      <c r="J309" s="18">
        <f>IF($E309="","",IF($I309&lt;&gt;"",$I309,IFERROR(VLOOKUP($A309,'Recurring Plans'!$A$5:$M$104,10,FALSE),"")))</f>
        <v/>
      </c>
      <c r="K309" s="12" t="n"/>
      <c r="L309" s="6">
        <f>IF($G309="","",IF($K309&lt;&gt;"",$K309,'Assumptions'!$E$14))</f>
        <v/>
      </c>
      <c r="M309" s="13" t="n"/>
      <c r="N309" s="18">
        <f>IF($G309="","",IF(OR($F309&lt;&gt;"",$I309&lt;&gt;"",$M309&lt;&gt;"",$K309='Assumptions'!$E$16,$K309='Assumptions'!$E$17),"Exception - check",IF(AND($L309='Assumptions'!$E$14,$G309&lt;'Assumptions'!$B$4),"Past date - check","")))</f>
        <v/>
      </c>
    </row>
    <row r="310">
      <c r="A310" s="9">
        <f>IFERROR(IF(INDEX('Recurring Plans'!$A$5:$A$104,INT((ROW()-5)/12)+1)="","",INDEX('Recurring Plans'!$A$5:$A$104,INT((ROW()-5)/12)+1)),"")</f>
        <v/>
      </c>
      <c r="B310" s="23">
        <f>IF($A310="","",MOD(ROW()-5,12)+1)</f>
        <v/>
      </c>
      <c r="C310" s="20">
        <f>IF($A310="","",IFERROR(VLOOKUP($A310,'Recurring Plans'!$A$5:$M$104,2,FALSE),""))</f>
        <v/>
      </c>
      <c r="D310" s="20">
        <f>IF($A310="","",IFERROR(VLOOKUP($A310,'Recurring Plans'!$A$5:$M$104,4,FALSE),""))</f>
        <v/>
      </c>
      <c r="E310" s="33">
        <f>IF(OR($A310="",$B310&gt;IFERROR(VLOOKUP($A310,'Recurring Plans'!$A$5:$M$104,8,FALSE),0),IFERROR(VLOOKUP($A310,'Recurring Plans'!$A$5:$M$104,11,FALSE),"")&lt;&gt;'Assumptions'!$E$9),"",IFERROR(IF(VLOOKUP($A310,'Recurring Plans'!$A$5:$M$104,7,FALSE)='Assumptions'!$E$4,VLOOKUP($A310,'Recurring Plans'!$A$5:$M$104,5,FALSE)+($B310-1)*VLOOKUP($A310,'Recurring Plans'!$A$5:$M$104,6,FALSE),IF(VLOOKUP($A310,'Recurring Plans'!$A$5:$M$104,7,FALSE)='Assumptions'!$E$5,VLOOKUP($A310,'Recurring Plans'!$A$5:$M$104,5,FALSE)+($B310-1)*VLOOKUP($A310,'Recurring Plans'!$A$5:$M$104,6,FALSE)*7,IF(VLOOKUP($A310,'Recurring Plans'!$A$5:$M$104,7,FALSE)='Assumptions'!$E$6,EDATE(VLOOKUP($A310,'Recurring Plans'!$A$5:$M$104,5,FALSE),($B310-1)*VLOOKUP($A310,'Recurring Plans'!$A$5:$M$104,6,FALSE)),""))),""))</f>
        <v/>
      </c>
      <c r="F310" s="31" t="n"/>
      <c r="G310" s="33">
        <f>IF($E310="","",IF($F310&lt;&gt;"",$F310,$E310))</f>
        <v/>
      </c>
      <c r="H310" s="24">
        <f>IF($E310="","",IFERROR(VLOOKUP($A310,'Recurring Plans'!$A$5:$M$104,9,FALSE),""))</f>
        <v/>
      </c>
      <c r="I310" s="13" t="n"/>
      <c r="J310" s="20">
        <f>IF($E310="","",IF($I310&lt;&gt;"",$I310,IFERROR(VLOOKUP($A310,'Recurring Plans'!$A$5:$M$104,10,FALSE),"")))</f>
        <v/>
      </c>
      <c r="K310" s="12" t="n"/>
      <c r="L310" s="9">
        <f>IF($G310="","",IF($K310&lt;&gt;"",$K310,'Assumptions'!$E$14))</f>
        <v/>
      </c>
      <c r="M310" s="13" t="n"/>
      <c r="N310" s="20">
        <f>IF($G310="","",IF(OR($F310&lt;&gt;"",$I310&lt;&gt;"",$M310&lt;&gt;"",$K310='Assumptions'!$E$16,$K310='Assumptions'!$E$17),"Exception - check",IF(AND($L310='Assumptions'!$E$14,$G310&lt;'Assumptions'!$B$4),"Past date - check","")))</f>
        <v/>
      </c>
    </row>
    <row r="311">
      <c r="A311" s="6">
        <f>IFERROR(IF(INDEX('Recurring Plans'!$A$5:$A$104,INT((ROW()-5)/12)+1)="","",INDEX('Recurring Plans'!$A$5:$A$104,INT((ROW()-5)/12)+1)),"")</f>
        <v/>
      </c>
      <c r="B311" s="21">
        <f>IF($A311="","",MOD(ROW()-5,12)+1)</f>
        <v/>
      </c>
      <c r="C311" s="18">
        <f>IF($A311="","",IFERROR(VLOOKUP($A311,'Recurring Plans'!$A$5:$M$104,2,FALSE),""))</f>
        <v/>
      </c>
      <c r="D311" s="18">
        <f>IF($A311="","",IFERROR(VLOOKUP($A311,'Recurring Plans'!$A$5:$M$104,4,FALSE),""))</f>
        <v/>
      </c>
      <c r="E311" s="32">
        <f>IF(OR($A311="",$B311&gt;IFERROR(VLOOKUP($A311,'Recurring Plans'!$A$5:$M$104,8,FALSE),0),IFERROR(VLOOKUP($A311,'Recurring Plans'!$A$5:$M$104,11,FALSE),"")&lt;&gt;'Assumptions'!$E$9),"",IFERROR(IF(VLOOKUP($A311,'Recurring Plans'!$A$5:$M$104,7,FALSE)='Assumptions'!$E$4,VLOOKUP($A311,'Recurring Plans'!$A$5:$M$104,5,FALSE)+($B311-1)*VLOOKUP($A311,'Recurring Plans'!$A$5:$M$104,6,FALSE),IF(VLOOKUP($A311,'Recurring Plans'!$A$5:$M$104,7,FALSE)='Assumptions'!$E$5,VLOOKUP($A311,'Recurring Plans'!$A$5:$M$104,5,FALSE)+($B311-1)*VLOOKUP($A311,'Recurring Plans'!$A$5:$M$104,6,FALSE)*7,IF(VLOOKUP($A311,'Recurring Plans'!$A$5:$M$104,7,FALSE)='Assumptions'!$E$6,EDATE(VLOOKUP($A311,'Recurring Plans'!$A$5:$M$104,5,FALSE),($B311-1)*VLOOKUP($A311,'Recurring Plans'!$A$5:$M$104,6,FALSE)),""))),""))</f>
        <v/>
      </c>
      <c r="F311" s="31" t="n"/>
      <c r="G311" s="32">
        <f>IF($E311="","",IF($F311&lt;&gt;"",$F311,$E311))</f>
        <v/>
      </c>
      <c r="H311" s="22">
        <f>IF($E311="","",IFERROR(VLOOKUP($A311,'Recurring Plans'!$A$5:$M$104,9,FALSE),""))</f>
        <v/>
      </c>
      <c r="I311" s="13" t="n"/>
      <c r="J311" s="18">
        <f>IF($E311="","",IF($I311&lt;&gt;"",$I311,IFERROR(VLOOKUP($A311,'Recurring Plans'!$A$5:$M$104,10,FALSE),"")))</f>
        <v/>
      </c>
      <c r="K311" s="12" t="n"/>
      <c r="L311" s="6">
        <f>IF($G311="","",IF($K311&lt;&gt;"",$K311,'Assumptions'!$E$14))</f>
        <v/>
      </c>
      <c r="M311" s="13" t="n"/>
      <c r="N311" s="18">
        <f>IF($G311="","",IF(OR($F311&lt;&gt;"",$I311&lt;&gt;"",$M311&lt;&gt;"",$K311='Assumptions'!$E$16,$K311='Assumptions'!$E$17),"Exception - check",IF(AND($L311='Assumptions'!$E$14,$G311&lt;'Assumptions'!$B$4),"Past date - check","")))</f>
        <v/>
      </c>
    </row>
    <row r="312">
      <c r="A312" s="9">
        <f>IFERROR(IF(INDEX('Recurring Plans'!$A$5:$A$104,INT((ROW()-5)/12)+1)="","",INDEX('Recurring Plans'!$A$5:$A$104,INT((ROW()-5)/12)+1)),"")</f>
        <v/>
      </c>
      <c r="B312" s="23">
        <f>IF($A312="","",MOD(ROW()-5,12)+1)</f>
        <v/>
      </c>
      <c r="C312" s="20">
        <f>IF($A312="","",IFERROR(VLOOKUP($A312,'Recurring Plans'!$A$5:$M$104,2,FALSE),""))</f>
        <v/>
      </c>
      <c r="D312" s="20">
        <f>IF($A312="","",IFERROR(VLOOKUP($A312,'Recurring Plans'!$A$5:$M$104,4,FALSE),""))</f>
        <v/>
      </c>
      <c r="E312" s="33">
        <f>IF(OR($A312="",$B312&gt;IFERROR(VLOOKUP($A312,'Recurring Plans'!$A$5:$M$104,8,FALSE),0),IFERROR(VLOOKUP($A312,'Recurring Plans'!$A$5:$M$104,11,FALSE),"")&lt;&gt;'Assumptions'!$E$9),"",IFERROR(IF(VLOOKUP($A312,'Recurring Plans'!$A$5:$M$104,7,FALSE)='Assumptions'!$E$4,VLOOKUP($A312,'Recurring Plans'!$A$5:$M$104,5,FALSE)+($B312-1)*VLOOKUP($A312,'Recurring Plans'!$A$5:$M$104,6,FALSE),IF(VLOOKUP($A312,'Recurring Plans'!$A$5:$M$104,7,FALSE)='Assumptions'!$E$5,VLOOKUP($A312,'Recurring Plans'!$A$5:$M$104,5,FALSE)+($B312-1)*VLOOKUP($A312,'Recurring Plans'!$A$5:$M$104,6,FALSE)*7,IF(VLOOKUP($A312,'Recurring Plans'!$A$5:$M$104,7,FALSE)='Assumptions'!$E$6,EDATE(VLOOKUP($A312,'Recurring Plans'!$A$5:$M$104,5,FALSE),($B312-1)*VLOOKUP($A312,'Recurring Plans'!$A$5:$M$104,6,FALSE)),""))),""))</f>
        <v/>
      </c>
      <c r="F312" s="31" t="n"/>
      <c r="G312" s="33">
        <f>IF($E312="","",IF($F312&lt;&gt;"",$F312,$E312))</f>
        <v/>
      </c>
      <c r="H312" s="24">
        <f>IF($E312="","",IFERROR(VLOOKUP($A312,'Recurring Plans'!$A$5:$M$104,9,FALSE),""))</f>
        <v/>
      </c>
      <c r="I312" s="13" t="n"/>
      <c r="J312" s="20">
        <f>IF($E312="","",IF($I312&lt;&gt;"",$I312,IFERROR(VLOOKUP($A312,'Recurring Plans'!$A$5:$M$104,10,FALSE),"")))</f>
        <v/>
      </c>
      <c r="K312" s="12" t="n"/>
      <c r="L312" s="9">
        <f>IF($G312="","",IF($K312&lt;&gt;"",$K312,'Assumptions'!$E$14))</f>
        <v/>
      </c>
      <c r="M312" s="13" t="n"/>
      <c r="N312" s="20">
        <f>IF($G312="","",IF(OR($F312&lt;&gt;"",$I312&lt;&gt;"",$M312&lt;&gt;"",$K312='Assumptions'!$E$16,$K312='Assumptions'!$E$17),"Exception - check",IF(AND($L312='Assumptions'!$E$14,$G312&lt;'Assumptions'!$B$4),"Past date - check","")))</f>
        <v/>
      </c>
    </row>
    <row r="313">
      <c r="A313" s="6">
        <f>IFERROR(IF(INDEX('Recurring Plans'!$A$5:$A$104,INT((ROW()-5)/12)+1)="","",INDEX('Recurring Plans'!$A$5:$A$104,INT((ROW()-5)/12)+1)),"")</f>
        <v/>
      </c>
      <c r="B313" s="21">
        <f>IF($A313="","",MOD(ROW()-5,12)+1)</f>
        <v/>
      </c>
      <c r="C313" s="18">
        <f>IF($A313="","",IFERROR(VLOOKUP($A313,'Recurring Plans'!$A$5:$M$104,2,FALSE),""))</f>
        <v/>
      </c>
      <c r="D313" s="18">
        <f>IF($A313="","",IFERROR(VLOOKUP($A313,'Recurring Plans'!$A$5:$M$104,4,FALSE),""))</f>
        <v/>
      </c>
      <c r="E313" s="32">
        <f>IF(OR($A313="",$B313&gt;IFERROR(VLOOKUP($A313,'Recurring Plans'!$A$5:$M$104,8,FALSE),0),IFERROR(VLOOKUP($A313,'Recurring Plans'!$A$5:$M$104,11,FALSE),"")&lt;&gt;'Assumptions'!$E$9),"",IFERROR(IF(VLOOKUP($A313,'Recurring Plans'!$A$5:$M$104,7,FALSE)='Assumptions'!$E$4,VLOOKUP($A313,'Recurring Plans'!$A$5:$M$104,5,FALSE)+($B313-1)*VLOOKUP($A313,'Recurring Plans'!$A$5:$M$104,6,FALSE),IF(VLOOKUP($A313,'Recurring Plans'!$A$5:$M$104,7,FALSE)='Assumptions'!$E$5,VLOOKUP($A313,'Recurring Plans'!$A$5:$M$104,5,FALSE)+($B313-1)*VLOOKUP($A313,'Recurring Plans'!$A$5:$M$104,6,FALSE)*7,IF(VLOOKUP($A313,'Recurring Plans'!$A$5:$M$104,7,FALSE)='Assumptions'!$E$6,EDATE(VLOOKUP($A313,'Recurring Plans'!$A$5:$M$104,5,FALSE),($B313-1)*VLOOKUP($A313,'Recurring Plans'!$A$5:$M$104,6,FALSE)),""))),""))</f>
        <v/>
      </c>
      <c r="F313" s="31" t="n"/>
      <c r="G313" s="32">
        <f>IF($E313="","",IF($F313&lt;&gt;"",$F313,$E313))</f>
        <v/>
      </c>
      <c r="H313" s="22">
        <f>IF($E313="","",IFERROR(VLOOKUP($A313,'Recurring Plans'!$A$5:$M$104,9,FALSE),""))</f>
        <v/>
      </c>
      <c r="I313" s="13" t="n"/>
      <c r="J313" s="18">
        <f>IF($E313="","",IF($I313&lt;&gt;"",$I313,IFERROR(VLOOKUP($A313,'Recurring Plans'!$A$5:$M$104,10,FALSE),"")))</f>
        <v/>
      </c>
      <c r="K313" s="12" t="n"/>
      <c r="L313" s="6">
        <f>IF($G313="","",IF($K313&lt;&gt;"",$K313,'Assumptions'!$E$14))</f>
        <v/>
      </c>
      <c r="M313" s="13" t="n"/>
      <c r="N313" s="18">
        <f>IF($G313="","",IF(OR($F313&lt;&gt;"",$I313&lt;&gt;"",$M313&lt;&gt;"",$K313='Assumptions'!$E$16,$K313='Assumptions'!$E$17),"Exception - check",IF(AND($L313='Assumptions'!$E$14,$G313&lt;'Assumptions'!$B$4),"Past date - check","")))</f>
        <v/>
      </c>
    </row>
    <row r="314">
      <c r="A314" s="9">
        <f>IFERROR(IF(INDEX('Recurring Plans'!$A$5:$A$104,INT((ROW()-5)/12)+1)="","",INDEX('Recurring Plans'!$A$5:$A$104,INT((ROW()-5)/12)+1)),"")</f>
        <v/>
      </c>
      <c r="B314" s="23">
        <f>IF($A314="","",MOD(ROW()-5,12)+1)</f>
        <v/>
      </c>
      <c r="C314" s="20">
        <f>IF($A314="","",IFERROR(VLOOKUP($A314,'Recurring Plans'!$A$5:$M$104,2,FALSE),""))</f>
        <v/>
      </c>
      <c r="D314" s="20">
        <f>IF($A314="","",IFERROR(VLOOKUP($A314,'Recurring Plans'!$A$5:$M$104,4,FALSE),""))</f>
        <v/>
      </c>
      <c r="E314" s="33">
        <f>IF(OR($A314="",$B314&gt;IFERROR(VLOOKUP($A314,'Recurring Plans'!$A$5:$M$104,8,FALSE),0),IFERROR(VLOOKUP($A314,'Recurring Plans'!$A$5:$M$104,11,FALSE),"")&lt;&gt;'Assumptions'!$E$9),"",IFERROR(IF(VLOOKUP($A314,'Recurring Plans'!$A$5:$M$104,7,FALSE)='Assumptions'!$E$4,VLOOKUP($A314,'Recurring Plans'!$A$5:$M$104,5,FALSE)+($B314-1)*VLOOKUP($A314,'Recurring Plans'!$A$5:$M$104,6,FALSE),IF(VLOOKUP($A314,'Recurring Plans'!$A$5:$M$104,7,FALSE)='Assumptions'!$E$5,VLOOKUP($A314,'Recurring Plans'!$A$5:$M$104,5,FALSE)+($B314-1)*VLOOKUP($A314,'Recurring Plans'!$A$5:$M$104,6,FALSE)*7,IF(VLOOKUP($A314,'Recurring Plans'!$A$5:$M$104,7,FALSE)='Assumptions'!$E$6,EDATE(VLOOKUP($A314,'Recurring Plans'!$A$5:$M$104,5,FALSE),($B314-1)*VLOOKUP($A314,'Recurring Plans'!$A$5:$M$104,6,FALSE)),""))),""))</f>
        <v/>
      </c>
      <c r="F314" s="31" t="n"/>
      <c r="G314" s="33">
        <f>IF($E314="","",IF($F314&lt;&gt;"",$F314,$E314))</f>
        <v/>
      </c>
      <c r="H314" s="24">
        <f>IF($E314="","",IFERROR(VLOOKUP($A314,'Recurring Plans'!$A$5:$M$104,9,FALSE),""))</f>
        <v/>
      </c>
      <c r="I314" s="13" t="n"/>
      <c r="J314" s="20">
        <f>IF($E314="","",IF($I314&lt;&gt;"",$I314,IFERROR(VLOOKUP($A314,'Recurring Plans'!$A$5:$M$104,10,FALSE),"")))</f>
        <v/>
      </c>
      <c r="K314" s="12" t="n"/>
      <c r="L314" s="9">
        <f>IF($G314="","",IF($K314&lt;&gt;"",$K314,'Assumptions'!$E$14))</f>
        <v/>
      </c>
      <c r="M314" s="13" t="n"/>
      <c r="N314" s="20">
        <f>IF($G314="","",IF(OR($F314&lt;&gt;"",$I314&lt;&gt;"",$M314&lt;&gt;"",$K314='Assumptions'!$E$16,$K314='Assumptions'!$E$17),"Exception - check",IF(AND($L314='Assumptions'!$E$14,$G314&lt;'Assumptions'!$B$4),"Past date - check","")))</f>
        <v/>
      </c>
    </row>
    <row r="315">
      <c r="A315" s="6">
        <f>IFERROR(IF(INDEX('Recurring Plans'!$A$5:$A$104,INT((ROW()-5)/12)+1)="","",INDEX('Recurring Plans'!$A$5:$A$104,INT((ROW()-5)/12)+1)),"")</f>
        <v/>
      </c>
      <c r="B315" s="21">
        <f>IF($A315="","",MOD(ROW()-5,12)+1)</f>
        <v/>
      </c>
      <c r="C315" s="18">
        <f>IF($A315="","",IFERROR(VLOOKUP($A315,'Recurring Plans'!$A$5:$M$104,2,FALSE),""))</f>
        <v/>
      </c>
      <c r="D315" s="18">
        <f>IF($A315="","",IFERROR(VLOOKUP($A315,'Recurring Plans'!$A$5:$M$104,4,FALSE),""))</f>
        <v/>
      </c>
      <c r="E315" s="32">
        <f>IF(OR($A315="",$B315&gt;IFERROR(VLOOKUP($A315,'Recurring Plans'!$A$5:$M$104,8,FALSE),0),IFERROR(VLOOKUP($A315,'Recurring Plans'!$A$5:$M$104,11,FALSE),"")&lt;&gt;'Assumptions'!$E$9),"",IFERROR(IF(VLOOKUP($A315,'Recurring Plans'!$A$5:$M$104,7,FALSE)='Assumptions'!$E$4,VLOOKUP($A315,'Recurring Plans'!$A$5:$M$104,5,FALSE)+($B315-1)*VLOOKUP($A315,'Recurring Plans'!$A$5:$M$104,6,FALSE),IF(VLOOKUP($A315,'Recurring Plans'!$A$5:$M$104,7,FALSE)='Assumptions'!$E$5,VLOOKUP($A315,'Recurring Plans'!$A$5:$M$104,5,FALSE)+($B315-1)*VLOOKUP($A315,'Recurring Plans'!$A$5:$M$104,6,FALSE)*7,IF(VLOOKUP($A315,'Recurring Plans'!$A$5:$M$104,7,FALSE)='Assumptions'!$E$6,EDATE(VLOOKUP($A315,'Recurring Plans'!$A$5:$M$104,5,FALSE),($B315-1)*VLOOKUP($A315,'Recurring Plans'!$A$5:$M$104,6,FALSE)),""))),""))</f>
        <v/>
      </c>
      <c r="F315" s="31" t="n"/>
      <c r="G315" s="32">
        <f>IF($E315="","",IF($F315&lt;&gt;"",$F315,$E315))</f>
        <v/>
      </c>
      <c r="H315" s="22">
        <f>IF($E315="","",IFERROR(VLOOKUP($A315,'Recurring Plans'!$A$5:$M$104,9,FALSE),""))</f>
        <v/>
      </c>
      <c r="I315" s="13" t="n"/>
      <c r="J315" s="18">
        <f>IF($E315="","",IF($I315&lt;&gt;"",$I315,IFERROR(VLOOKUP($A315,'Recurring Plans'!$A$5:$M$104,10,FALSE),"")))</f>
        <v/>
      </c>
      <c r="K315" s="12" t="n"/>
      <c r="L315" s="6">
        <f>IF($G315="","",IF($K315&lt;&gt;"",$K315,'Assumptions'!$E$14))</f>
        <v/>
      </c>
      <c r="M315" s="13" t="n"/>
      <c r="N315" s="18">
        <f>IF($G315="","",IF(OR($F315&lt;&gt;"",$I315&lt;&gt;"",$M315&lt;&gt;"",$K315='Assumptions'!$E$16,$K315='Assumptions'!$E$17),"Exception - check",IF(AND($L315='Assumptions'!$E$14,$G315&lt;'Assumptions'!$B$4),"Past date - check","")))</f>
        <v/>
      </c>
    </row>
    <row r="316">
      <c r="A316" s="9">
        <f>IFERROR(IF(INDEX('Recurring Plans'!$A$5:$A$104,INT((ROW()-5)/12)+1)="","",INDEX('Recurring Plans'!$A$5:$A$104,INT((ROW()-5)/12)+1)),"")</f>
        <v/>
      </c>
      <c r="B316" s="23">
        <f>IF($A316="","",MOD(ROW()-5,12)+1)</f>
        <v/>
      </c>
      <c r="C316" s="20">
        <f>IF($A316="","",IFERROR(VLOOKUP($A316,'Recurring Plans'!$A$5:$M$104,2,FALSE),""))</f>
        <v/>
      </c>
      <c r="D316" s="20">
        <f>IF($A316="","",IFERROR(VLOOKUP($A316,'Recurring Plans'!$A$5:$M$104,4,FALSE),""))</f>
        <v/>
      </c>
      <c r="E316" s="33">
        <f>IF(OR($A316="",$B316&gt;IFERROR(VLOOKUP($A316,'Recurring Plans'!$A$5:$M$104,8,FALSE),0),IFERROR(VLOOKUP($A316,'Recurring Plans'!$A$5:$M$104,11,FALSE),"")&lt;&gt;'Assumptions'!$E$9),"",IFERROR(IF(VLOOKUP($A316,'Recurring Plans'!$A$5:$M$104,7,FALSE)='Assumptions'!$E$4,VLOOKUP($A316,'Recurring Plans'!$A$5:$M$104,5,FALSE)+($B316-1)*VLOOKUP($A316,'Recurring Plans'!$A$5:$M$104,6,FALSE),IF(VLOOKUP($A316,'Recurring Plans'!$A$5:$M$104,7,FALSE)='Assumptions'!$E$5,VLOOKUP($A316,'Recurring Plans'!$A$5:$M$104,5,FALSE)+($B316-1)*VLOOKUP($A316,'Recurring Plans'!$A$5:$M$104,6,FALSE)*7,IF(VLOOKUP($A316,'Recurring Plans'!$A$5:$M$104,7,FALSE)='Assumptions'!$E$6,EDATE(VLOOKUP($A316,'Recurring Plans'!$A$5:$M$104,5,FALSE),($B316-1)*VLOOKUP($A316,'Recurring Plans'!$A$5:$M$104,6,FALSE)),""))),""))</f>
        <v/>
      </c>
      <c r="F316" s="31" t="n"/>
      <c r="G316" s="33">
        <f>IF($E316="","",IF($F316&lt;&gt;"",$F316,$E316))</f>
        <v/>
      </c>
      <c r="H316" s="24">
        <f>IF($E316="","",IFERROR(VLOOKUP($A316,'Recurring Plans'!$A$5:$M$104,9,FALSE),""))</f>
        <v/>
      </c>
      <c r="I316" s="13" t="n"/>
      <c r="J316" s="20">
        <f>IF($E316="","",IF($I316&lt;&gt;"",$I316,IFERROR(VLOOKUP($A316,'Recurring Plans'!$A$5:$M$104,10,FALSE),"")))</f>
        <v/>
      </c>
      <c r="K316" s="12" t="n"/>
      <c r="L316" s="9">
        <f>IF($G316="","",IF($K316&lt;&gt;"",$K316,'Assumptions'!$E$14))</f>
        <v/>
      </c>
      <c r="M316" s="13" t="n"/>
      <c r="N316" s="20">
        <f>IF($G316="","",IF(OR($F316&lt;&gt;"",$I316&lt;&gt;"",$M316&lt;&gt;"",$K316='Assumptions'!$E$16,$K316='Assumptions'!$E$17),"Exception - check",IF(AND($L316='Assumptions'!$E$14,$G316&lt;'Assumptions'!$B$4),"Past date - check","")))</f>
        <v/>
      </c>
    </row>
    <row r="317">
      <c r="A317" s="6">
        <f>IFERROR(IF(INDEX('Recurring Plans'!$A$5:$A$104,INT((ROW()-5)/12)+1)="","",INDEX('Recurring Plans'!$A$5:$A$104,INT((ROW()-5)/12)+1)),"")</f>
        <v/>
      </c>
      <c r="B317" s="21">
        <f>IF($A317="","",MOD(ROW()-5,12)+1)</f>
        <v/>
      </c>
      <c r="C317" s="18">
        <f>IF($A317="","",IFERROR(VLOOKUP($A317,'Recurring Plans'!$A$5:$M$104,2,FALSE),""))</f>
        <v/>
      </c>
      <c r="D317" s="18">
        <f>IF($A317="","",IFERROR(VLOOKUP($A317,'Recurring Plans'!$A$5:$M$104,4,FALSE),""))</f>
        <v/>
      </c>
      <c r="E317" s="32">
        <f>IF(OR($A317="",$B317&gt;IFERROR(VLOOKUP($A317,'Recurring Plans'!$A$5:$M$104,8,FALSE),0),IFERROR(VLOOKUP($A317,'Recurring Plans'!$A$5:$M$104,11,FALSE),"")&lt;&gt;'Assumptions'!$E$9),"",IFERROR(IF(VLOOKUP($A317,'Recurring Plans'!$A$5:$M$104,7,FALSE)='Assumptions'!$E$4,VLOOKUP($A317,'Recurring Plans'!$A$5:$M$104,5,FALSE)+($B317-1)*VLOOKUP($A317,'Recurring Plans'!$A$5:$M$104,6,FALSE),IF(VLOOKUP($A317,'Recurring Plans'!$A$5:$M$104,7,FALSE)='Assumptions'!$E$5,VLOOKUP($A317,'Recurring Plans'!$A$5:$M$104,5,FALSE)+($B317-1)*VLOOKUP($A317,'Recurring Plans'!$A$5:$M$104,6,FALSE)*7,IF(VLOOKUP($A317,'Recurring Plans'!$A$5:$M$104,7,FALSE)='Assumptions'!$E$6,EDATE(VLOOKUP($A317,'Recurring Plans'!$A$5:$M$104,5,FALSE),($B317-1)*VLOOKUP($A317,'Recurring Plans'!$A$5:$M$104,6,FALSE)),""))),""))</f>
        <v/>
      </c>
      <c r="F317" s="31" t="n"/>
      <c r="G317" s="32">
        <f>IF($E317="","",IF($F317&lt;&gt;"",$F317,$E317))</f>
        <v/>
      </c>
      <c r="H317" s="22">
        <f>IF($E317="","",IFERROR(VLOOKUP($A317,'Recurring Plans'!$A$5:$M$104,9,FALSE),""))</f>
        <v/>
      </c>
      <c r="I317" s="13" t="n"/>
      <c r="J317" s="18">
        <f>IF($E317="","",IF($I317&lt;&gt;"",$I317,IFERROR(VLOOKUP($A317,'Recurring Plans'!$A$5:$M$104,10,FALSE),"")))</f>
        <v/>
      </c>
      <c r="K317" s="12" t="n"/>
      <c r="L317" s="6">
        <f>IF($G317="","",IF($K317&lt;&gt;"",$K317,'Assumptions'!$E$14))</f>
        <v/>
      </c>
      <c r="M317" s="13" t="n"/>
      <c r="N317" s="18">
        <f>IF($G317="","",IF(OR($F317&lt;&gt;"",$I317&lt;&gt;"",$M317&lt;&gt;"",$K317='Assumptions'!$E$16,$K317='Assumptions'!$E$17),"Exception - check",IF(AND($L317='Assumptions'!$E$14,$G317&lt;'Assumptions'!$B$4),"Past date - check","")))</f>
        <v/>
      </c>
    </row>
    <row r="318">
      <c r="A318" s="9">
        <f>IFERROR(IF(INDEX('Recurring Plans'!$A$5:$A$104,INT((ROW()-5)/12)+1)="","",INDEX('Recurring Plans'!$A$5:$A$104,INT((ROW()-5)/12)+1)),"")</f>
        <v/>
      </c>
      <c r="B318" s="23">
        <f>IF($A318="","",MOD(ROW()-5,12)+1)</f>
        <v/>
      </c>
      <c r="C318" s="20">
        <f>IF($A318="","",IFERROR(VLOOKUP($A318,'Recurring Plans'!$A$5:$M$104,2,FALSE),""))</f>
        <v/>
      </c>
      <c r="D318" s="20">
        <f>IF($A318="","",IFERROR(VLOOKUP($A318,'Recurring Plans'!$A$5:$M$104,4,FALSE),""))</f>
        <v/>
      </c>
      <c r="E318" s="33">
        <f>IF(OR($A318="",$B318&gt;IFERROR(VLOOKUP($A318,'Recurring Plans'!$A$5:$M$104,8,FALSE),0),IFERROR(VLOOKUP($A318,'Recurring Plans'!$A$5:$M$104,11,FALSE),"")&lt;&gt;'Assumptions'!$E$9),"",IFERROR(IF(VLOOKUP($A318,'Recurring Plans'!$A$5:$M$104,7,FALSE)='Assumptions'!$E$4,VLOOKUP($A318,'Recurring Plans'!$A$5:$M$104,5,FALSE)+($B318-1)*VLOOKUP($A318,'Recurring Plans'!$A$5:$M$104,6,FALSE),IF(VLOOKUP($A318,'Recurring Plans'!$A$5:$M$104,7,FALSE)='Assumptions'!$E$5,VLOOKUP($A318,'Recurring Plans'!$A$5:$M$104,5,FALSE)+($B318-1)*VLOOKUP($A318,'Recurring Plans'!$A$5:$M$104,6,FALSE)*7,IF(VLOOKUP($A318,'Recurring Plans'!$A$5:$M$104,7,FALSE)='Assumptions'!$E$6,EDATE(VLOOKUP($A318,'Recurring Plans'!$A$5:$M$104,5,FALSE),($B318-1)*VLOOKUP($A318,'Recurring Plans'!$A$5:$M$104,6,FALSE)),""))),""))</f>
        <v/>
      </c>
      <c r="F318" s="31" t="n"/>
      <c r="G318" s="33">
        <f>IF($E318="","",IF($F318&lt;&gt;"",$F318,$E318))</f>
        <v/>
      </c>
      <c r="H318" s="24">
        <f>IF($E318="","",IFERROR(VLOOKUP($A318,'Recurring Plans'!$A$5:$M$104,9,FALSE),""))</f>
        <v/>
      </c>
      <c r="I318" s="13" t="n"/>
      <c r="J318" s="20">
        <f>IF($E318="","",IF($I318&lt;&gt;"",$I318,IFERROR(VLOOKUP($A318,'Recurring Plans'!$A$5:$M$104,10,FALSE),"")))</f>
        <v/>
      </c>
      <c r="K318" s="12" t="n"/>
      <c r="L318" s="9">
        <f>IF($G318="","",IF($K318&lt;&gt;"",$K318,'Assumptions'!$E$14))</f>
        <v/>
      </c>
      <c r="M318" s="13" t="n"/>
      <c r="N318" s="20">
        <f>IF($G318="","",IF(OR($F318&lt;&gt;"",$I318&lt;&gt;"",$M318&lt;&gt;"",$K318='Assumptions'!$E$16,$K318='Assumptions'!$E$17),"Exception - check",IF(AND($L318='Assumptions'!$E$14,$G318&lt;'Assumptions'!$B$4),"Past date - check","")))</f>
        <v/>
      </c>
    </row>
    <row r="319">
      <c r="A319" s="6">
        <f>IFERROR(IF(INDEX('Recurring Plans'!$A$5:$A$104,INT((ROW()-5)/12)+1)="","",INDEX('Recurring Plans'!$A$5:$A$104,INT((ROW()-5)/12)+1)),"")</f>
        <v/>
      </c>
      <c r="B319" s="21">
        <f>IF($A319="","",MOD(ROW()-5,12)+1)</f>
        <v/>
      </c>
      <c r="C319" s="18">
        <f>IF($A319="","",IFERROR(VLOOKUP($A319,'Recurring Plans'!$A$5:$M$104,2,FALSE),""))</f>
        <v/>
      </c>
      <c r="D319" s="18">
        <f>IF($A319="","",IFERROR(VLOOKUP($A319,'Recurring Plans'!$A$5:$M$104,4,FALSE),""))</f>
        <v/>
      </c>
      <c r="E319" s="32">
        <f>IF(OR($A319="",$B319&gt;IFERROR(VLOOKUP($A319,'Recurring Plans'!$A$5:$M$104,8,FALSE),0),IFERROR(VLOOKUP($A319,'Recurring Plans'!$A$5:$M$104,11,FALSE),"")&lt;&gt;'Assumptions'!$E$9),"",IFERROR(IF(VLOOKUP($A319,'Recurring Plans'!$A$5:$M$104,7,FALSE)='Assumptions'!$E$4,VLOOKUP($A319,'Recurring Plans'!$A$5:$M$104,5,FALSE)+($B319-1)*VLOOKUP($A319,'Recurring Plans'!$A$5:$M$104,6,FALSE),IF(VLOOKUP($A319,'Recurring Plans'!$A$5:$M$104,7,FALSE)='Assumptions'!$E$5,VLOOKUP($A319,'Recurring Plans'!$A$5:$M$104,5,FALSE)+($B319-1)*VLOOKUP($A319,'Recurring Plans'!$A$5:$M$104,6,FALSE)*7,IF(VLOOKUP($A319,'Recurring Plans'!$A$5:$M$104,7,FALSE)='Assumptions'!$E$6,EDATE(VLOOKUP($A319,'Recurring Plans'!$A$5:$M$104,5,FALSE),($B319-1)*VLOOKUP($A319,'Recurring Plans'!$A$5:$M$104,6,FALSE)),""))),""))</f>
        <v/>
      </c>
      <c r="F319" s="31" t="n"/>
      <c r="G319" s="32">
        <f>IF($E319="","",IF($F319&lt;&gt;"",$F319,$E319))</f>
        <v/>
      </c>
      <c r="H319" s="22">
        <f>IF($E319="","",IFERROR(VLOOKUP($A319,'Recurring Plans'!$A$5:$M$104,9,FALSE),""))</f>
        <v/>
      </c>
      <c r="I319" s="13" t="n"/>
      <c r="J319" s="18">
        <f>IF($E319="","",IF($I319&lt;&gt;"",$I319,IFERROR(VLOOKUP($A319,'Recurring Plans'!$A$5:$M$104,10,FALSE),"")))</f>
        <v/>
      </c>
      <c r="K319" s="12" t="n"/>
      <c r="L319" s="6">
        <f>IF($G319="","",IF($K319&lt;&gt;"",$K319,'Assumptions'!$E$14))</f>
        <v/>
      </c>
      <c r="M319" s="13" t="n"/>
      <c r="N319" s="18">
        <f>IF($G319="","",IF(OR($F319&lt;&gt;"",$I319&lt;&gt;"",$M319&lt;&gt;"",$K319='Assumptions'!$E$16,$K319='Assumptions'!$E$17),"Exception - check",IF(AND($L319='Assumptions'!$E$14,$G319&lt;'Assumptions'!$B$4),"Past date - check","")))</f>
        <v/>
      </c>
    </row>
    <row r="320">
      <c r="A320" s="9">
        <f>IFERROR(IF(INDEX('Recurring Plans'!$A$5:$A$104,INT((ROW()-5)/12)+1)="","",INDEX('Recurring Plans'!$A$5:$A$104,INT((ROW()-5)/12)+1)),"")</f>
        <v/>
      </c>
      <c r="B320" s="23">
        <f>IF($A320="","",MOD(ROW()-5,12)+1)</f>
        <v/>
      </c>
      <c r="C320" s="20">
        <f>IF($A320="","",IFERROR(VLOOKUP($A320,'Recurring Plans'!$A$5:$M$104,2,FALSE),""))</f>
        <v/>
      </c>
      <c r="D320" s="20">
        <f>IF($A320="","",IFERROR(VLOOKUP($A320,'Recurring Plans'!$A$5:$M$104,4,FALSE),""))</f>
        <v/>
      </c>
      <c r="E320" s="33">
        <f>IF(OR($A320="",$B320&gt;IFERROR(VLOOKUP($A320,'Recurring Plans'!$A$5:$M$104,8,FALSE),0),IFERROR(VLOOKUP($A320,'Recurring Plans'!$A$5:$M$104,11,FALSE),"")&lt;&gt;'Assumptions'!$E$9),"",IFERROR(IF(VLOOKUP($A320,'Recurring Plans'!$A$5:$M$104,7,FALSE)='Assumptions'!$E$4,VLOOKUP($A320,'Recurring Plans'!$A$5:$M$104,5,FALSE)+($B320-1)*VLOOKUP($A320,'Recurring Plans'!$A$5:$M$104,6,FALSE),IF(VLOOKUP($A320,'Recurring Plans'!$A$5:$M$104,7,FALSE)='Assumptions'!$E$5,VLOOKUP($A320,'Recurring Plans'!$A$5:$M$104,5,FALSE)+($B320-1)*VLOOKUP($A320,'Recurring Plans'!$A$5:$M$104,6,FALSE)*7,IF(VLOOKUP($A320,'Recurring Plans'!$A$5:$M$104,7,FALSE)='Assumptions'!$E$6,EDATE(VLOOKUP($A320,'Recurring Plans'!$A$5:$M$104,5,FALSE),($B320-1)*VLOOKUP($A320,'Recurring Plans'!$A$5:$M$104,6,FALSE)),""))),""))</f>
        <v/>
      </c>
      <c r="F320" s="31" t="n"/>
      <c r="G320" s="33">
        <f>IF($E320="","",IF($F320&lt;&gt;"",$F320,$E320))</f>
        <v/>
      </c>
      <c r="H320" s="24">
        <f>IF($E320="","",IFERROR(VLOOKUP($A320,'Recurring Plans'!$A$5:$M$104,9,FALSE),""))</f>
        <v/>
      </c>
      <c r="I320" s="13" t="n"/>
      <c r="J320" s="20">
        <f>IF($E320="","",IF($I320&lt;&gt;"",$I320,IFERROR(VLOOKUP($A320,'Recurring Plans'!$A$5:$M$104,10,FALSE),"")))</f>
        <v/>
      </c>
      <c r="K320" s="12" t="n"/>
      <c r="L320" s="9">
        <f>IF($G320="","",IF($K320&lt;&gt;"",$K320,'Assumptions'!$E$14))</f>
        <v/>
      </c>
      <c r="M320" s="13" t="n"/>
      <c r="N320" s="20">
        <f>IF($G320="","",IF(OR($F320&lt;&gt;"",$I320&lt;&gt;"",$M320&lt;&gt;"",$K320='Assumptions'!$E$16,$K320='Assumptions'!$E$17),"Exception - check",IF(AND($L320='Assumptions'!$E$14,$G320&lt;'Assumptions'!$B$4),"Past date - check","")))</f>
        <v/>
      </c>
    </row>
    <row r="321">
      <c r="A321" s="6">
        <f>IFERROR(IF(INDEX('Recurring Plans'!$A$5:$A$104,INT((ROW()-5)/12)+1)="","",INDEX('Recurring Plans'!$A$5:$A$104,INT((ROW()-5)/12)+1)),"")</f>
        <v/>
      </c>
      <c r="B321" s="21">
        <f>IF($A321="","",MOD(ROW()-5,12)+1)</f>
        <v/>
      </c>
      <c r="C321" s="18">
        <f>IF($A321="","",IFERROR(VLOOKUP($A321,'Recurring Plans'!$A$5:$M$104,2,FALSE),""))</f>
        <v/>
      </c>
      <c r="D321" s="18">
        <f>IF($A321="","",IFERROR(VLOOKUP($A321,'Recurring Plans'!$A$5:$M$104,4,FALSE),""))</f>
        <v/>
      </c>
      <c r="E321" s="32">
        <f>IF(OR($A321="",$B321&gt;IFERROR(VLOOKUP($A321,'Recurring Plans'!$A$5:$M$104,8,FALSE),0),IFERROR(VLOOKUP($A321,'Recurring Plans'!$A$5:$M$104,11,FALSE),"")&lt;&gt;'Assumptions'!$E$9),"",IFERROR(IF(VLOOKUP($A321,'Recurring Plans'!$A$5:$M$104,7,FALSE)='Assumptions'!$E$4,VLOOKUP($A321,'Recurring Plans'!$A$5:$M$104,5,FALSE)+($B321-1)*VLOOKUP($A321,'Recurring Plans'!$A$5:$M$104,6,FALSE),IF(VLOOKUP($A321,'Recurring Plans'!$A$5:$M$104,7,FALSE)='Assumptions'!$E$5,VLOOKUP($A321,'Recurring Plans'!$A$5:$M$104,5,FALSE)+($B321-1)*VLOOKUP($A321,'Recurring Plans'!$A$5:$M$104,6,FALSE)*7,IF(VLOOKUP($A321,'Recurring Plans'!$A$5:$M$104,7,FALSE)='Assumptions'!$E$6,EDATE(VLOOKUP($A321,'Recurring Plans'!$A$5:$M$104,5,FALSE),($B321-1)*VLOOKUP($A321,'Recurring Plans'!$A$5:$M$104,6,FALSE)),""))),""))</f>
        <v/>
      </c>
      <c r="F321" s="31" t="n"/>
      <c r="G321" s="32">
        <f>IF($E321="","",IF($F321&lt;&gt;"",$F321,$E321))</f>
        <v/>
      </c>
      <c r="H321" s="22">
        <f>IF($E321="","",IFERROR(VLOOKUP($A321,'Recurring Plans'!$A$5:$M$104,9,FALSE),""))</f>
        <v/>
      </c>
      <c r="I321" s="13" t="n"/>
      <c r="J321" s="18">
        <f>IF($E321="","",IF($I321&lt;&gt;"",$I321,IFERROR(VLOOKUP($A321,'Recurring Plans'!$A$5:$M$104,10,FALSE),"")))</f>
        <v/>
      </c>
      <c r="K321" s="12" t="n"/>
      <c r="L321" s="6">
        <f>IF($G321="","",IF($K321&lt;&gt;"",$K321,'Assumptions'!$E$14))</f>
        <v/>
      </c>
      <c r="M321" s="13" t="n"/>
      <c r="N321" s="18">
        <f>IF($G321="","",IF(OR($F321&lt;&gt;"",$I321&lt;&gt;"",$M321&lt;&gt;"",$K321='Assumptions'!$E$16,$K321='Assumptions'!$E$17),"Exception - check",IF(AND($L321='Assumptions'!$E$14,$G321&lt;'Assumptions'!$B$4),"Past date - check","")))</f>
        <v/>
      </c>
    </row>
    <row r="322">
      <c r="A322" s="9">
        <f>IFERROR(IF(INDEX('Recurring Plans'!$A$5:$A$104,INT((ROW()-5)/12)+1)="","",INDEX('Recurring Plans'!$A$5:$A$104,INT((ROW()-5)/12)+1)),"")</f>
        <v/>
      </c>
      <c r="B322" s="23">
        <f>IF($A322="","",MOD(ROW()-5,12)+1)</f>
        <v/>
      </c>
      <c r="C322" s="20">
        <f>IF($A322="","",IFERROR(VLOOKUP($A322,'Recurring Plans'!$A$5:$M$104,2,FALSE),""))</f>
        <v/>
      </c>
      <c r="D322" s="20">
        <f>IF($A322="","",IFERROR(VLOOKUP($A322,'Recurring Plans'!$A$5:$M$104,4,FALSE),""))</f>
        <v/>
      </c>
      <c r="E322" s="33">
        <f>IF(OR($A322="",$B322&gt;IFERROR(VLOOKUP($A322,'Recurring Plans'!$A$5:$M$104,8,FALSE),0),IFERROR(VLOOKUP($A322,'Recurring Plans'!$A$5:$M$104,11,FALSE),"")&lt;&gt;'Assumptions'!$E$9),"",IFERROR(IF(VLOOKUP($A322,'Recurring Plans'!$A$5:$M$104,7,FALSE)='Assumptions'!$E$4,VLOOKUP($A322,'Recurring Plans'!$A$5:$M$104,5,FALSE)+($B322-1)*VLOOKUP($A322,'Recurring Plans'!$A$5:$M$104,6,FALSE),IF(VLOOKUP($A322,'Recurring Plans'!$A$5:$M$104,7,FALSE)='Assumptions'!$E$5,VLOOKUP($A322,'Recurring Plans'!$A$5:$M$104,5,FALSE)+($B322-1)*VLOOKUP($A322,'Recurring Plans'!$A$5:$M$104,6,FALSE)*7,IF(VLOOKUP($A322,'Recurring Plans'!$A$5:$M$104,7,FALSE)='Assumptions'!$E$6,EDATE(VLOOKUP($A322,'Recurring Plans'!$A$5:$M$104,5,FALSE),($B322-1)*VLOOKUP($A322,'Recurring Plans'!$A$5:$M$104,6,FALSE)),""))),""))</f>
        <v/>
      </c>
      <c r="F322" s="31" t="n"/>
      <c r="G322" s="33">
        <f>IF($E322="","",IF($F322&lt;&gt;"",$F322,$E322))</f>
        <v/>
      </c>
      <c r="H322" s="24">
        <f>IF($E322="","",IFERROR(VLOOKUP($A322,'Recurring Plans'!$A$5:$M$104,9,FALSE),""))</f>
        <v/>
      </c>
      <c r="I322" s="13" t="n"/>
      <c r="J322" s="20">
        <f>IF($E322="","",IF($I322&lt;&gt;"",$I322,IFERROR(VLOOKUP($A322,'Recurring Plans'!$A$5:$M$104,10,FALSE),"")))</f>
        <v/>
      </c>
      <c r="K322" s="12" t="n"/>
      <c r="L322" s="9">
        <f>IF($G322="","",IF($K322&lt;&gt;"",$K322,'Assumptions'!$E$14))</f>
        <v/>
      </c>
      <c r="M322" s="13" t="n"/>
      <c r="N322" s="20">
        <f>IF($G322="","",IF(OR($F322&lt;&gt;"",$I322&lt;&gt;"",$M322&lt;&gt;"",$K322='Assumptions'!$E$16,$K322='Assumptions'!$E$17),"Exception - check",IF(AND($L322='Assumptions'!$E$14,$G322&lt;'Assumptions'!$B$4),"Past date - check","")))</f>
        <v/>
      </c>
    </row>
    <row r="323">
      <c r="A323" s="6">
        <f>IFERROR(IF(INDEX('Recurring Plans'!$A$5:$A$104,INT((ROW()-5)/12)+1)="","",INDEX('Recurring Plans'!$A$5:$A$104,INT((ROW()-5)/12)+1)),"")</f>
        <v/>
      </c>
      <c r="B323" s="21">
        <f>IF($A323="","",MOD(ROW()-5,12)+1)</f>
        <v/>
      </c>
      <c r="C323" s="18">
        <f>IF($A323="","",IFERROR(VLOOKUP($A323,'Recurring Plans'!$A$5:$M$104,2,FALSE),""))</f>
        <v/>
      </c>
      <c r="D323" s="18">
        <f>IF($A323="","",IFERROR(VLOOKUP($A323,'Recurring Plans'!$A$5:$M$104,4,FALSE),""))</f>
        <v/>
      </c>
      <c r="E323" s="32">
        <f>IF(OR($A323="",$B323&gt;IFERROR(VLOOKUP($A323,'Recurring Plans'!$A$5:$M$104,8,FALSE),0),IFERROR(VLOOKUP($A323,'Recurring Plans'!$A$5:$M$104,11,FALSE),"")&lt;&gt;'Assumptions'!$E$9),"",IFERROR(IF(VLOOKUP($A323,'Recurring Plans'!$A$5:$M$104,7,FALSE)='Assumptions'!$E$4,VLOOKUP($A323,'Recurring Plans'!$A$5:$M$104,5,FALSE)+($B323-1)*VLOOKUP($A323,'Recurring Plans'!$A$5:$M$104,6,FALSE),IF(VLOOKUP($A323,'Recurring Plans'!$A$5:$M$104,7,FALSE)='Assumptions'!$E$5,VLOOKUP($A323,'Recurring Plans'!$A$5:$M$104,5,FALSE)+($B323-1)*VLOOKUP($A323,'Recurring Plans'!$A$5:$M$104,6,FALSE)*7,IF(VLOOKUP($A323,'Recurring Plans'!$A$5:$M$104,7,FALSE)='Assumptions'!$E$6,EDATE(VLOOKUP($A323,'Recurring Plans'!$A$5:$M$104,5,FALSE),($B323-1)*VLOOKUP($A323,'Recurring Plans'!$A$5:$M$104,6,FALSE)),""))),""))</f>
        <v/>
      </c>
      <c r="F323" s="31" t="n"/>
      <c r="G323" s="32">
        <f>IF($E323="","",IF($F323&lt;&gt;"",$F323,$E323))</f>
        <v/>
      </c>
      <c r="H323" s="22">
        <f>IF($E323="","",IFERROR(VLOOKUP($A323,'Recurring Plans'!$A$5:$M$104,9,FALSE),""))</f>
        <v/>
      </c>
      <c r="I323" s="13" t="n"/>
      <c r="J323" s="18">
        <f>IF($E323="","",IF($I323&lt;&gt;"",$I323,IFERROR(VLOOKUP($A323,'Recurring Plans'!$A$5:$M$104,10,FALSE),"")))</f>
        <v/>
      </c>
      <c r="K323" s="12" t="n"/>
      <c r="L323" s="6">
        <f>IF($G323="","",IF($K323&lt;&gt;"",$K323,'Assumptions'!$E$14))</f>
        <v/>
      </c>
      <c r="M323" s="13" t="n"/>
      <c r="N323" s="18">
        <f>IF($G323="","",IF(OR($F323&lt;&gt;"",$I323&lt;&gt;"",$M323&lt;&gt;"",$K323='Assumptions'!$E$16,$K323='Assumptions'!$E$17),"Exception - check",IF(AND($L323='Assumptions'!$E$14,$G323&lt;'Assumptions'!$B$4),"Past date - check","")))</f>
        <v/>
      </c>
    </row>
    <row r="324">
      <c r="A324" s="9">
        <f>IFERROR(IF(INDEX('Recurring Plans'!$A$5:$A$104,INT((ROW()-5)/12)+1)="","",INDEX('Recurring Plans'!$A$5:$A$104,INT((ROW()-5)/12)+1)),"")</f>
        <v/>
      </c>
      <c r="B324" s="23">
        <f>IF($A324="","",MOD(ROW()-5,12)+1)</f>
        <v/>
      </c>
      <c r="C324" s="20">
        <f>IF($A324="","",IFERROR(VLOOKUP($A324,'Recurring Plans'!$A$5:$M$104,2,FALSE),""))</f>
        <v/>
      </c>
      <c r="D324" s="20">
        <f>IF($A324="","",IFERROR(VLOOKUP($A324,'Recurring Plans'!$A$5:$M$104,4,FALSE),""))</f>
        <v/>
      </c>
      <c r="E324" s="33">
        <f>IF(OR($A324="",$B324&gt;IFERROR(VLOOKUP($A324,'Recurring Plans'!$A$5:$M$104,8,FALSE),0),IFERROR(VLOOKUP($A324,'Recurring Plans'!$A$5:$M$104,11,FALSE),"")&lt;&gt;'Assumptions'!$E$9),"",IFERROR(IF(VLOOKUP($A324,'Recurring Plans'!$A$5:$M$104,7,FALSE)='Assumptions'!$E$4,VLOOKUP($A324,'Recurring Plans'!$A$5:$M$104,5,FALSE)+($B324-1)*VLOOKUP($A324,'Recurring Plans'!$A$5:$M$104,6,FALSE),IF(VLOOKUP($A324,'Recurring Plans'!$A$5:$M$104,7,FALSE)='Assumptions'!$E$5,VLOOKUP($A324,'Recurring Plans'!$A$5:$M$104,5,FALSE)+($B324-1)*VLOOKUP($A324,'Recurring Plans'!$A$5:$M$104,6,FALSE)*7,IF(VLOOKUP($A324,'Recurring Plans'!$A$5:$M$104,7,FALSE)='Assumptions'!$E$6,EDATE(VLOOKUP($A324,'Recurring Plans'!$A$5:$M$104,5,FALSE),($B324-1)*VLOOKUP($A324,'Recurring Plans'!$A$5:$M$104,6,FALSE)),""))),""))</f>
        <v/>
      </c>
      <c r="F324" s="31" t="n"/>
      <c r="G324" s="33">
        <f>IF($E324="","",IF($F324&lt;&gt;"",$F324,$E324))</f>
        <v/>
      </c>
      <c r="H324" s="24">
        <f>IF($E324="","",IFERROR(VLOOKUP($A324,'Recurring Plans'!$A$5:$M$104,9,FALSE),""))</f>
        <v/>
      </c>
      <c r="I324" s="13" t="n"/>
      <c r="J324" s="20">
        <f>IF($E324="","",IF($I324&lt;&gt;"",$I324,IFERROR(VLOOKUP($A324,'Recurring Plans'!$A$5:$M$104,10,FALSE),"")))</f>
        <v/>
      </c>
      <c r="K324" s="12" t="n"/>
      <c r="L324" s="9">
        <f>IF($G324="","",IF($K324&lt;&gt;"",$K324,'Assumptions'!$E$14))</f>
        <v/>
      </c>
      <c r="M324" s="13" t="n"/>
      <c r="N324" s="20">
        <f>IF($G324="","",IF(OR($F324&lt;&gt;"",$I324&lt;&gt;"",$M324&lt;&gt;"",$K324='Assumptions'!$E$16,$K324='Assumptions'!$E$17),"Exception - check",IF(AND($L324='Assumptions'!$E$14,$G324&lt;'Assumptions'!$B$4),"Past date - check","")))</f>
        <v/>
      </c>
    </row>
    <row r="325">
      <c r="A325" s="6">
        <f>IFERROR(IF(INDEX('Recurring Plans'!$A$5:$A$104,INT((ROW()-5)/12)+1)="","",INDEX('Recurring Plans'!$A$5:$A$104,INT((ROW()-5)/12)+1)),"")</f>
        <v/>
      </c>
      <c r="B325" s="21">
        <f>IF($A325="","",MOD(ROW()-5,12)+1)</f>
        <v/>
      </c>
      <c r="C325" s="18">
        <f>IF($A325="","",IFERROR(VLOOKUP($A325,'Recurring Plans'!$A$5:$M$104,2,FALSE),""))</f>
        <v/>
      </c>
      <c r="D325" s="18">
        <f>IF($A325="","",IFERROR(VLOOKUP($A325,'Recurring Plans'!$A$5:$M$104,4,FALSE),""))</f>
        <v/>
      </c>
      <c r="E325" s="32">
        <f>IF(OR($A325="",$B325&gt;IFERROR(VLOOKUP($A325,'Recurring Plans'!$A$5:$M$104,8,FALSE),0),IFERROR(VLOOKUP($A325,'Recurring Plans'!$A$5:$M$104,11,FALSE),"")&lt;&gt;'Assumptions'!$E$9),"",IFERROR(IF(VLOOKUP($A325,'Recurring Plans'!$A$5:$M$104,7,FALSE)='Assumptions'!$E$4,VLOOKUP($A325,'Recurring Plans'!$A$5:$M$104,5,FALSE)+($B325-1)*VLOOKUP($A325,'Recurring Plans'!$A$5:$M$104,6,FALSE),IF(VLOOKUP($A325,'Recurring Plans'!$A$5:$M$104,7,FALSE)='Assumptions'!$E$5,VLOOKUP($A325,'Recurring Plans'!$A$5:$M$104,5,FALSE)+($B325-1)*VLOOKUP($A325,'Recurring Plans'!$A$5:$M$104,6,FALSE)*7,IF(VLOOKUP($A325,'Recurring Plans'!$A$5:$M$104,7,FALSE)='Assumptions'!$E$6,EDATE(VLOOKUP($A325,'Recurring Plans'!$A$5:$M$104,5,FALSE),($B325-1)*VLOOKUP($A325,'Recurring Plans'!$A$5:$M$104,6,FALSE)),""))),""))</f>
        <v/>
      </c>
      <c r="F325" s="31" t="n"/>
      <c r="G325" s="32">
        <f>IF($E325="","",IF($F325&lt;&gt;"",$F325,$E325))</f>
        <v/>
      </c>
      <c r="H325" s="22">
        <f>IF($E325="","",IFERROR(VLOOKUP($A325,'Recurring Plans'!$A$5:$M$104,9,FALSE),""))</f>
        <v/>
      </c>
      <c r="I325" s="13" t="n"/>
      <c r="J325" s="18">
        <f>IF($E325="","",IF($I325&lt;&gt;"",$I325,IFERROR(VLOOKUP($A325,'Recurring Plans'!$A$5:$M$104,10,FALSE),"")))</f>
        <v/>
      </c>
      <c r="K325" s="12" t="n"/>
      <c r="L325" s="6">
        <f>IF($G325="","",IF($K325&lt;&gt;"",$K325,'Assumptions'!$E$14))</f>
        <v/>
      </c>
      <c r="M325" s="13" t="n"/>
      <c r="N325" s="18">
        <f>IF($G325="","",IF(OR($F325&lt;&gt;"",$I325&lt;&gt;"",$M325&lt;&gt;"",$K325='Assumptions'!$E$16,$K325='Assumptions'!$E$17),"Exception - check",IF(AND($L325='Assumptions'!$E$14,$G325&lt;'Assumptions'!$B$4),"Past date - check","")))</f>
        <v/>
      </c>
    </row>
    <row r="326">
      <c r="A326" s="9">
        <f>IFERROR(IF(INDEX('Recurring Plans'!$A$5:$A$104,INT((ROW()-5)/12)+1)="","",INDEX('Recurring Plans'!$A$5:$A$104,INT((ROW()-5)/12)+1)),"")</f>
        <v/>
      </c>
      <c r="B326" s="23">
        <f>IF($A326="","",MOD(ROW()-5,12)+1)</f>
        <v/>
      </c>
      <c r="C326" s="20">
        <f>IF($A326="","",IFERROR(VLOOKUP($A326,'Recurring Plans'!$A$5:$M$104,2,FALSE),""))</f>
        <v/>
      </c>
      <c r="D326" s="20">
        <f>IF($A326="","",IFERROR(VLOOKUP($A326,'Recurring Plans'!$A$5:$M$104,4,FALSE),""))</f>
        <v/>
      </c>
      <c r="E326" s="33">
        <f>IF(OR($A326="",$B326&gt;IFERROR(VLOOKUP($A326,'Recurring Plans'!$A$5:$M$104,8,FALSE),0),IFERROR(VLOOKUP($A326,'Recurring Plans'!$A$5:$M$104,11,FALSE),"")&lt;&gt;'Assumptions'!$E$9),"",IFERROR(IF(VLOOKUP($A326,'Recurring Plans'!$A$5:$M$104,7,FALSE)='Assumptions'!$E$4,VLOOKUP($A326,'Recurring Plans'!$A$5:$M$104,5,FALSE)+($B326-1)*VLOOKUP($A326,'Recurring Plans'!$A$5:$M$104,6,FALSE),IF(VLOOKUP($A326,'Recurring Plans'!$A$5:$M$104,7,FALSE)='Assumptions'!$E$5,VLOOKUP($A326,'Recurring Plans'!$A$5:$M$104,5,FALSE)+($B326-1)*VLOOKUP($A326,'Recurring Plans'!$A$5:$M$104,6,FALSE)*7,IF(VLOOKUP($A326,'Recurring Plans'!$A$5:$M$104,7,FALSE)='Assumptions'!$E$6,EDATE(VLOOKUP($A326,'Recurring Plans'!$A$5:$M$104,5,FALSE),($B326-1)*VLOOKUP($A326,'Recurring Plans'!$A$5:$M$104,6,FALSE)),""))),""))</f>
        <v/>
      </c>
      <c r="F326" s="31" t="n"/>
      <c r="G326" s="33">
        <f>IF($E326="","",IF($F326&lt;&gt;"",$F326,$E326))</f>
        <v/>
      </c>
      <c r="H326" s="24">
        <f>IF($E326="","",IFERROR(VLOOKUP($A326,'Recurring Plans'!$A$5:$M$104,9,FALSE),""))</f>
        <v/>
      </c>
      <c r="I326" s="13" t="n"/>
      <c r="J326" s="20">
        <f>IF($E326="","",IF($I326&lt;&gt;"",$I326,IFERROR(VLOOKUP($A326,'Recurring Plans'!$A$5:$M$104,10,FALSE),"")))</f>
        <v/>
      </c>
      <c r="K326" s="12" t="n"/>
      <c r="L326" s="9">
        <f>IF($G326="","",IF($K326&lt;&gt;"",$K326,'Assumptions'!$E$14))</f>
        <v/>
      </c>
      <c r="M326" s="13" t="n"/>
      <c r="N326" s="20">
        <f>IF($G326="","",IF(OR($F326&lt;&gt;"",$I326&lt;&gt;"",$M326&lt;&gt;"",$K326='Assumptions'!$E$16,$K326='Assumptions'!$E$17),"Exception - check",IF(AND($L326='Assumptions'!$E$14,$G326&lt;'Assumptions'!$B$4),"Past date - check","")))</f>
        <v/>
      </c>
    </row>
    <row r="327">
      <c r="A327" s="6">
        <f>IFERROR(IF(INDEX('Recurring Plans'!$A$5:$A$104,INT((ROW()-5)/12)+1)="","",INDEX('Recurring Plans'!$A$5:$A$104,INT((ROW()-5)/12)+1)),"")</f>
        <v/>
      </c>
      <c r="B327" s="21">
        <f>IF($A327="","",MOD(ROW()-5,12)+1)</f>
        <v/>
      </c>
      <c r="C327" s="18">
        <f>IF($A327="","",IFERROR(VLOOKUP($A327,'Recurring Plans'!$A$5:$M$104,2,FALSE),""))</f>
        <v/>
      </c>
      <c r="D327" s="18">
        <f>IF($A327="","",IFERROR(VLOOKUP($A327,'Recurring Plans'!$A$5:$M$104,4,FALSE),""))</f>
        <v/>
      </c>
      <c r="E327" s="32">
        <f>IF(OR($A327="",$B327&gt;IFERROR(VLOOKUP($A327,'Recurring Plans'!$A$5:$M$104,8,FALSE),0),IFERROR(VLOOKUP($A327,'Recurring Plans'!$A$5:$M$104,11,FALSE),"")&lt;&gt;'Assumptions'!$E$9),"",IFERROR(IF(VLOOKUP($A327,'Recurring Plans'!$A$5:$M$104,7,FALSE)='Assumptions'!$E$4,VLOOKUP($A327,'Recurring Plans'!$A$5:$M$104,5,FALSE)+($B327-1)*VLOOKUP($A327,'Recurring Plans'!$A$5:$M$104,6,FALSE),IF(VLOOKUP($A327,'Recurring Plans'!$A$5:$M$104,7,FALSE)='Assumptions'!$E$5,VLOOKUP($A327,'Recurring Plans'!$A$5:$M$104,5,FALSE)+($B327-1)*VLOOKUP($A327,'Recurring Plans'!$A$5:$M$104,6,FALSE)*7,IF(VLOOKUP($A327,'Recurring Plans'!$A$5:$M$104,7,FALSE)='Assumptions'!$E$6,EDATE(VLOOKUP($A327,'Recurring Plans'!$A$5:$M$104,5,FALSE),($B327-1)*VLOOKUP($A327,'Recurring Plans'!$A$5:$M$104,6,FALSE)),""))),""))</f>
        <v/>
      </c>
      <c r="F327" s="31" t="n"/>
      <c r="G327" s="32">
        <f>IF($E327="","",IF($F327&lt;&gt;"",$F327,$E327))</f>
        <v/>
      </c>
      <c r="H327" s="22">
        <f>IF($E327="","",IFERROR(VLOOKUP($A327,'Recurring Plans'!$A$5:$M$104,9,FALSE),""))</f>
        <v/>
      </c>
      <c r="I327" s="13" t="n"/>
      <c r="J327" s="18">
        <f>IF($E327="","",IF($I327&lt;&gt;"",$I327,IFERROR(VLOOKUP($A327,'Recurring Plans'!$A$5:$M$104,10,FALSE),"")))</f>
        <v/>
      </c>
      <c r="K327" s="12" t="n"/>
      <c r="L327" s="6">
        <f>IF($G327="","",IF($K327&lt;&gt;"",$K327,'Assumptions'!$E$14))</f>
        <v/>
      </c>
      <c r="M327" s="13" t="n"/>
      <c r="N327" s="18">
        <f>IF($G327="","",IF(OR($F327&lt;&gt;"",$I327&lt;&gt;"",$M327&lt;&gt;"",$K327='Assumptions'!$E$16,$K327='Assumptions'!$E$17),"Exception - check",IF(AND($L327='Assumptions'!$E$14,$G327&lt;'Assumptions'!$B$4),"Past date - check","")))</f>
        <v/>
      </c>
    </row>
    <row r="328">
      <c r="A328" s="9">
        <f>IFERROR(IF(INDEX('Recurring Plans'!$A$5:$A$104,INT((ROW()-5)/12)+1)="","",INDEX('Recurring Plans'!$A$5:$A$104,INT((ROW()-5)/12)+1)),"")</f>
        <v/>
      </c>
      <c r="B328" s="23">
        <f>IF($A328="","",MOD(ROW()-5,12)+1)</f>
        <v/>
      </c>
      <c r="C328" s="20">
        <f>IF($A328="","",IFERROR(VLOOKUP($A328,'Recurring Plans'!$A$5:$M$104,2,FALSE),""))</f>
        <v/>
      </c>
      <c r="D328" s="20">
        <f>IF($A328="","",IFERROR(VLOOKUP($A328,'Recurring Plans'!$A$5:$M$104,4,FALSE),""))</f>
        <v/>
      </c>
      <c r="E328" s="33">
        <f>IF(OR($A328="",$B328&gt;IFERROR(VLOOKUP($A328,'Recurring Plans'!$A$5:$M$104,8,FALSE),0),IFERROR(VLOOKUP($A328,'Recurring Plans'!$A$5:$M$104,11,FALSE),"")&lt;&gt;'Assumptions'!$E$9),"",IFERROR(IF(VLOOKUP($A328,'Recurring Plans'!$A$5:$M$104,7,FALSE)='Assumptions'!$E$4,VLOOKUP($A328,'Recurring Plans'!$A$5:$M$104,5,FALSE)+($B328-1)*VLOOKUP($A328,'Recurring Plans'!$A$5:$M$104,6,FALSE),IF(VLOOKUP($A328,'Recurring Plans'!$A$5:$M$104,7,FALSE)='Assumptions'!$E$5,VLOOKUP($A328,'Recurring Plans'!$A$5:$M$104,5,FALSE)+($B328-1)*VLOOKUP($A328,'Recurring Plans'!$A$5:$M$104,6,FALSE)*7,IF(VLOOKUP($A328,'Recurring Plans'!$A$5:$M$104,7,FALSE)='Assumptions'!$E$6,EDATE(VLOOKUP($A328,'Recurring Plans'!$A$5:$M$104,5,FALSE),($B328-1)*VLOOKUP($A328,'Recurring Plans'!$A$5:$M$104,6,FALSE)),""))),""))</f>
        <v/>
      </c>
      <c r="F328" s="31" t="n"/>
      <c r="G328" s="33">
        <f>IF($E328="","",IF($F328&lt;&gt;"",$F328,$E328))</f>
        <v/>
      </c>
      <c r="H328" s="24">
        <f>IF($E328="","",IFERROR(VLOOKUP($A328,'Recurring Plans'!$A$5:$M$104,9,FALSE),""))</f>
        <v/>
      </c>
      <c r="I328" s="13" t="n"/>
      <c r="J328" s="20">
        <f>IF($E328="","",IF($I328&lt;&gt;"",$I328,IFERROR(VLOOKUP($A328,'Recurring Plans'!$A$5:$M$104,10,FALSE),"")))</f>
        <v/>
      </c>
      <c r="K328" s="12" t="n"/>
      <c r="L328" s="9">
        <f>IF($G328="","",IF($K328&lt;&gt;"",$K328,'Assumptions'!$E$14))</f>
        <v/>
      </c>
      <c r="M328" s="13" t="n"/>
      <c r="N328" s="20">
        <f>IF($G328="","",IF(OR($F328&lt;&gt;"",$I328&lt;&gt;"",$M328&lt;&gt;"",$K328='Assumptions'!$E$16,$K328='Assumptions'!$E$17),"Exception - check",IF(AND($L328='Assumptions'!$E$14,$G328&lt;'Assumptions'!$B$4),"Past date - check","")))</f>
        <v/>
      </c>
    </row>
    <row r="329">
      <c r="A329" s="6">
        <f>IFERROR(IF(INDEX('Recurring Plans'!$A$5:$A$104,INT((ROW()-5)/12)+1)="","",INDEX('Recurring Plans'!$A$5:$A$104,INT((ROW()-5)/12)+1)),"")</f>
        <v/>
      </c>
      <c r="B329" s="21">
        <f>IF($A329="","",MOD(ROW()-5,12)+1)</f>
        <v/>
      </c>
      <c r="C329" s="18">
        <f>IF($A329="","",IFERROR(VLOOKUP($A329,'Recurring Plans'!$A$5:$M$104,2,FALSE),""))</f>
        <v/>
      </c>
      <c r="D329" s="18">
        <f>IF($A329="","",IFERROR(VLOOKUP($A329,'Recurring Plans'!$A$5:$M$104,4,FALSE),""))</f>
        <v/>
      </c>
      <c r="E329" s="32">
        <f>IF(OR($A329="",$B329&gt;IFERROR(VLOOKUP($A329,'Recurring Plans'!$A$5:$M$104,8,FALSE),0),IFERROR(VLOOKUP($A329,'Recurring Plans'!$A$5:$M$104,11,FALSE),"")&lt;&gt;'Assumptions'!$E$9),"",IFERROR(IF(VLOOKUP($A329,'Recurring Plans'!$A$5:$M$104,7,FALSE)='Assumptions'!$E$4,VLOOKUP($A329,'Recurring Plans'!$A$5:$M$104,5,FALSE)+($B329-1)*VLOOKUP($A329,'Recurring Plans'!$A$5:$M$104,6,FALSE),IF(VLOOKUP($A329,'Recurring Plans'!$A$5:$M$104,7,FALSE)='Assumptions'!$E$5,VLOOKUP($A329,'Recurring Plans'!$A$5:$M$104,5,FALSE)+($B329-1)*VLOOKUP($A329,'Recurring Plans'!$A$5:$M$104,6,FALSE)*7,IF(VLOOKUP($A329,'Recurring Plans'!$A$5:$M$104,7,FALSE)='Assumptions'!$E$6,EDATE(VLOOKUP($A329,'Recurring Plans'!$A$5:$M$104,5,FALSE),($B329-1)*VLOOKUP($A329,'Recurring Plans'!$A$5:$M$104,6,FALSE)),""))),""))</f>
        <v/>
      </c>
      <c r="F329" s="31" t="n"/>
      <c r="G329" s="32">
        <f>IF($E329="","",IF($F329&lt;&gt;"",$F329,$E329))</f>
        <v/>
      </c>
      <c r="H329" s="22">
        <f>IF($E329="","",IFERROR(VLOOKUP($A329,'Recurring Plans'!$A$5:$M$104,9,FALSE),""))</f>
        <v/>
      </c>
      <c r="I329" s="13" t="n"/>
      <c r="J329" s="18">
        <f>IF($E329="","",IF($I329&lt;&gt;"",$I329,IFERROR(VLOOKUP($A329,'Recurring Plans'!$A$5:$M$104,10,FALSE),"")))</f>
        <v/>
      </c>
      <c r="K329" s="12" t="n"/>
      <c r="L329" s="6">
        <f>IF($G329="","",IF($K329&lt;&gt;"",$K329,'Assumptions'!$E$14))</f>
        <v/>
      </c>
      <c r="M329" s="13" t="n"/>
      <c r="N329" s="18">
        <f>IF($G329="","",IF(OR($F329&lt;&gt;"",$I329&lt;&gt;"",$M329&lt;&gt;"",$K329='Assumptions'!$E$16,$K329='Assumptions'!$E$17),"Exception - check",IF(AND($L329='Assumptions'!$E$14,$G329&lt;'Assumptions'!$B$4),"Past date - check","")))</f>
        <v/>
      </c>
    </row>
    <row r="330">
      <c r="A330" s="9">
        <f>IFERROR(IF(INDEX('Recurring Plans'!$A$5:$A$104,INT((ROW()-5)/12)+1)="","",INDEX('Recurring Plans'!$A$5:$A$104,INT((ROW()-5)/12)+1)),"")</f>
        <v/>
      </c>
      <c r="B330" s="23">
        <f>IF($A330="","",MOD(ROW()-5,12)+1)</f>
        <v/>
      </c>
      <c r="C330" s="20">
        <f>IF($A330="","",IFERROR(VLOOKUP($A330,'Recurring Plans'!$A$5:$M$104,2,FALSE),""))</f>
        <v/>
      </c>
      <c r="D330" s="20">
        <f>IF($A330="","",IFERROR(VLOOKUP($A330,'Recurring Plans'!$A$5:$M$104,4,FALSE),""))</f>
        <v/>
      </c>
      <c r="E330" s="33">
        <f>IF(OR($A330="",$B330&gt;IFERROR(VLOOKUP($A330,'Recurring Plans'!$A$5:$M$104,8,FALSE),0),IFERROR(VLOOKUP($A330,'Recurring Plans'!$A$5:$M$104,11,FALSE),"")&lt;&gt;'Assumptions'!$E$9),"",IFERROR(IF(VLOOKUP($A330,'Recurring Plans'!$A$5:$M$104,7,FALSE)='Assumptions'!$E$4,VLOOKUP($A330,'Recurring Plans'!$A$5:$M$104,5,FALSE)+($B330-1)*VLOOKUP($A330,'Recurring Plans'!$A$5:$M$104,6,FALSE),IF(VLOOKUP($A330,'Recurring Plans'!$A$5:$M$104,7,FALSE)='Assumptions'!$E$5,VLOOKUP($A330,'Recurring Plans'!$A$5:$M$104,5,FALSE)+($B330-1)*VLOOKUP($A330,'Recurring Plans'!$A$5:$M$104,6,FALSE)*7,IF(VLOOKUP($A330,'Recurring Plans'!$A$5:$M$104,7,FALSE)='Assumptions'!$E$6,EDATE(VLOOKUP($A330,'Recurring Plans'!$A$5:$M$104,5,FALSE),($B330-1)*VLOOKUP($A330,'Recurring Plans'!$A$5:$M$104,6,FALSE)),""))),""))</f>
        <v/>
      </c>
      <c r="F330" s="31" t="n"/>
      <c r="G330" s="33">
        <f>IF($E330="","",IF($F330&lt;&gt;"",$F330,$E330))</f>
        <v/>
      </c>
      <c r="H330" s="24">
        <f>IF($E330="","",IFERROR(VLOOKUP($A330,'Recurring Plans'!$A$5:$M$104,9,FALSE),""))</f>
        <v/>
      </c>
      <c r="I330" s="13" t="n"/>
      <c r="J330" s="20">
        <f>IF($E330="","",IF($I330&lt;&gt;"",$I330,IFERROR(VLOOKUP($A330,'Recurring Plans'!$A$5:$M$104,10,FALSE),"")))</f>
        <v/>
      </c>
      <c r="K330" s="12" t="n"/>
      <c r="L330" s="9">
        <f>IF($G330="","",IF($K330&lt;&gt;"",$K330,'Assumptions'!$E$14))</f>
        <v/>
      </c>
      <c r="M330" s="13" t="n"/>
      <c r="N330" s="20">
        <f>IF($G330="","",IF(OR($F330&lt;&gt;"",$I330&lt;&gt;"",$M330&lt;&gt;"",$K330='Assumptions'!$E$16,$K330='Assumptions'!$E$17),"Exception - check",IF(AND($L330='Assumptions'!$E$14,$G330&lt;'Assumptions'!$B$4),"Past date - check","")))</f>
        <v/>
      </c>
    </row>
    <row r="331">
      <c r="A331" s="6">
        <f>IFERROR(IF(INDEX('Recurring Plans'!$A$5:$A$104,INT((ROW()-5)/12)+1)="","",INDEX('Recurring Plans'!$A$5:$A$104,INT((ROW()-5)/12)+1)),"")</f>
        <v/>
      </c>
      <c r="B331" s="21">
        <f>IF($A331="","",MOD(ROW()-5,12)+1)</f>
        <v/>
      </c>
      <c r="C331" s="18">
        <f>IF($A331="","",IFERROR(VLOOKUP($A331,'Recurring Plans'!$A$5:$M$104,2,FALSE),""))</f>
        <v/>
      </c>
      <c r="D331" s="18">
        <f>IF($A331="","",IFERROR(VLOOKUP($A331,'Recurring Plans'!$A$5:$M$104,4,FALSE),""))</f>
        <v/>
      </c>
      <c r="E331" s="32">
        <f>IF(OR($A331="",$B331&gt;IFERROR(VLOOKUP($A331,'Recurring Plans'!$A$5:$M$104,8,FALSE),0),IFERROR(VLOOKUP($A331,'Recurring Plans'!$A$5:$M$104,11,FALSE),"")&lt;&gt;'Assumptions'!$E$9),"",IFERROR(IF(VLOOKUP($A331,'Recurring Plans'!$A$5:$M$104,7,FALSE)='Assumptions'!$E$4,VLOOKUP($A331,'Recurring Plans'!$A$5:$M$104,5,FALSE)+($B331-1)*VLOOKUP($A331,'Recurring Plans'!$A$5:$M$104,6,FALSE),IF(VLOOKUP($A331,'Recurring Plans'!$A$5:$M$104,7,FALSE)='Assumptions'!$E$5,VLOOKUP($A331,'Recurring Plans'!$A$5:$M$104,5,FALSE)+($B331-1)*VLOOKUP($A331,'Recurring Plans'!$A$5:$M$104,6,FALSE)*7,IF(VLOOKUP($A331,'Recurring Plans'!$A$5:$M$104,7,FALSE)='Assumptions'!$E$6,EDATE(VLOOKUP($A331,'Recurring Plans'!$A$5:$M$104,5,FALSE),($B331-1)*VLOOKUP($A331,'Recurring Plans'!$A$5:$M$104,6,FALSE)),""))),""))</f>
        <v/>
      </c>
      <c r="F331" s="31" t="n"/>
      <c r="G331" s="32">
        <f>IF($E331="","",IF($F331&lt;&gt;"",$F331,$E331))</f>
        <v/>
      </c>
      <c r="H331" s="22">
        <f>IF($E331="","",IFERROR(VLOOKUP($A331,'Recurring Plans'!$A$5:$M$104,9,FALSE),""))</f>
        <v/>
      </c>
      <c r="I331" s="13" t="n"/>
      <c r="J331" s="18">
        <f>IF($E331="","",IF($I331&lt;&gt;"",$I331,IFERROR(VLOOKUP($A331,'Recurring Plans'!$A$5:$M$104,10,FALSE),"")))</f>
        <v/>
      </c>
      <c r="K331" s="12" t="n"/>
      <c r="L331" s="6">
        <f>IF($G331="","",IF($K331&lt;&gt;"",$K331,'Assumptions'!$E$14))</f>
        <v/>
      </c>
      <c r="M331" s="13" t="n"/>
      <c r="N331" s="18">
        <f>IF($G331="","",IF(OR($F331&lt;&gt;"",$I331&lt;&gt;"",$M331&lt;&gt;"",$K331='Assumptions'!$E$16,$K331='Assumptions'!$E$17),"Exception - check",IF(AND($L331='Assumptions'!$E$14,$G331&lt;'Assumptions'!$B$4),"Past date - check","")))</f>
        <v/>
      </c>
    </row>
    <row r="332">
      <c r="A332" s="9">
        <f>IFERROR(IF(INDEX('Recurring Plans'!$A$5:$A$104,INT((ROW()-5)/12)+1)="","",INDEX('Recurring Plans'!$A$5:$A$104,INT((ROW()-5)/12)+1)),"")</f>
        <v/>
      </c>
      <c r="B332" s="23">
        <f>IF($A332="","",MOD(ROW()-5,12)+1)</f>
        <v/>
      </c>
      <c r="C332" s="20">
        <f>IF($A332="","",IFERROR(VLOOKUP($A332,'Recurring Plans'!$A$5:$M$104,2,FALSE),""))</f>
        <v/>
      </c>
      <c r="D332" s="20">
        <f>IF($A332="","",IFERROR(VLOOKUP($A332,'Recurring Plans'!$A$5:$M$104,4,FALSE),""))</f>
        <v/>
      </c>
      <c r="E332" s="33">
        <f>IF(OR($A332="",$B332&gt;IFERROR(VLOOKUP($A332,'Recurring Plans'!$A$5:$M$104,8,FALSE),0),IFERROR(VLOOKUP($A332,'Recurring Plans'!$A$5:$M$104,11,FALSE),"")&lt;&gt;'Assumptions'!$E$9),"",IFERROR(IF(VLOOKUP($A332,'Recurring Plans'!$A$5:$M$104,7,FALSE)='Assumptions'!$E$4,VLOOKUP($A332,'Recurring Plans'!$A$5:$M$104,5,FALSE)+($B332-1)*VLOOKUP($A332,'Recurring Plans'!$A$5:$M$104,6,FALSE),IF(VLOOKUP($A332,'Recurring Plans'!$A$5:$M$104,7,FALSE)='Assumptions'!$E$5,VLOOKUP($A332,'Recurring Plans'!$A$5:$M$104,5,FALSE)+($B332-1)*VLOOKUP($A332,'Recurring Plans'!$A$5:$M$104,6,FALSE)*7,IF(VLOOKUP($A332,'Recurring Plans'!$A$5:$M$104,7,FALSE)='Assumptions'!$E$6,EDATE(VLOOKUP($A332,'Recurring Plans'!$A$5:$M$104,5,FALSE),($B332-1)*VLOOKUP($A332,'Recurring Plans'!$A$5:$M$104,6,FALSE)),""))),""))</f>
        <v/>
      </c>
      <c r="F332" s="31" t="n"/>
      <c r="G332" s="33">
        <f>IF($E332="","",IF($F332&lt;&gt;"",$F332,$E332))</f>
        <v/>
      </c>
      <c r="H332" s="24">
        <f>IF($E332="","",IFERROR(VLOOKUP($A332,'Recurring Plans'!$A$5:$M$104,9,FALSE),""))</f>
        <v/>
      </c>
      <c r="I332" s="13" t="n"/>
      <c r="J332" s="20">
        <f>IF($E332="","",IF($I332&lt;&gt;"",$I332,IFERROR(VLOOKUP($A332,'Recurring Plans'!$A$5:$M$104,10,FALSE),"")))</f>
        <v/>
      </c>
      <c r="K332" s="12" t="n"/>
      <c r="L332" s="9">
        <f>IF($G332="","",IF($K332&lt;&gt;"",$K332,'Assumptions'!$E$14))</f>
        <v/>
      </c>
      <c r="M332" s="13" t="n"/>
      <c r="N332" s="20">
        <f>IF($G332="","",IF(OR($F332&lt;&gt;"",$I332&lt;&gt;"",$M332&lt;&gt;"",$K332='Assumptions'!$E$16,$K332='Assumptions'!$E$17),"Exception - check",IF(AND($L332='Assumptions'!$E$14,$G332&lt;'Assumptions'!$B$4),"Past date - check","")))</f>
        <v/>
      </c>
    </row>
    <row r="333">
      <c r="A333" s="6">
        <f>IFERROR(IF(INDEX('Recurring Plans'!$A$5:$A$104,INT((ROW()-5)/12)+1)="","",INDEX('Recurring Plans'!$A$5:$A$104,INT((ROW()-5)/12)+1)),"")</f>
        <v/>
      </c>
      <c r="B333" s="21">
        <f>IF($A333="","",MOD(ROW()-5,12)+1)</f>
        <v/>
      </c>
      <c r="C333" s="18">
        <f>IF($A333="","",IFERROR(VLOOKUP($A333,'Recurring Plans'!$A$5:$M$104,2,FALSE),""))</f>
        <v/>
      </c>
      <c r="D333" s="18">
        <f>IF($A333="","",IFERROR(VLOOKUP($A333,'Recurring Plans'!$A$5:$M$104,4,FALSE),""))</f>
        <v/>
      </c>
      <c r="E333" s="32">
        <f>IF(OR($A333="",$B333&gt;IFERROR(VLOOKUP($A333,'Recurring Plans'!$A$5:$M$104,8,FALSE),0),IFERROR(VLOOKUP($A333,'Recurring Plans'!$A$5:$M$104,11,FALSE),"")&lt;&gt;'Assumptions'!$E$9),"",IFERROR(IF(VLOOKUP($A333,'Recurring Plans'!$A$5:$M$104,7,FALSE)='Assumptions'!$E$4,VLOOKUP($A333,'Recurring Plans'!$A$5:$M$104,5,FALSE)+($B333-1)*VLOOKUP($A333,'Recurring Plans'!$A$5:$M$104,6,FALSE),IF(VLOOKUP($A333,'Recurring Plans'!$A$5:$M$104,7,FALSE)='Assumptions'!$E$5,VLOOKUP($A333,'Recurring Plans'!$A$5:$M$104,5,FALSE)+($B333-1)*VLOOKUP($A333,'Recurring Plans'!$A$5:$M$104,6,FALSE)*7,IF(VLOOKUP($A333,'Recurring Plans'!$A$5:$M$104,7,FALSE)='Assumptions'!$E$6,EDATE(VLOOKUP($A333,'Recurring Plans'!$A$5:$M$104,5,FALSE),($B333-1)*VLOOKUP($A333,'Recurring Plans'!$A$5:$M$104,6,FALSE)),""))),""))</f>
        <v/>
      </c>
      <c r="F333" s="31" t="n"/>
      <c r="G333" s="32">
        <f>IF($E333="","",IF($F333&lt;&gt;"",$F333,$E333))</f>
        <v/>
      </c>
      <c r="H333" s="22">
        <f>IF($E333="","",IFERROR(VLOOKUP($A333,'Recurring Plans'!$A$5:$M$104,9,FALSE),""))</f>
        <v/>
      </c>
      <c r="I333" s="13" t="n"/>
      <c r="J333" s="18">
        <f>IF($E333="","",IF($I333&lt;&gt;"",$I333,IFERROR(VLOOKUP($A333,'Recurring Plans'!$A$5:$M$104,10,FALSE),"")))</f>
        <v/>
      </c>
      <c r="K333" s="12" t="n"/>
      <c r="L333" s="6">
        <f>IF($G333="","",IF($K333&lt;&gt;"",$K333,'Assumptions'!$E$14))</f>
        <v/>
      </c>
      <c r="M333" s="13" t="n"/>
      <c r="N333" s="18">
        <f>IF($G333="","",IF(OR($F333&lt;&gt;"",$I333&lt;&gt;"",$M333&lt;&gt;"",$K333='Assumptions'!$E$16,$K333='Assumptions'!$E$17),"Exception - check",IF(AND($L333='Assumptions'!$E$14,$G333&lt;'Assumptions'!$B$4),"Past date - check","")))</f>
        <v/>
      </c>
    </row>
    <row r="334">
      <c r="A334" s="9">
        <f>IFERROR(IF(INDEX('Recurring Plans'!$A$5:$A$104,INT((ROW()-5)/12)+1)="","",INDEX('Recurring Plans'!$A$5:$A$104,INT((ROW()-5)/12)+1)),"")</f>
        <v/>
      </c>
      <c r="B334" s="23">
        <f>IF($A334="","",MOD(ROW()-5,12)+1)</f>
        <v/>
      </c>
      <c r="C334" s="20">
        <f>IF($A334="","",IFERROR(VLOOKUP($A334,'Recurring Plans'!$A$5:$M$104,2,FALSE),""))</f>
        <v/>
      </c>
      <c r="D334" s="20">
        <f>IF($A334="","",IFERROR(VLOOKUP($A334,'Recurring Plans'!$A$5:$M$104,4,FALSE),""))</f>
        <v/>
      </c>
      <c r="E334" s="33">
        <f>IF(OR($A334="",$B334&gt;IFERROR(VLOOKUP($A334,'Recurring Plans'!$A$5:$M$104,8,FALSE),0),IFERROR(VLOOKUP($A334,'Recurring Plans'!$A$5:$M$104,11,FALSE),"")&lt;&gt;'Assumptions'!$E$9),"",IFERROR(IF(VLOOKUP($A334,'Recurring Plans'!$A$5:$M$104,7,FALSE)='Assumptions'!$E$4,VLOOKUP($A334,'Recurring Plans'!$A$5:$M$104,5,FALSE)+($B334-1)*VLOOKUP($A334,'Recurring Plans'!$A$5:$M$104,6,FALSE),IF(VLOOKUP($A334,'Recurring Plans'!$A$5:$M$104,7,FALSE)='Assumptions'!$E$5,VLOOKUP($A334,'Recurring Plans'!$A$5:$M$104,5,FALSE)+($B334-1)*VLOOKUP($A334,'Recurring Plans'!$A$5:$M$104,6,FALSE)*7,IF(VLOOKUP($A334,'Recurring Plans'!$A$5:$M$104,7,FALSE)='Assumptions'!$E$6,EDATE(VLOOKUP($A334,'Recurring Plans'!$A$5:$M$104,5,FALSE),($B334-1)*VLOOKUP($A334,'Recurring Plans'!$A$5:$M$104,6,FALSE)),""))),""))</f>
        <v/>
      </c>
      <c r="F334" s="31" t="n"/>
      <c r="G334" s="33">
        <f>IF($E334="","",IF($F334&lt;&gt;"",$F334,$E334))</f>
        <v/>
      </c>
      <c r="H334" s="24">
        <f>IF($E334="","",IFERROR(VLOOKUP($A334,'Recurring Plans'!$A$5:$M$104,9,FALSE),""))</f>
        <v/>
      </c>
      <c r="I334" s="13" t="n"/>
      <c r="J334" s="20">
        <f>IF($E334="","",IF($I334&lt;&gt;"",$I334,IFERROR(VLOOKUP($A334,'Recurring Plans'!$A$5:$M$104,10,FALSE),"")))</f>
        <v/>
      </c>
      <c r="K334" s="12" t="n"/>
      <c r="L334" s="9">
        <f>IF($G334="","",IF($K334&lt;&gt;"",$K334,'Assumptions'!$E$14))</f>
        <v/>
      </c>
      <c r="M334" s="13" t="n"/>
      <c r="N334" s="20">
        <f>IF($G334="","",IF(OR($F334&lt;&gt;"",$I334&lt;&gt;"",$M334&lt;&gt;"",$K334='Assumptions'!$E$16,$K334='Assumptions'!$E$17),"Exception - check",IF(AND($L334='Assumptions'!$E$14,$G334&lt;'Assumptions'!$B$4),"Past date - check","")))</f>
        <v/>
      </c>
    </row>
    <row r="335">
      <c r="A335" s="6">
        <f>IFERROR(IF(INDEX('Recurring Plans'!$A$5:$A$104,INT((ROW()-5)/12)+1)="","",INDEX('Recurring Plans'!$A$5:$A$104,INT((ROW()-5)/12)+1)),"")</f>
        <v/>
      </c>
      <c r="B335" s="21">
        <f>IF($A335="","",MOD(ROW()-5,12)+1)</f>
        <v/>
      </c>
      <c r="C335" s="18">
        <f>IF($A335="","",IFERROR(VLOOKUP($A335,'Recurring Plans'!$A$5:$M$104,2,FALSE),""))</f>
        <v/>
      </c>
      <c r="D335" s="18">
        <f>IF($A335="","",IFERROR(VLOOKUP($A335,'Recurring Plans'!$A$5:$M$104,4,FALSE),""))</f>
        <v/>
      </c>
      <c r="E335" s="32">
        <f>IF(OR($A335="",$B335&gt;IFERROR(VLOOKUP($A335,'Recurring Plans'!$A$5:$M$104,8,FALSE),0),IFERROR(VLOOKUP($A335,'Recurring Plans'!$A$5:$M$104,11,FALSE),"")&lt;&gt;'Assumptions'!$E$9),"",IFERROR(IF(VLOOKUP($A335,'Recurring Plans'!$A$5:$M$104,7,FALSE)='Assumptions'!$E$4,VLOOKUP($A335,'Recurring Plans'!$A$5:$M$104,5,FALSE)+($B335-1)*VLOOKUP($A335,'Recurring Plans'!$A$5:$M$104,6,FALSE),IF(VLOOKUP($A335,'Recurring Plans'!$A$5:$M$104,7,FALSE)='Assumptions'!$E$5,VLOOKUP($A335,'Recurring Plans'!$A$5:$M$104,5,FALSE)+($B335-1)*VLOOKUP($A335,'Recurring Plans'!$A$5:$M$104,6,FALSE)*7,IF(VLOOKUP($A335,'Recurring Plans'!$A$5:$M$104,7,FALSE)='Assumptions'!$E$6,EDATE(VLOOKUP($A335,'Recurring Plans'!$A$5:$M$104,5,FALSE),($B335-1)*VLOOKUP($A335,'Recurring Plans'!$A$5:$M$104,6,FALSE)),""))),""))</f>
        <v/>
      </c>
      <c r="F335" s="31" t="n"/>
      <c r="G335" s="32">
        <f>IF($E335="","",IF($F335&lt;&gt;"",$F335,$E335))</f>
        <v/>
      </c>
      <c r="H335" s="22">
        <f>IF($E335="","",IFERROR(VLOOKUP($A335,'Recurring Plans'!$A$5:$M$104,9,FALSE),""))</f>
        <v/>
      </c>
      <c r="I335" s="13" t="n"/>
      <c r="J335" s="18">
        <f>IF($E335="","",IF($I335&lt;&gt;"",$I335,IFERROR(VLOOKUP($A335,'Recurring Plans'!$A$5:$M$104,10,FALSE),"")))</f>
        <v/>
      </c>
      <c r="K335" s="12" t="n"/>
      <c r="L335" s="6">
        <f>IF($G335="","",IF($K335&lt;&gt;"",$K335,'Assumptions'!$E$14))</f>
        <v/>
      </c>
      <c r="M335" s="13" t="n"/>
      <c r="N335" s="18">
        <f>IF($G335="","",IF(OR($F335&lt;&gt;"",$I335&lt;&gt;"",$M335&lt;&gt;"",$K335='Assumptions'!$E$16,$K335='Assumptions'!$E$17),"Exception - check",IF(AND($L335='Assumptions'!$E$14,$G335&lt;'Assumptions'!$B$4),"Past date - check","")))</f>
        <v/>
      </c>
    </row>
    <row r="336">
      <c r="A336" s="9">
        <f>IFERROR(IF(INDEX('Recurring Plans'!$A$5:$A$104,INT((ROW()-5)/12)+1)="","",INDEX('Recurring Plans'!$A$5:$A$104,INT((ROW()-5)/12)+1)),"")</f>
        <v/>
      </c>
      <c r="B336" s="23">
        <f>IF($A336="","",MOD(ROW()-5,12)+1)</f>
        <v/>
      </c>
      <c r="C336" s="20">
        <f>IF($A336="","",IFERROR(VLOOKUP($A336,'Recurring Plans'!$A$5:$M$104,2,FALSE),""))</f>
        <v/>
      </c>
      <c r="D336" s="20">
        <f>IF($A336="","",IFERROR(VLOOKUP($A336,'Recurring Plans'!$A$5:$M$104,4,FALSE),""))</f>
        <v/>
      </c>
      <c r="E336" s="33">
        <f>IF(OR($A336="",$B336&gt;IFERROR(VLOOKUP($A336,'Recurring Plans'!$A$5:$M$104,8,FALSE),0),IFERROR(VLOOKUP($A336,'Recurring Plans'!$A$5:$M$104,11,FALSE),"")&lt;&gt;'Assumptions'!$E$9),"",IFERROR(IF(VLOOKUP($A336,'Recurring Plans'!$A$5:$M$104,7,FALSE)='Assumptions'!$E$4,VLOOKUP($A336,'Recurring Plans'!$A$5:$M$104,5,FALSE)+($B336-1)*VLOOKUP($A336,'Recurring Plans'!$A$5:$M$104,6,FALSE),IF(VLOOKUP($A336,'Recurring Plans'!$A$5:$M$104,7,FALSE)='Assumptions'!$E$5,VLOOKUP($A336,'Recurring Plans'!$A$5:$M$104,5,FALSE)+($B336-1)*VLOOKUP($A336,'Recurring Plans'!$A$5:$M$104,6,FALSE)*7,IF(VLOOKUP($A336,'Recurring Plans'!$A$5:$M$104,7,FALSE)='Assumptions'!$E$6,EDATE(VLOOKUP($A336,'Recurring Plans'!$A$5:$M$104,5,FALSE),($B336-1)*VLOOKUP($A336,'Recurring Plans'!$A$5:$M$104,6,FALSE)),""))),""))</f>
        <v/>
      </c>
      <c r="F336" s="31" t="n"/>
      <c r="G336" s="33">
        <f>IF($E336="","",IF($F336&lt;&gt;"",$F336,$E336))</f>
        <v/>
      </c>
      <c r="H336" s="24">
        <f>IF($E336="","",IFERROR(VLOOKUP($A336,'Recurring Plans'!$A$5:$M$104,9,FALSE),""))</f>
        <v/>
      </c>
      <c r="I336" s="13" t="n"/>
      <c r="J336" s="20">
        <f>IF($E336="","",IF($I336&lt;&gt;"",$I336,IFERROR(VLOOKUP($A336,'Recurring Plans'!$A$5:$M$104,10,FALSE),"")))</f>
        <v/>
      </c>
      <c r="K336" s="12" t="n"/>
      <c r="L336" s="9">
        <f>IF($G336="","",IF($K336&lt;&gt;"",$K336,'Assumptions'!$E$14))</f>
        <v/>
      </c>
      <c r="M336" s="13" t="n"/>
      <c r="N336" s="20">
        <f>IF($G336="","",IF(OR($F336&lt;&gt;"",$I336&lt;&gt;"",$M336&lt;&gt;"",$K336='Assumptions'!$E$16,$K336='Assumptions'!$E$17),"Exception - check",IF(AND($L336='Assumptions'!$E$14,$G336&lt;'Assumptions'!$B$4),"Past date - check","")))</f>
        <v/>
      </c>
    </row>
    <row r="337">
      <c r="A337" s="6">
        <f>IFERROR(IF(INDEX('Recurring Plans'!$A$5:$A$104,INT((ROW()-5)/12)+1)="","",INDEX('Recurring Plans'!$A$5:$A$104,INT((ROW()-5)/12)+1)),"")</f>
        <v/>
      </c>
      <c r="B337" s="21">
        <f>IF($A337="","",MOD(ROW()-5,12)+1)</f>
        <v/>
      </c>
      <c r="C337" s="18">
        <f>IF($A337="","",IFERROR(VLOOKUP($A337,'Recurring Plans'!$A$5:$M$104,2,FALSE),""))</f>
        <v/>
      </c>
      <c r="D337" s="18">
        <f>IF($A337="","",IFERROR(VLOOKUP($A337,'Recurring Plans'!$A$5:$M$104,4,FALSE),""))</f>
        <v/>
      </c>
      <c r="E337" s="32">
        <f>IF(OR($A337="",$B337&gt;IFERROR(VLOOKUP($A337,'Recurring Plans'!$A$5:$M$104,8,FALSE),0),IFERROR(VLOOKUP($A337,'Recurring Plans'!$A$5:$M$104,11,FALSE),"")&lt;&gt;'Assumptions'!$E$9),"",IFERROR(IF(VLOOKUP($A337,'Recurring Plans'!$A$5:$M$104,7,FALSE)='Assumptions'!$E$4,VLOOKUP($A337,'Recurring Plans'!$A$5:$M$104,5,FALSE)+($B337-1)*VLOOKUP($A337,'Recurring Plans'!$A$5:$M$104,6,FALSE),IF(VLOOKUP($A337,'Recurring Plans'!$A$5:$M$104,7,FALSE)='Assumptions'!$E$5,VLOOKUP($A337,'Recurring Plans'!$A$5:$M$104,5,FALSE)+($B337-1)*VLOOKUP($A337,'Recurring Plans'!$A$5:$M$104,6,FALSE)*7,IF(VLOOKUP($A337,'Recurring Plans'!$A$5:$M$104,7,FALSE)='Assumptions'!$E$6,EDATE(VLOOKUP($A337,'Recurring Plans'!$A$5:$M$104,5,FALSE),($B337-1)*VLOOKUP($A337,'Recurring Plans'!$A$5:$M$104,6,FALSE)),""))),""))</f>
        <v/>
      </c>
      <c r="F337" s="31" t="n"/>
      <c r="G337" s="32">
        <f>IF($E337="","",IF($F337&lt;&gt;"",$F337,$E337))</f>
        <v/>
      </c>
      <c r="H337" s="22">
        <f>IF($E337="","",IFERROR(VLOOKUP($A337,'Recurring Plans'!$A$5:$M$104,9,FALSE),""))</f>
        <v/>
      </c>
      <c r="I337" s="13" t="n"/>
      <c r="J337" s="18">
        <f>IF($E337="","",IF($I337&lt;&gt;"",$I337,IFERROR(VLOOKUP($A337,'Recurring Plans'!$A$5:$M$104,10,FALSE),"")))</f>
        <v/>
      </c>
      <c r="K337" s="12" t="n"/>
      <c r="L337" s="6">
        <f>IF($G337="","",IF($K337&lt;&gt;"",$K337,'Assumptions'!$E$14))</f>
        <v/>
      </c>
      <c r="M337" s="13" t="n"/>
      <c r="N337" s="18">
        <f>IF($G337="","",IF(OR($F337&lt;&gt;"",$I337&lt;&gt;"",$M337&lt;&gt;"",$K337='Assumptions'!$E$16,$K337='Assumptions'!$E$17),"Exception - check",IF(AND($L337='Assumptions'!$E$14,$G337&lt;'Assumptions'!$B$4),"Past date - check","")))</f>
        <v/>
      </c>
    </row>
    <row r="338">
      <c r="A338" s="9">
        <f>IFERROR(IF(INDEX('Recurring Plans'!$A$5:$A$104,INT((ROW()-5)/12)+1)="","",INDEX('Recurring Plans'!$A$5:$A$104,INT((ROW()-5)/12)+1)),"")</f>
        <v/>
      </c>
      <c r="B338" s="23">
        <f>IF($A338="","",MOD(ROW()-5,12)+1)</f>
        <v/>
      </c>
      <c r="C338" s="20">
        <f>IF($A338="","",IFERROR(VLOOKUP($A338,'Recurring Plans'!$A$5:$M$104,2,FALSE),""))</f>
        <v/>
      </c>
      <c r="D338" s="20">
        <f>IF($A338="","",IFERROR(VLOOKUP($A338,'Recurring Plans'!$A$5:$M$104,4,FALSE),""))</f>
        <v/>
      </c>
      <c r="E338" s="33">
        <f>IF(OR($A338="",$B338&gt;IFERROR(VLOOKUP($A338,'Recurring Plans'!$A$5:$M$104,8,FALSE),0),IFERROR(VLOOKUP($A338,'Recurring Plans'!$A$5:$M$104,11,FALSE),"")&lt;&gt;'Assumptions'!$E$9),"",IFERROR(IF(VLOOKUP($A338,'Recurring Plans'!$A$5:$M$104,7,FALSE)='Assumptions'!$E$4,VLOOKUP($A338,'Recurring Plans'!$A$5:$M$104,5,FALSE)+($B338-1)*VLOOKUP($A338,'Recurring Plans'!$A$5:$M$104,6,FALSE),IF(VLOOKUP($A338,'Recurring Plans'!$A$5:$M$104,7,FALSE)='Assumptions'!$E$5,VLOOKUP($A338,'Recurring Plans'!$A$5:$M$104,5,FALSE)+($B338-1)*VLOOKUP($A338,'Recurring Plans'!$A$5:$M$104,6,FALSE)*7,IF(VLOOKUP($A338,'Recurring Plans'!$A$5:$M$104,7,FALSE)='Assumptions'!$E$6,EDATE(VLOOKUP($A338,'Recurring Plans'!$A$5:$M$104,5,FALSE),($B338-1)*VLOOKUP($A338,'Recurring Plans'!$A$5:$M$104,6,FALSE)),""))),""))</f>
        <v/>
      </c>
      <c r="F338" s="31" t="n"/>
      <c r="G338" s="33">
        <f>IF($E338="","",IF($F338&lt;&gt;"",$F338,$E338))</f>
        <v/>
      </c>
      <c r="H338" s="24">
        <f>IF($E338="","",IFERROR(VLOOKUP($A338,'Recurring Plans'!$A$5:$M$104,9,FALSE),""))</f>
        <v/>
      </c>
      <c r="I338" s="13" t="n"/>
      <c r="J338" s="20">
        <f>IF($E338="","",IF($I338&lt;&gt;"",$I338,IFERROR(VLOOKUP($A338,'Recurring Plans'!$A$5:$M$104,10,FALSE),"")))</f>
        <v/>
      </c>
      <c r="K338" s="12" t="n"/>
      <c r="L338" s="9">
        <f>IF($G338="","",IF($K338&lt;&gt;"",$K338,'Assumptions'!$E$14))</f>
        <v/>
      </c>
      <c r="M338" s="13" t="n"/>
      <c r="N338" s="20">
        <f>IF($G338="","",IF(OR($F338&lt;&gt;"",$I338&lt;&gt;"",$M338&lt;&gt;"",$K338='Assumptions'!$E$16,$K338='Assumptions'!$E$17),"Exception - check",IF(AND($L338='Assumptions'!$E$14,$G338&lt;'Assumptions'!$B$4),"Past date - check","")))</f>
        <v/>
      </c>
    </row>
    <row r="339">
      <c r="A339" s="6">
        <f>IFERROR(IF(INDEX('Recurring Plans'!$A$5:$A$104,INT((ROW()-5)/12)+1)="","",INDEX('Recurring Plans'!$A$5:$A$104,INT((ROW()-5)/12)+1)),"")</f>
        <v/>
      </c>
      <c r="B339" s="21">
        <f>IF($A339="","",MOD(ROW()-5,12)+1)</f>
        <v/>
      </c>
      <c r="C339" s="18">
        <f>IF($A339="","",IFERROR(VLOOKUP($A339,'Recurring Plans'!$A$5:$M$104,2,FALSE),""))</f>
        <v/>
      </c>
      <c r="D339" s="18">
        <f>IF($A339="","",IFERROR(VLOOKUP($A339,'Recurring Plans'!$A$5:$M$104,4,FALSE),""))</f>
        <v/>
      </c>
      <c r="E339" s="32">
        <f>IF(OR($A339="",$B339&gt;IFERROR(VLOOKUP($A339,'Recurring Plans'!$A$5:$M$104,8,FALSE),0),IFERROR(VLOOKUP($A339,'Recurring Plans'!$A$5:$M$104,11,FALSE),"")&lt;&gt;'Assumptions'!$E$9),"",IFERROR(IF(VLOOKUP($A339,'Recurring Plans'!$A$5:$M$104,7,FALSE)='Assumptions'!$E$4,VLOOKUP($A339,'Recurring Plans'!$A$5:$M$104,5,FALSE)+($B339-1)*VLOOKUP($A339,'Recurring Plans'!$A$5:$M$104,6,FALSE),IF(VLOOKUP($A339,'Recurring Plans'!$A$5:$M$104,7,FALSE)='Assumptions'!$E$5,VLOOKUP($A339,'Recurring Plans'!$A$5:$M$104,5,FALSE)+($B339-1)*VLOOKUP($A339,'Recurring Plans'!$A$5:$M$104,6,FALSE)*7,IF(VLOOKUP($A339,'Recurring Plans'!$A$5:$M$104,7,FALSE)='Assumptions'!$E$6,EDATE(VLOOKUP($A339,'Recurring Plans'!$A$5:$M$104,5,FALSE),($B339-1)*VLOOKUP($A339,'Recurring Plans'!$A$5:$M$104,6,FALSE)),""))),""))</f>
        <v/>
      </c>
      <c r="F339" s="31" t="n"/>
      <c r="G339" s="32">
        <f>IF($E339="","",IF($F339&lt;&gt;"",$F339,$E339))</f>
        <v/>
      </c>
      <c r="H339" s="22">
        <f>IF($E339="","",IFERROR(VLOOKUP($A339,'Recurring Plans'!$A$5:$M$104,9,FALSE),""))</f>
        <v/>
      </c>
      <c r="I339" s="13" t="n"/>
      <c r="J339" s="18">
        <f>IF($E339="","",IF($I339&lt;&gt;"",$I339,IFERROR(VLOOKUP($A339,'Recurring Plans'!$A$5:$M$104,10,FALSE),"")))</f>
        <v/>
      </c>
      <c r="K339" s="12" t="n"/>
      <c r="L339" s="6">
        <f>IF($G339="","",IF($K339&lt;&gt;"",$K339,'Assumptions'!$E$14))</f>
        <v/>
      </c>
      <c r="M339" s="13" t="n"/>
      <c r="N339" s="18">
        <f>IF($G339="","",IF(OR($F339&lt;&gt;"",$I339&lt;&gt;"",$M339&lt;&gt;"",$K339='Assumptions'!$E$16,$K339='Assumptions'!$E$17),"Exception - check",IF(AND($L339='Assumptions'!$E$14,$G339&lt;'Assumptions'!$B$4),"Past date - check","")))</f>
        <v/>
      </c>
    </row>
    <row r="340">
      <c r="A340" s="9">
        <f>IFERROR(IF(INDEX('Recurring Plans'!$A$5:$A$104,INT((ROW()-5)/12)+1)="","",INDEX('Recurring Plans'!$A$5:$A$104,INT((ROW()-5)/12)+1)),"")</f>
        <v/>
      </c>
      <c r="B340" s="23">
        <f>IF($A340="","",MOD(ROW()-5,12)+1)</f>
        <v/>
      </c>
      <c r="C340" s="20">
        <f>IF($A340="","",IFERROR(VLOOKUP($A340,'Recurring Plans'!$A$5:$M$104,2,FALSE),""))</f>
        <v/>
      </c>
      <c r="D340" s="20">
        <f>IF($A340="","",IFERROR(VLOOKUP($A340,'Recurring Plans'!$A$5:$M$104,4,FALSE),""))</f>
        <v/>
      </c>
      <c r="E340" s="33">
        <f>IF(OR($A340="",$B340&gt;IFERROR(VLOOKUP($A340,'Recurring Plans'!$A$5:$M$104,8,FALSE),0),IFERROR(VLOOKUP($A340,'Recurring Plans'!$A$5:$M$104,11,FALSE),"")&lt;&gt;'Assumptions'!$E$9),"",IFERROR(IF(VLOOKUP($A340,'Recurring Plans'!$A$5:$M$104,7,FALSE)='Assumptions'!$E$4,VLOOKUP($A340,'Recurring Plans'!$A$5:$M$104,5,FALSE)+($B340-1)*VLOOKUP($A340,'Recurring Plans'!$A$5:$M$104,6,FALSE),IF(VLOOKUP($A340,'Recurring Plans'!$A$5:$M$104,7,FALSE)='Assumptions'!$E$5,VLOOKUP($A340,'Recurring Plans'!$A$5:$M$104,5,FALSE)+($B340-1)*VLOOKUP($A340,'Recurring Plans'!$A$5:$M$104,6,FALSE)*7,IF(VLOOKUP($A340,'Recurring Plans'!$A$5:$M$104,7,FALSE)='Assumptions'!$E$6,EDATE(VLOOKUP($A340,'Recurring Plans'!$A$5:$M$104,5,FALSE),($B340-1)*VLOOKUP($A340,'Recurring Plans'!$A$5:$M$104,6,FALSE)),""))),""))</f>
        <v/>
      </c>
      <c r="F340" s="31" t="n"/>
      <c r="G340" s="33">
        <f>IF($E340="","",IF($F340&lt;&gt;"",$F340,$E340))</f>
        <v/>
      </c>
      <c r="H340" s="24">
        <f>IF($E340="","",IFERROR(VLOOKUP($A340,'Recurring Plans'!$A$5:$M$104,9,FALSE),""))</f>
        <v/>
      </c>
      <c r="I340" s="13" t="n"/>
      <c r="J340" s="20">
        <f>IF($E340="","",IF($I340&lt;&gt;"",$I340,IFERROR(VLOOKUP($A340,'Recurring Plans'!$A$5:$M$104,10,FALSE),"")))</f>
        <v/>
      </c>
      <c r="K340" s="12" t="n"/>
      <c r="L340" s="9">
        <f>IF($G340="","",IF($K340&lt;&gt;"",$K340,'Assumptions'!$E$14))</f>
        <v/>
      </c>
      <c r="M340" s="13" t="n"/>
      <c r="N340" s="20">
        <f>IF($G340="","",IF(OR($F340&lt;&gt;"",$I340&lt;&gt;"",$M340&lt;&gt;"",$K340='Assumptions'!$E$16,$K340='Assumptions'!$E$17),"Exception - check",IF(AND($L340='Assumptions'!$E$14,$G340&lt;'Assumptions'!$B$4),"Past date - check","")))</f>
        <v/>
      </c>
    </row>
    <row r="341">
      <c r="A341" s="6">
        <f>IFERROR(IF(INDEX('Recurring Plans'!$A$5:$A$104,INT((ROW()-5)/12)+1)="","",INDEX('Recurring Plans'!$A$5:$A$104,INT((ROW()-5)/12)+1)),"")</f>
        <v/>
      </c>
      <c r="B341" s="21">
        <f>IF($A341="","",MOD(ROW()-5,12)+1)</f>
        <v/>
      </c>
      <c r="C341" s="18">
        <f>IF($A341="","",IFERROR(VLOOKUP($A341,'Recurring Plans'!$A$5:$M$104,2,FALSE),""))</f>
        <v/>
      </c>
      <c r="D341" s="18">
        <f>IF($A341="","",IFERROR(VLOOKUP($A341,'Recurring Plans'!$A$5:$M$104,4,FALSE),""))</f>
        <v/>
      </c>
      <c r="E341" s="32">
        <f>IF(OR($A341="",$B341&gt;IFERROR(VLOOKUP($A341,'Recurring Plans'!$A$5:$M$104,8,FALSE),0),IFERROR(VLOOKUP($A341,'Recurring Plans'!$A$5:$M$104,11,FALSE),"")&lt;&gt;'Assumptions'!$E$9),"",IFERROR(IF(VLOOKUP($A341,'Recurring Plans'!$A$5:$M$104,7,FALSE)='Assumptions'!$E$4,VLOOKUP($A341,'Recurring Plans'!$A$5:$M$104,5,FALSE)+($B341-1)*VLOOKUP($A341,'Recurring Plans'!$A$5:$M$104,6,FALSE),IF(VLOOKUP($A341,'Recurring Plans'!$A$5:$M$104,7,FALSE)='Assumptions'!$E$5,VLOOKUP($A341,'Recurring Plans'!$A$5:$M$104,5,FALSE)+($B341-1)*VLOOKUP($A341,'Recurring Plans'!$A$5:$M$104,6,FALSE)*7,IF(VLOOKUP($A341,'Recurring Plans'!$A$5:$M$104,7,FALSE)='Assumptions'!$E$6,EDATE(VLOOKUP($A341,'Recurring Plans'!$A$5:$M$104,5,FALSE),($B341-1)*VLOOKUP($A341,'Recurring Plans'!$A$5:$M$104,6,FALSE)),""))),""))</f>
        <v/>
      </c>
      <c r="F341" s="31" t="n"/>
      <c r="G341" s="32">
        <f>IF($E341="","",IF($F341&lt;&gt;"",$F341,$E341))</f>
        <v/>
      </c>
      <c r="H341" s="22">
        <f>IF($E341="","",IFERROR(VLOOKUP($A341,'Recurring Plans'!$A$5:$M$104,9,FALSE),""))</f>
        <v/>
      </c>
      <c r="I341" s="13" t="n"/>
      <c r="J341" s="18">
        <f>IF($E341="","",IF($I341&lt;&gt;"",$I341,IFERROR(VLOOKUP($A341,'Recurring Plans'!$A$5:$M$104,10,FALSE),"")))</f>
        <v/>
      </c>
      <c r="K341" s="12" t="n"/>
      <c r="L341" s="6">
        <f>IF($G341="","",IF($K341&lt;&gt;"",$K341,'Assumptions'!$E$14))</f>
        <v/>
      </c>
      <c r="M341" s="13" t="n"/>
      <c r="N341" s="18">
        <f>IF($G341="","",IF(OR($F341&lt;&gt;"",$I341&lt;&gt;"",$M341&lt;&gt;"",$K341='Assumptions'!$E$16,$K341='Assumptions'!$E$17),"Exception - check",IF(AND($L341='Assumptions'!$E$14,$G341&lt;'Assumptions'!$B$4),"Past date - check","")))</f>
        <v/>
      </c>
    </row>
    <row r="342">
      <c r="A342" s="9">
        <f>IFERROR(IF(INDEX('Recurring Plans'!$A$5:$A$104,INT((ROW()-5)/12)+1)="","",INDEX('Recurring Plans'!$A$5:$A$104,INT((ROW()-5)/12)+1)),"")</f>
        <v/>
      </c>
      <c r="B342" s="23">
        <f>IF($A342="","",MOD(ROW()-5,12)+1)</f>
        <v/>
      </c>
      <c r="C342" s="20">
        <f>IF($A342="","",IFERROR(VLOOKUP($A342,'Recurring Plans'!$A$5:$M$104,2,FALSE),""))</f>
        <v/>
      </c>
      <c r="D342" s="20">
        <f>IF($A342="","",IFERROR(VLOOKUP($A342,'Recurring Plans'!$A$5:$M$104,4,FALSE),""))</f>
        <v/>
      </c>
      <c r="E342" s="33">
        <f>IF(OR($A342="",$B342&gt;IFERROR(VLOOKUP($A342,'Recurring Plans'!$A$5:$M$104,8,FALSE),0),IFERROR(VLOOKUP($A342,'Recurring Plans'!$A$5:$M$104,11,FALSE),"")&lt;&gt;'Assumptions'!$E$9),"",IFERROR(IF(VLOOKUP($A342,'Recurring Plans'!$A$5:$M$104,7,FALSE)='Assumptions'!$E$4,VLOOKUP($A342,'Recurring Plans'!$A$5:$M$104,5,FALSE)+($B342-1)*VLOOKUP($A342,'Recurring Plans'!$A$5:$M$104,6,FALSE),IF(VLOOKUP($A342,'Recurring Plans'!$A$5:$M$104,7,FALSE)='Assumptions'!$E$5,VLOOKUP($A342,'Recurring Plans'!$A$5:$M$104,5,FALSE)+($B342-1)*VLOOKUP($A342,'Recurring Plans'!$A$5:$M$104,6,FALSE)*7,IF(VLOOKUP($A342,'Recurring Plans'!$A$5:$M$104,7,FALSE)='Assumptions'!$E$6,EDATE(VLOOKUP($A342,'Recurring Plans'!$A$5:$M$104,5,FALSE),($B342-1)*VLOOKUP($A342,'Recurring Plans'!$A$5:$M$104,6,FALSE)),""))),""))</f>
        <v/>
      </c>
      <c r="F342" s="31" t="n"/>
      <c r="G342" s="33">
        <f>IF($E342="","",IF($F342&lt;&gt;"",$F342,$E342))</f>
        <v/>
      </c>
      <c r="H342" s="24">
        <f>IF($E342="","",IFERROR(VLOOKUP($A342,'Recurring Plans'!$A$5:$M$104,9,FALSE),""))</f>
        <v/>
      </c>
      <c r="I342" s="13" t="n"/>
      <c r="J342" s="20">
        <f>IF($E342="","",IF($I342&lt;&gt;"",$I342,IFERROR(VLOOKUP($A342,'Recurring Plans'!$A$5:$M$104,10,FALSE),"")))</f>
        <v/>
      </c>
      <c r="K342" s="12" t="n"/>
      <c r="L342" s="9">
        <f>IF($G342="","",IF($K342&lt;&gt;"",$K342,'Assumptions'!$E$14))</f>
        <v/>
      </c>
      <c r="M342" s="13" t="n"/>
      <c r="N342" s="20">
        <f>IF($G342="","",IF(OR($F342&lt;&gt;"",$I342&lt;&gt;"",$M342&lt;&gt;"",$K342='Assumptions'!$E$16,$K342='Assumptions'!$E$17),"Exception - check",IF(AND($L342='Assumptions'!$E$14,$G342&lt;'Assumptions'!$B$4),"Past date - check","")))</f>
        <v/>
      </c>
    </row>
    <row r="343">
      <c r="A343" s="6">
        <f>IFERROR(IF(INDEX('Recurring Plans'!$A$5:$A$104,INT((ROW()-5)/12)+1)="","",INDEX('Recurring Plans'!$A$5:$A$104,INT((ROW()-5)/12)+1)),"")</f>
        <v/>
      </c>
      <c r="B343" s="21">
        <f>IF($A343="","",MOD(ROW()-5,12)+1)</f>
        <v/>
      </c>
      <c r="C343" s="18">
        <f>IF($A343="","",IFERROR(VLOOKUP($A343,'Recurring Plans'!$A$5:$M$104,2,FALSE),""))</f>
        <v/>
      </c>
      <c r="D343" s="18">
        <f>IF($A343="","",IFERROR(VLOOKUP($A343,'Recurring Plans'!$A$5:$M$104,4,FALSE),""))</f>
        <v/>
      </c>
      <c r="E343" s="32">
        <f>IF(OR($A343="",$B343&gt;IFERROR(VLOOKUP($A343,'Recurring Plans'!$A$5:$M$104,8,FALSE),0),IFERROR(VLOOKUP($A343,'Recurring Plans'!$A$5:$M$104,11,FALSE),"")&lt;&gt;'Assumptions'!$E$9),"",IFERROR(IF(VLOOKUP($A343,'Recurring Plans'!$A$5:$M$104,7,FALSE)='Assumptions'!$E$4,VLOOKUP($A343,'Recurring Plans'!$A$5:$M$104,5,FALSE)+($B343-1)*VLOOKUP($A343,'Recurring Plans'!$A$5:$M$104,6,FALSE),IF(VLOOKUP($A343,'Recurring Plans'!$A$5:$M$104,7,FALSE)='Assumptions'!$E$5,VLOOKUP($A343,'Recurring Plans'!$A$5:$M$104,5,FALSE)+($B343-1)*VLOOKUP($A343,'Recurring Plans'!$A$5:$M$104,6,FALSE)*7,IF(VLOOKUP($A343,'Recurring Plans'!$A$5:$M$104,7,FALSE)='Assumptions'!$E$6,EDATE(VLOOKUP($A343,'Recurring Plans'!$A$5:$M$104,5,FALSE),($B343-1)*VLOOKUP($A343,'Recurring Plans'!$A$5:$M$104,6,FALSE)),""))),""))</f>
        <v/>
      </c>
      <c r="F343" s="31" t="n"/>
      <c r="G343" s="32">
        <f>IF($E343="","",IF($F343&lt;&gt;"",$F343,$E343))</f>
        <v/>
      </c>
      <c r="H343" s="22">
        <f>IF($E343="","",IFERROR(VLOOKUP($A343,'Recurring Plans'!$A$5:$M$104,9,FALSE),""))</f>
        <v/>
      </c>
      <c r="I343" s="13" t="n"/>
      <c r="J343" s="18">
        <f>IF($E343="","",IF($I343&lt;&gt;"",$I343,IFERROR(VLOOKUP($A343,'Recurring Plans'!$A$5:$M$104,10,FALSE),"")))</f>
        <v/>
      </c>
      <c r="K343" s="12" t="n"/>
      <c r="L343" s="6">
        <f>IF($G343="","",IF($K343&lt;&gt;"",$K343,'Assumptions'!$E$14))</f>
        <v/>
      </c>
      <c r="M343" s="13" t="n"/>
      <c r="N343" s="18">
        <f>IF($G343="","",IF(OR($F343&lt;&gt;"",$I343&lt;&gt;"",$M343&lt;&gt;"",$K343='Assumptions'!$E$16,$K343='Assumptions'!$E$17),"Exception - check",IF(AND($L343='Assumptions'!$E$14,$G343&lt;'Assumptions'!$B$4),"Past date - check","")))</f>
        <v/>
      </c>
    </row>
    <row r="344">
      <c r="A344" s="9">
        <f>IFERROR(IF(INDEX('Recurring Plans'!$A$5:$A$104,INT((ROW()-5)/12)+1)="","",INDEX('Recurring Plans'!$A$5:$A$104,INT((ROW()-5)/12)+1)),"")</f>
        <v/>
      </c>
      <c r="B344" s="23">
        <f>IF($A344="","",MOD(ROW()-5,12)+1)</f>
        <v/>
      </c>
      <c r="C344" s="20">
        <f>IF($A344="","",IFERROR(VLOOKUP($A344,'Recurring Plans'!$A$5:$M$104,2,FALSE),""))</f>
        <v/>
      </c>
      <c r="D344" s="20">
        <f>IF($A344="","",IFERROR(VLOOKUP($A344,'Recurring Plans'!$A$5:$M$104,4,FALSE),""))</f>
        <v/>
      </c>
      <c r="E344" s="33">
        <f>IF(OR($A344="",$B344&gt;IFERROR(VLOOKUP($A344,'Recurring Plans'!$A$5:$M$104,8,FALSE),0),IFERROR(VLOOKUP($A344,'Recurring Plans'!$A$5:$M$104,11,FALSE),"")&lt;&gt;'Assumptions'!$E$9),"",IFERROR(IF(VLOOKUP($A344,'Recurring Plans'!$A$5:$M$104,7,FALSE)='Assumptions'!$E$4,VLOOKUP($A344,'Recurring Plans'!$A$5:$M$104,5,FALSE)+($B344-1)*VLOOKUP($A344,'Recurring Plans'!$A$5:$M$104,6,FALSE),IF(VLOOKUP($A344,'Recurring Plans'!$A$5:$M$104,7,FALSE)='Assumptions'!$E$5,VLOOKUP($A344,'Recurring Plans'!$A$5:$M$104,5,FALSE)+($B344-1)*VLOOKUP($A344,'Recurring Plans'!$A$5:$M$104,6,FALSE)*7,IF(VLOOKUP($A344,'Recurring Plans'!$A$5:$M$104,7,FALSE)='Assumptions'!$E$6,EDATE(VLOOKUP($A344,'Recurring Plans'!$A$5:$M$104,5,FALSE),($B344-1)*VLOOKUP($A344,'Recurring Plans'!$A$5:$M$104,6,FALSE)),""))),""))</f>
        <v/>
      </c>
      <c r="F344" s="31" t="n"/>
      <c r="G344" s="33">
        <f>IF($E344="","",IF($F344&lt;&gt;"",$F344,$E344))</f>
        <v/>
      </c>
      <c r="H344" s="24">
        <f>IF($E344="","",IFERROR(VLOOKUP($A344,'Recurring Plans'!$A$5:$M$104,9,FALSE),""))</f>
        <v/>
      </c>
      <c r="I344" s="13" t="n"/>
      <c r="J344" s="20">
        <f>IF($E344="","",IF($I344&lt;&gt;"",$I344,IFERROR(VLOOKUP($A344,'Recurring Plans'!$A$5:$M$104,10,FALSE),"")))</f>
        <v/>
      </c>
      <c r="K344" s="12" t="n"/>
      <c r="L344" s="9">
        <f>IF($G344="","",IF($K344&lt;&gt;"",$K344,'Assumptions'!$E$14))</f>
        <v/>
      </c>
      <c r="M344" s="13" t="n"/>
      <c r="N344" s="20">
        <f>IF($G344="","",IF(OR($F344&lt;&gt;"",$I344&lt;&gt;"",$M344&lt;&gt;"",$K344='Assumptions'!$E$16,$K344='Assumptions'!$E$17),"Exception - check",IF(AND($L344='Assumptions'!$E$14,$G344&lt;'Assumptions'!$B$4),"Past date - check","")))</f>
        <v/>
      </c>
    </row>
    <row r="345">
      <c r="A345" s="6">
        <f>IFERROR(IF(INDEX('Recurring Plans'!$A$5:$A$104,INT((ROW()-5)/12)+1)="","",INDEX('Recurring Plans'!$A$5:$A$104,INT((ROW()-5)/12)+1)),"")</f>
        <v/>
      </c>
      <c r="B345" s="21">
        <f>IF($A345="","",MOD(ROW()-5,12)+1)</f>
        <v/>
      </c>
      <c r="C345" s="18">
        <f>IF($A345="","",IFERROR(VLOOKUP($A345,'Recurring Plans'!$A$5:$M$104,2,FALSE),""))</f>
        <v/>
      </c>
      <c r="D345" s="18">
        <f>IF($A345="","",IFERROR(VLOOKUP($A345,'Recurring Plans'!$A$5:$M$104,4,FALSE),""))</f>
        <v/>
      </c>
      <c r="E345" s="32">
        <f>IF(OR($A345="",$B345&gt;IFERROR(VLOOKUP($A345,'Recurring Plans'!$A$5:$M$104,8,FALSE),0),IFERROR(VLOOKUP($A345,'Recurring Plans'!$A$5:$M$104,11,FALSE),"")&lt;&gt;'Assumptions'!$E$9),"",IFERROR(IF(VLOOKUP($A345,'Recurring Plans'!$A$5:$M$104,7,FALSE)='Assumptions'!$E$4,VLOOKUP($A345,'Recurring Plans'!$A$5:$M$104,5,FALSE)+($B345-1)*VLOOKUP($A345,'Recurring Plans'!$A$5:$M$104,6,FALSE),IF(VLOOKUP($A345,'Recurring Plans'!$A$5:$M$104,7,FALSE)='Assumptions'!$E$5,VLOOKUP($A345,'Recurring Plans'!$A$5:$M$104,5,FALSE)+($B345-1)*VLOOKUP($A345,'Recurring Plans'!$A$5:$M$104,6,FALSE)*7,IF(VLOOKUP($A345,'Recurring Plans'!$A$5:$M$104,7,FALSE)='Assumptions'!$E$6,EDATE(VLOOKUP($A345,'Recurring Plans'!$A$5:$M$104,5,FALSE),($B345-1)*VLOOKUP($A345,'Recurring Plans'!$A$5:$M$104,6,FALSE)),""))),""))</f>
        <v/>
      </c>
      <c r="F345" s="31" t="n"/>
      <c r="G345" s="32">
        <f>IF($E345="","",IF($F345&lt;&gt;"",$F345,$E345))</f>
        <v/>
      </c>
      <c r="H345" s="22">
        <f>IF($E345="","",IFERROR(VLOOKUP($A345,'Recurring Plans'!$A$5:$M$104,9,FALSE),""))</f>
        <v/>
      </c>
      <c r="I345" s="13" t="n"/>
      <c r="J345" s="18">
        <f>IF($E345="","",IF($I345&lt;&gt;"",$I345,IFERROR(VLOOKUP($A345,'Recurring Plans'!$A$5:$M$104,10,FALSE),"")))</f>
        <v/>
      </c>
      <c r="K345" s="12" t="n"/>
      <c r="L345" s="6">
        <f>IF($G345="","",IF($K345&lt;&gt;"",$K345,'Assumptions'!$E$14))</f>
        <v/>
      </c>
      <c r="M345" s="13" t="n"/>
      <c r="N345" s="18">
        <f>IF($G345="","",IF(OR($F345&lt;&gt;"",$I345&lt;&gt;"",$M345&lt;&gt;"",$K345='Assumptions'!$E$16,$K345='Assumptions'!$E$17),"Exception - check",IF(AND($L345='Assumptions'!$E$14,$G345&lt;'Assumptions'!$B$4),"Past date - check","")))</f>
        <v/>
      </c>
    </row>
    <row r="346">
      <c r="A346" s="9">
        <f>IFERROR(IF(INDEX('Recurring Plans'!$A$5:$A$104,INT((ROW()-5)/12)+1)="","",INDEX('Recurring Plans'!$A$5:$A$104,INT((ROW()-5)/12)+1)),"")</f>
        <v/>
      </c>
      <c r="B346" s="23">
        <f>IF($A346="","",MOD(ROW()-5,12)+1)</f>
        <v/>
      </c>
      <c r="C346" s="20">
        <f>IF($A346="","",IFERROR(VLOOKUP($A346,'Recurring Plans'!$A$5:$M$104,2,FALSE),""))</f>
        <v/>
      </c>
      <c r="D346" s="20">
        <f>IF($A346="","",IFERROR(VLOOKUP($A346,'Recurring Plans'!$A$5:$M$104,4,FALSE),""))</f>
        <v/>
      </c>
      <c r="E346" s="33">
        <f>IF(OR($A346="",$B346&gt;IFERROR(VLOOKUP($A346,'Recurring Plans'!$A$5:$M$104,8,FALSE),0),IFERROR(VLOOKUP($A346,'Recurring Plans'!$A$5:$M$104,11,FALSE),"")&lt;&gt;'Assumptions'!$E$9),"",IFERROR(IF(VLOOKUP($A346,'Recurring Plans'!$A$5:$M$104,7,FALSE)='Assumptions'!$E$4,VLOOKUP($A346,'Recurring Plans'!$A$5:$M$104,5,FALSE)+($B346-1)*VLOOKUP($A346,'Recurring Plans'!$A$5:$M$104,6,FALSE),IF(VLOOKUP($A346,'Recurring Plans'!$A$5:$M$104,7,FALSE)='Assumptions'!$E$5,VLOOKUP($A346,'Recurring Plans'!$A$5:$M$104,5,FALSE)+($B346-1)*VLOOKUP($A346,'Recurring Plans'!$A$5:$M$104,6,FALSE)*7,IF(VLOOKUP($A346,'Recurring Plans'!$A$5:$M$104,7,FALSE)='Assumptions'!$E$6,EDATE(VLOOKUP($A346,'Recurring Plans'!$A$5:$M$104,5,FALSE),($B346-1)*VLOOKUP($A346,'Recurring Plans'!$A$5:$M$104,6,FALSE)),""))),""))</f>
        <v/>
      </c>
      <c r="F346" s="31" t="n"/>
      <c r="G346" s="33">
        <f>IF($E346="","",IF($F346&lt;&gt;"",$F346,$E346))</f>
        <v/>
      </c>
      <c r="H346" s="24">
        <f>IF($E346="","",IFERROR(VLOOKUP($A346,'Recurring Plans'!$A$5:$M$104,9,FALSE),""))</f>
        <v/>
      </c>
      <c r="I346" s="13" t="n"/>
      <c r="J346" s="20">
        <f>IF($E346="","",IF($I346&lt;&gt;"",$I346,IFERROR(VLOOKUP($A346,'Recurring Plans'!$A$5:$M$104,10,FALSE),"")))</f>
        <v/>
      </c>
      <c r="K346" s="12" t="n"/>
      <c r="L346" s="9">
        <f>IF($G346="","",IF($K346&lt;&gt;"",$K346,'Assumptions'!$E$14))</f>
        <v/>
      </c>
      <c r="M346" s="13" t="n"/>
      <c r="N346" s="20">
        <f>IF($G346="","",IF(OR($F346&lt;&gt;"",$I346&lt;&gt;"",$M346&lt;&gt;"",$K346='Assumptions'!$E$16,$K346='Assumptions'!$E$17),"Exception - check",IF(AND($L346='Assumptions'!$E$14,$G346&lt;'Assumptions'!$B$4),"Past date - check","")))</f>
        <v/>
      </c>
    </row>
    <row r="347">
      <c r="A347" s="6">
        <f>IFERROR(IF(INDEX('Recurring Plans'!$A$5:$A$104,INT((ROW()-5)/12)+1)="","",INDEX('Recurring Plans'!$A$5:$A$104,INT((ROW()-5)/12)+1)),"")</f>
        <v/>
      </c>
      <c r="B347" s="21">
        <f>IF($A347="","",MOD(ROW()-5,12)+1)</f>
        <v/>
      </c>
      <c r="C347" s="18">
        <f>IF($A347="","",IFERROR(VLOOKUP($A347,'Recurring Plans'!$A$5:$M$104,2,FALSE),""))</f>
        <v/>
      </c>
      <c r="D347" s="18">
        <f>IF($A347="","",IFERROR(VLOOKUP($A347,'Recurring Plans'!$A$5:$M$104,4,FALSE),""))</f>
        <v/>
      </c>
      <c r="E347" s="32">
        <f>IF(OR($A347="",$B347&gt;IFERROR(VLOOKUP($A347,'Recurring Plans'!$A$5:$M$104,8,FALSE),0),IFERROR(VLOOKUP($A347,'Recurring Plans'!$A$5:$M$104,11,FALSE),"")&lt;&gt;'Assumptions'!$E$9),"",IFERROR(IF(VLOOKUP($A347,'Recurring Plans'!$A$5:$M$104,7,FALSE)='Assumptions'!$E$4,VLOOKUP($A347,'Recurring Plans'!$A$5:$M$104,5,FALSE)+($B347-1)*VLOOKUP($A347,'Recurring Plans'!$A$5:$M$104,6,FALSE),IF(VLOOKUP($A347,'Recurring Plans'!$A$5:$M$104,7,FALSE)='Assumptions'!$E$5,VLOOKUP($A347,'Recurring Plans'!$A$5:$M$104,5,FALSE)+($B347-1)*VLOOKUP($A347,'Recurring Plans'!$A$5:$M$104,6,FALSE)*7,IF(VLOOKUP($A347,'Recurring Plans'!$A$5:$M$104,7,FALSE)='Assumptions'!$E$6,EDATE(VLOOKUP($A347,'Recurring Plans'!$A$5:$M$104,5,FALSE),($B347-1)*VLOOKUP($A347,'Recurring Plans'!$A$5:$M$104,6,FALSE)),""))),""))</f>
        <v/>
      </c>
      <c r="F347" s="31" t="n"/>
      <c r="G347" s="32">
        <f>IF($E347="","",IF($F347&lt;&gt;"",$F347,$E347))</f>
        <v/>
      </c>
      <c r="H347" s="22">
        <f>IF($E347="","",IFERROR(VLOOKUP($A347,'Recurring Plans'!$A$5:$M$104,9,FALSE),""))</f>
        <v/>
      </c>
      <c r="I347" s="13" t="n"/>
      <c r="J347" s="18">
        <f>IF($E347="","",IF($I347&lt;&gt;"",$I347,IFERROR(VLOOKUP($A347,'Recurring Plans'!$A$5:$M$104,10,FALSE),"")))</f>
        <v/>
      </c>
      <c r="K347" s="12" t="n"/>
      <c r="L347" s="6">
        <f>IF($G347="","",IF($K347&lt;&gt;"",$K347,'Assumptions'!$E$14))</f>
        <v/>
      </c>
      <c r="M347" s="13" t="n"/>
      <c r="N347" s="18">
        <f>IF($G347="","",IF(OR($F347&lt;&gt;"",$I347&lt;&gt;"",$M347&lt;&gt;"",$K347='Assumptions'!$E$16,$K347='Assumptions'!$E$17),"Exception - check",IF(AND($L347='Assumptions'!$E$14,$G347&lt;'Assumptions'!$B$4),"Past date - check","")))</f>
        <v/>
      </c>
    </row>
    <row r="348">
      <c r="A348" s="9">
        <f>IFERROR(IF(INDEX('Recurring Plans'!$A$5:$A$104,INT((ROW()-5)/12)+1)="","",INDEX('Recurring Plans'!$A$5:$A$104,INT((ROW()-5)/12)+1)),"")</f>
        <v/>
      </c>
      <c r="B348" s="23">
        <f>IF($A348="","",MOD(ROW()-5,12)+1)</f>
        <v/>
      </c>
      <c r="C348" s="20">
        <f>IF($A348="","",IFERROR(VLOOKUP($A348,'Recurring Plans'!$A$5:$M$104,2,FALSE),""))</f>
        <v/>
      </c>
      <c r="D348" s="20">
        <f>IF($A348="","",IFERROR(VLOOKUP($A348,'Recurring Plans'!$A$5:$M$104,4,FALSE),""))</f>
        <v/>
      </c>
      <c r="E348" s="33">
        <f>IF(OR($A348="",$B348&gt;IFERROR(VLOOKUP($A348,'Recurring Plans'!$A$5:$M$104,8,FALSE),0),IFERROR(VLOOKUP($A348,'Recurring Plans'!$A$5:$M$104,11,FALSE),"")&lt;&gt;'Assumptions'!$E$9),"",IFERROR(IF(VLOOKUP($A348,'Recurring Plans'!$A$5:$M$104,7,FALSE)='Assumptions'!$E$4,VLOOKUP($A348,'Recurring Plans'!$A$5:$M$104,5,FALSE)+($B348-1)*VLOOKUP($A348,'Recurring Plans'!$A$5:$M$104,6,FALSE),IF(VLOOKUP($A348,'Recurring Plans'!$A$5:$M$104,7,FALSE)='Assumptions'!$E$5,VLOOKUP($A348,'Recurring Plans'!$A$5:$M$104,5,FALSE)+($B348-1)*VLOOKUP($A348,'Recurring Plans'!$A$5:$M$104,6,FALSE)*7,IF(VLOOKUP($A348,'Recurring Plans'!$A$5:$M$104,7,FALSE)='Assumptions'!$E$6,EDATE(VLOOKUP($A348,'Recurring Plans'!$A$5:$M$104,5,FALSE),($B348-1)*VLOOKUP($A348,'Recurring Plans'!$A$5:$M$104,6,FALSE)),""))),""))</f>
        <v/>
      </c>
      <c r="F348" s="31" t="n"/>
      <c r="G348" s="33">
        <f>IF($E348="","",IF($F348&lt;&gt;"",$F348,$E348))</f>
        <v/>
      </c>
      <c r="H348" s="24">
        <f>IF($E348="","",IFERROR(VLOOKUP($A348,'Recurring Plans'!$A$5:$M$104,9,FALSE),""))</f>
        <v/>
      </c>
      <c r="I348" s="13" t="n"/>
      <c r="J348" s="20">
        <f>IF($E348="","",IF($I348&lt;&gt;"",$I348,IFERROR(VLOOKUP($A348,'Recurring Plans'!$A$5:$M$104,10,FALSE),"")))</f>
        <v/>
      </c>
      <c r="K348" s="12" t="n"/>
      <c r="L348" s="9">
        <f>IF($G348="","",IF($K348&lt;&gt;"",$K348,'Assumptions'!$E$14))</f>
        <v/>
      </c>
      <c r="M348" s="13" t="n"/>
      <c r="N348" s="20">
        <f>IF($G348="","",IF(OR($F348&lt;&gt;"",$I348&lt;&gt;"",$M348&lt;&gt;"",$K348='Assumptions'!$E$16,$K348='Assumptions'!$E$17),"Exception - check",IF(AND($L348='Assumptions'!$E$14,$G348&lt;'Assumptions'!$B$4),"Past date - check","")))</f>
        <v/>
      </c>
    </row>
    <row r="349">
      <c r="A349" s="6">
        <f>IFERROR(IF(INDEX('Recurring Plans'!$A$5:$A$104,INT((ROW()-5)/12)+1)="","",INDEX('Recurring Plans'!$A$5:$A$104,INT((ROW()-5)/12)+1)),"")</f>
        <v/>
      </c>
      <c r="B349" s="21">
        <f>IF($A349="","",MOD(ROW()-5,12)+1)</f>
        <v/>
      </c>
      <c r="C349" s="18">
        <f>IF($A349="","",IFERROR(VLOOKUP($A349,'Recurring Plans'!$A$5:$M$104,2,FALSE),""))</f>
        <v/>
      </c>
      <c r="D349" s="18">
        <f>IF($A349="","",IFERROR(VLOOKUP($A349,'Recurring Plans'!$A$5:$M$104,4,FALSE),""))</f>
        <v/>
      </c>
      <c r="E349" s="32">
        <f>IF(OR($A349="",$B349&gt;IFERROR(VLOOKUP($A349,'Recurring Plans'!$A$5:$M$104,8,FALSE),0),IFERROR(VLOOKUP($A349,'Recurring Plans'!$A$5:$M$104,11,FALSE),"")&lt;&gt;'Assumptions'!$E$9),"",IFERROR(IF(VLOOKUP($A349,'Recurring Plans'!$A$5:$M$104,7,FALSE)='Assumptions'!$E$4,VLOOKUP($A349,'Recurring Plans'!$A$5:$M$104,5,FALSE)+($B349-1)*VLOOKUP($A349,'Recurring Plans'!$A$5:$M$104,6,FALSE),IF(VLOOKUP($A349,'Recurring Plans'!$A$5:$M$104,7,FALSE)='Assumptions'!$E$5,VLOOKUP($A349,'Recurring Plans'!$A$5:$M$104,5,FALSE)+($B349-1)*VLOOKUP($A349,'Recurring Plans'!$A$5:$M$104,6,FALSE)*7,IF(VLOOKUP($A349,'Recurring Plans'!$A$5:$M$104,7,FALSE)='Assumptions'!$E$6,EDATE(VLOOKUP($A349,'Recurring Plans'!$A$5:$M$104,5,FALSE),($B349-1)*VLOOKUP($A349,'Recurring Plans'!$A$5:$M$104,6,FALSE)),""))),""))</f>
        <v/>
      </c>
      <c r="F349" s="31" t="n"/>
      <c r="G349" s="32">
        <f>IF($E349="","",IF($F349&lt;&gt;"",$F349,$E349))</f>
        <v/>
      </c>
      <c r="H349" s="22">
        <f>IF($E349="","",IFERROR(VLOOKUP($A349,'Recurring Plans'!$A$5:$M$104,9,FALSE),""))</f>
        <v/>
      </c>
      <c r="I349" s="13" t="n"/>
      <c r="J349" s="18">
        <f>IF($E349="","",IF($I349&lt;&gt;"",$I349,IFERROR(VLOOKUP($A349,'Recurring Plans'!$A$5:$M$104,10,FALSE),"")))</f>
        <v/>
      </c>
      <c r="K349" s="12" t="n"/>
      <c r="L349" s="6">
        <f>IF($G349="","",IF($K349&lt;&gt;"",$K349,'Assumptions'!$E$14))</f>
        <v/>
      </c>
      <c r="M349" s="13" t="n"/>
      <c r="N349" s="18">
        <f>IF($G349="","",IF(OR($F349&lt;&gt;"",$I349&lt;&gt;"",$M349&lt;&gt;"",$K349='Assumptions'!$E$16,$K349='Assumptions'!$E$17),"Exception - check",IF(AND($L349='Assumptions'!$E$14,$G349&lt;'Assumptions'!$B$4),"Past date - check","")))</f>
        <v/>
      </c>
    </row>
    <row r="350">
      <c r="A350" s="9">
        <f>IFERROR(IF(INDEX('Recurring Plans'!$A$5:$A$104,INT((ROW()-5)/12)+1)="","",INDEX('Recurring Plans'!$A$5:$A$104,INT((ROW()-5)/12)+1)),"")</f>
        <v/>
      </c>
      <c r="B350" s="23">
        <f>IF($A350="","",MOD(ROW()-5,12)+1)</f>
        <v/>
      </c>
      <c r="C350" s="20">
        <f>IF($A350="","",IFERROR(VLOOKUP($A350,'Recurring Plans'!$A$5:$M$104,2,FALSE),""))</f>
        <v/>
      </c>
      <c r="D350" s="20">
        <f>IF($A350="","",IFERROR(VLOOKUP($A350,'Recurring Plans'!$A$5:$M$104,4,FALSE),""))</f>
        <v/>
      </c>
      <c r="E350" s="33">
        <f>IF(OR($A350="",$B350&gt;IFERROR(VLOOKUP($A350,'Recurring Plans'!$A$5:$M$104,8,FALSE),0),IFERROR(VLOOKUP($A350,'Recurring Plans'!$A$5:$M$104,11,FALSE),"")&lt;&gt;'Assumptions'!$E$9),"",IFERROR(IF(VLOOKUP($A350,'Recurring Plans'!$A$5:$M$104,7,FALSE)='Assumptions'!$E$4,VLOOKUP($A350,'Recurring Plans'!$A$5:$M$104,5,FALSE)+($B350-1)*VLOOKUP($A350,'Recurring Plans'!$A$5:$M$104,6,FALSE),IF(VLOOKUP($A350,'Recurring Plans'!$A$5:$M$104,7,FALSE)='Assumptions'!$E$5,VLOOKUP($A350,'Recurring Plans'!$A$5:$M$104,5,FALSE)+($B350-1)*VLOOKUP($A350,'Recurring Plans'!$A$5:$M$104,6,FALSE)*7,IF(VLOOKUP($A350,'Recurring Plans'!$A$5:$M$104,7,FALSE)='Assumptions'!$E$6,EDATE(VLOOKUP($A350,'Recurring Plans'!$A$5:$M$104,5,FALSE),($B350-1)*VLOOKUP($A350,'Recurring Plans'!$A$5:$M$104,6,FALSE)),""))),""))</f>
        <v/>
      </c>
      <c r="F350" s="31" t="n"/>
      <c r="G350" s="33">
        <f>IF($E350="","",IF($F350&lt;&gt;"",$F350,$E350))</f>
        <v/>
      </c>
      <c r="H350" s="24">
        <f>IF($E350="","",IFERROR(VLOOKUP($A350,'Recurring Plans'!$A$5:$M$104,9,FALSE),""))</f>
        <v/>
      </c>
      <c r="I350" s="13" t="n"/>
      <c r="J350" s="20">
        <f>IF($E350="","",IF($I350&lt;&gt;"",$I350,IFERROR(VLOOKUP($A350,'Recurring Plans'!$A$5:$M$104,10,FALSE),"")))</f>
        <v/>
      </c>
      <c r="K350" s="12" t="n"/>
      <c r="L350" s="9">
        <f>IF($G350="","",IF($K350&lt;&gt;"",$K350,'Assumptions'!$E$14))</f>
        <v/>
      </c>
      <c r="M350" s="13" t="n"/>
      <c r="N350" s="20">
        <f>IF($G350="","",IF(OR($F350&lt;&gt;"",$I350&lt;&gt;"",$M350&lt;&gt;"",$K350='Assumptions'!$E$16,$K350='Assumptions'!$E$17),"Exception - check",IF(AND($L350='Assumptions'!$E$14,$G350&lt;'Assumptions'!$B$4),"Past date - check","")))</f>
        <v/>
      </c>
    </row>
    <row r="351">
      <c r="A351" s="6">
        <f>IFERROR(IF(INDEX('Recurring Plans'!$A$5:$A$104,INT((ROW()-5)/12)+1)="","",INDEX('Recurring Plans'!$A$5:$A$104,INT((ROW()-5)/12)+1)),"")</f>
        <v/>
      </c>
      <c r="B351" s="21">
        <f>IF($A351="","",MOD(ROW()-5,12)+1)</f>
        <v/>
      </c>
      <c r="C351" s="18">
        <f>IF($A351="","",IFERROR(VLOOKUP($A351,'Recurring Plans'!$A$5:$M$104,2,FALSE),""))</f>
        <v/>
      </c>
      <c r="D351" s="18">
        <f>IF($A351="","",IFERROR(VLOOKUP($A351,'Recurring Plans'!$A$5:$M$104,4,FALSE),""))</f>
        <v/>
      </c>
      <c r="E351" s="32">
        <f>IF(OR($A351="",$B351&gt;IFERROR(VLOOKUP($A351,'Recurring Plans'!$A$5:$M$104,8,FALSE),0),IFERROR(VLOOKUP($A351,'Recurring Plans'!$A$5:$M$104,11,FALSE),"")&lt;&gt;'Assumptions'!$E$9),"",IFERROR(IF(VLOOKUP($A351,'Recurring Plans'!$A$5:$M$104,7,FALSE)='Assumptions'!$E$4,VLOOKUP($A351,'Recurring Plans'!$A$5:$M$104,5,FALSE)+($B351-1)*VLOOKUP($A351,'Recurring Plans'!$A$5:$M$104,6,FALSE),IF(VLOOKUP($A351,'Recurring Plans'!$A$5:$M$104,7,FALSE)='Assumptions'!$E$5,VLOOKUP($A351,'Recurring Plans'!$A$5:$M$104,5,FALSE)+($B351-1)*VLOOKUP($A351,'Recurring Plans'!$A$5:$M$104,6,FALSE)*7,IF(VLOOKUP($A351,'Recurring Plans'!$A$5:$M$104,7,FALSE)='Assumptions'!$E$6,EDATE(VLOOKUP($A351,'Recurring Plans'!$A$5:$M$104,5,FALSE),($B351-1)*VLOOKUP($A351,'Recurring Plans'!$A$5:$M$104,6,FALSE)),""))),""))</f>
        <v/>
      </c>
      <c r="F351" s="31" t="n"/>
      <c r="G351" s="32">
        <f>IF($E351="","",IF($F351&lt;&gt;"",$F351,$E351))</f>
        <v/>
      </c>
      <c r="H351" s="22">
        <f>IF($E351="","",IFERROR(VLOOKUP($A351,'Recurring Plans'!$A$5:$M$104,9,FALSE),""))</f>
        <v/>
      </c>
      <c r="I351" s="13" t="n"/>
      <c r="J351" s="18">
        <f>IF($E351="","",IF($I351&lt;&gt;"",$I351,IFERROR(VLOOKUP($A351,'Recurring Plans'!$A$5:$M$104,10,FALSE),"")))</f>
        <v/>
      </c>
      <c r="K351" s="12" t="n"/>
      <c r="L351" s="6">
        <f>IF($G351="","",IF($K351&lt;&gt;"",$K351,'Assumptions'!$E$14))</f>
        <v/>
      </c>
      <c r="M351" s="13" t="n"/>
      <c r="N351" s="18">
        <f>IF($G351="","",IF(OR($F351&lt;&gt;"",$I351&lt;&gt;"",$M351&lt;&gt;"",$K351='Assumptions'!$E$16,$K351='Assumptions'!$E$17),"Exception - check",IF(AND($L351='Assumptions'!$E$14,$G351&lt;'Assumptions'!$B$4),"Past date - check","")))</f>
        <v/>
      </c>
    </row>
    <row r="352">
      <c r="A352" s="9">
        <f>IFERROR(IF(INDEX('Recurring Plans'!$A$5:$A$104,INT((ROW()-5)/12)+1)="","",INDEX('Recurring Plans'!$A$5:$A$104,INT((ROW()-5)/12)+1)),"")</f>
        <v/>
      </c>
      <c r="B352" s="23">
        <f>IF($A352="","",MOD(ROW()-5,12)+1)</f>
        <v/>
      </c>
      <c r="C352" s="20">
        <f>IF($A352="","",IFERROR(VLOOKUP($A352,'Recurring Plans'!$A$5:$M$104,2,FALSE),""))</f>
        <v/>
      </c>
      <c r="D352" s="20">
        <f>IF($A352="","",IFERROR(VLOOKUP($A352,'Recurring Plans'!$A$5:$M$104,4,FALSE),""))</f>
        <v/>
      </c>
      <c r="E352" s="33">
        <f>IF(OR($A352="",$B352&gt;IFERROR(VLOOKUP($A352,'Recurring Plans'!$A$5:$M$104,8,FALSE),0),IFERROR(VLOOKUP($A352,'Recurring Plans'!$A$5:$M$104,11,FALSE),"")&lt;&gt;'Assumptions'!$E$9),"",IFERROR(IF(VLOOKUP($A352,'Recurring Plans'!$A$5:$M$104,7,FALSE)='Assumptions'!$E$4,VLOOKUP($A352,'Recurring Plans'!$A$5:$M$104,5,FALSE)+($B352-1)*VLOOKUP($A352,'Recurring Plans'!$A$5:$M$104,6,FALSE),IF(VLOOKUP($A352,'Recurring Plans'!$A$5:$M$104,7,FALSE)='Assumptions'!$E$5,VLOOKUP($A352,'Recurring Plans'!$A$5:$M$104,5,FALSE)+($B352-1)*VLOOKUP($A352,'Recurring Plans'!$A$5:$M$104,6,FALSE)*7,IF(VLOOKUP($A352,'Recurring Plans'!$A$5:$M$104,7,FALSE)='Assumptions'!$E$6,EDATE(VLOOKUP($A352,'Recurring Plans'!$A$5:$M$104,5,FALSE),($B352-1)*VLOOKUP($A352,'Recurring Plans'!$A$5:$M$104,6,FALSE)),""))),""))</f>
        <v/>
      </c>
      <c r="F352" s="31" t="n"/>
      <c r="G352" s="33">
        <f>IF($E352="","",IF($F352&lt;&gt;"",$F352,$E352))</f>
        <v/>
      </c>
      <c r="H352" s="24">
        <f>IF($E352="","",IFERROR(VLOOKUP($A352,'Recurring Plans'!$A$5:$M$104,9,FALSE),""))</f>
        <v/>
      </c>
      <c r="I352" s="13" t="n"/>
      <c r="J352" s="20">
        <f>IF($E352="","",IF($I352&lt;&gt;"",$I352,IFERROR(VLOOKUP($A352,'Recurring Plans'!$A$5:$M$104,10,FALSE),"")))</f>
        <v/>
      </c>
      <c r="K352" s="12" t="n"/>
      <c r="L352" s="9">
        <f>IF($G352="","",IF($K352&lt;&gt;"",$K352,'Assumptions'!$E$14))</f>
        <v/>
      </c>
      <c r="M352" s="13" t="n"/>
      <c r="N352" s="20">
        <f>IF($G352="","",IF(OR($F352&lt;&gt;"",$I352&lt;&gt;"",$M352&lt;&gt;"",$K352='Assumptions'!$E$16,$K352='Assumptions'!$E$17),"Exception - check",IF(AND($L352='Assumptions'!$E$14,$G352&lt;'Assumptions'!$B$4),"Past date - check","")))</f>
        <v/>
      </c>
    </row>
    <row r="353">
      <c r="A353" s="6">
        <f>IFERROR(IF(INDEX('Recurring Plans'!$A$5:$A$104,INT((ROW()-5)/12)+1)="","",INDEX('Recurring Plans'!$A$5:$A$104,INT((ROW()-5)/12)+1)),"")</f>
        <v/>
      </c>
      <c r="B353" s="21">
        <f>IF($A353="","",MOD(ROW()-5,12)+1)</f>
        <v/>
      </c>
      <c r="C353" s="18">
        <f>IF($A353="","",IFERROR(VLOOKUP($A353,'Recurring Plans'!$A$5:$M$104,2,FALSE),""))</f>
        <v/>
      </c>
      <c r="D353" s="18">
        <f>IF($A353="","",IFERROR(VLOOKUP($A353,'Recurring Plans'!$A$5:$M$104,4,FALSE),""))</f>
        <v/>
      </c>
      <c r="E353" s="32">
        <f>IF(OR($A353="",$B353&gt;IFERROR(VLOOKUP($A353,'Recurring Plans'!$A$5:$M$104,8,FALSE),0),IFERROR(VLOOKUP($A353,'Recurring Plans'!$A$5:$M$104,11,FALSE),"")&lt;&gt;'Assumptions'!$E$9),"",IFERROR(IF(VLOOKUP($A353,'Recurring Plans'!$A$5:$M$104,7,FALSE)='Assumptions'!$E$4,VLOOKUP($A353,'Recurring Plans'!$A$5:$M$104,5,FALSE)+($B353-1)*VLOOKUP($A353,'Recurring Plans'!$A$5:$M$104,6,FALSE),IF(VLOOKUP($A353,'Recurring Plans'!$A$5:$M$104,7,FALSE)='Assumptions'!$E$5,VLOOKUP($A353,'Recurring Plans'!$A$5:$M$104,5,FALSE)+($B353-1)*VLOOKUP($A353,'Recurring Plans'!$A$5:$M$104,6,FALSE)*7,IF(VLOOKUP($A353,'Recurring Plans'!$A$5:$M$104,7,FALSE)='Assumptions'!$E$6,EDATE(VLOOKUP($A353,'Recurring Plans'!$A$5:$M$104,5,FALSE),($B353-1)*VLOOKUP($A353,'Recurring Plans'!$A$5:$M$104,6,FALSE)),""))),""))</f>
        <v/>
      </c>
      <c r="F353" s="31" t="n"/>
      <c r="G353" s="32">
        <f>IF($E353="","",IF($F353&lt;&gt;"",$F353,$E353))</f>
        <v/>
      </c>
      <c r="H353" s="22">
        <f>IF($E353="","",IFERROR(VLOOKUP($A353,'Recurring Plans'!$A$5:$M$104,9,FALSE),""))</f>
        <v/>
      </c>
      <c r="I353" s="13" t="n"/>
      <c r="J353" s="18">
        <f>IF($E353="","",IF($I353&lt;&gt;"",$I353,IFERROR(VLOOKUP($A353,'Recurring Plans'!$A$5:$M$104,10,FALSE),"")))</f>
        <v/>
      </c>
      <c r="K353" s="12" t="n"/>
      <c r="L353" s="6">
        <f>IF($G353="","",IF($K353&lt;&gt;"",$K353,'Assumptions'!$E$14))</f>
        <v/>
      </c>
      <c r="M353" s="13" t="n"/>
      <c r="N353" s="18">
        <f>IF($G353="","",IF(OR($F353&lt;&gt;"",$I353&lt;&gt;"",$M353&lt;&gt;"",$K353='Assumptions'!$E$16,$K353='Assumptions'!$E$17),"Exception - check",IF(AND($L353='Assumptions'!$E$14,$G353&lt;'Assumptions'!$B$4),"Past date - check","")))</f>
        <v/>
      </c>
    </row>
    <row r="354">
      <c r="A354" s="9">
        <f>IFERROR(IF(INDEX('Recurring Plans'!$A$5:$A$104,INT((ROW()-5)/12)+1)="","",INDEX('Recurring Plans'!$A$5:$A$104,INT((ROW()-5)/12)+1)),"")</f>
        <v/>
      </c>
      <c r="B354" s="23">
        <f>IF($A354="","",MOD(ROW()-5,12)+1)</f>
        <v/>
      </c>
      <c r="C354" s="20">
        <f>IF($A354="","",IFERROR(VLOOKUP($A354,'Recurring Plans'!$A$5:$M$104,2,FALSE),""))</f>
        <v/>
      </c>
      <c r="D354" s="20">
        <f>IF($A354="","",IFERROR(VLOOKUP($A354,'Recurring Plans'!$A$5:$M$104,4,FALSE),""))</f>
        <v/>
      </c>
      <c r="E354" s="33">
        <f>IF(OR($A354="",$B354&gt;IFERROR(VLOOKUP($A354,'Recurring Plans'!$A$5:$M$104,8,FALSE),0),IFERROR(VLOOKUP($A354,'Recurring Plans'!$A$5:$M$104,11,FALSE),"")&lt;&gt;'Assumptions'!$E$9),"",IFERROR(IF(VLOOKUP($A354,'Recurring Plans'!$A$5:$M$104,7,FALSE)='Assumptions'!$E$4,VLOOKUP($A354,'Recurring Plans'!$A$5:$M$104,5,FALSE)+($B354-1)*VLOOKUP($A354,'Recurring Plans'!$A$5:$M$104,6,FALSE),IF(VLOOKUP($A354,'Recurring Plans'!$A$5:$M$104,7,FALSE)='Assumptions'!$E$5,VLOOKUP($A354,'Recurring Plans'!$A$5:$M$104,5,FALSE)+($B354-1)*VLOOKUP($A354,'Recurring Plans'!$A$5:$M$104,6,FALSE)*7,IF(VLOOKUP($A354,'Recurring Plans'!$A$5:$M$104,7,FALSE)='Assumptions'!$E$6,EDATE(VLOOKUP($A354,'Recurring Plans'!$A$5:$M$104,5,FALSE),($B354-1)*VLOOKUP($A354,'Recurring Plans'!$A$5:$M$104,6,FALSE)),""))),""))</f>
        <v/>
      </c>
      <c r="F354" s="31" t="n"/>
      <c r="G354" s="33">
        <f>IF($E354="","",IF($F354&lt;&gt;"",$F354,$E354))</f>
        <v/>
      </c>
      <c r="H354" s="24">
        <f>IF($E354="","",IFERROR(VLOOKUP($A354,'Recurring Plans'!$A$5:$M$104,9,FALSE),""))</f>
        <v/>
      </c>
      <c r="I354" s="13" t="n"/>
      <c r="J354" s="20">
        <f>IF($E354="","",IF($I354&lt;&gt;"",$I354,IFERROR(VLOOKUP($A354,'Recurring Plans'!$A$5:$M$104,10,FALSE),"")))</f>
        <v/>
      </c>
      <c r="K354" s="12" t="n"/>
      <c r="L354" s="9">
        <f>IF($G354="","",IF($K354&lt;&gt;"",$K354,'Assumptions'!$E$14))</f>
        <v/>
      </c>
      <c r="M354" s="13" t="n"/>
      <c r="N354" s="20">
        <f>IF($G354="","",IF(OR($F354&lt;&gt;"",$I354&lt;&gt;"",$M354&lt;&gt;"",$K354='Assumptions'!$E$16,$K354='Assumptions'!$E$17),"Exception - check",IF(AND($L354='Assumptions'!$E$14,$G354&lt;'Assumptions'!$B$4),"Past date - check","")))</f>
        <v/>
      </c>
    </row>
    <row r="355">
      <c r="A355" s="6">
        <f>IFERROR(IF(INDEX('Recurring Plans'!$A$5:$A$104,INT((ROW()-5)/12)+1)="","",INDEX('Recurring Plans'!$A$5:$A$104,INT((ROW()-5)/12)+1)),"")</f>
        <v/>
      </c>
      <c r="B355" s="21">
        <f>IF($A355="","",MOD(ROW()-5,12)+1)</f>
        <v/>
      </c>
      <c r="C355" s="18">
        <f>IF($A355="","",IFERROR(VLOOKUP($A355,'Recurring Plans'!$A$5:$M$104,2,FALSE),""))</f>
        <v/>
      </c>
      <c r="D355" s="18">
        <f>IF($A355="","",IFERROR(VLOOKUP($A355,'Recurring Plans'!$A$5:$M$104,4,FALSE),""))</f>
        <v/>
      </c>
      <c r="E355" s="32">
        <f>IF(OR($A355="",$B355&gt;IFERROR(VLOOKUP($A355,'Recurring Plans'!$A$5:$M$104,8,FALSE),0),IFERROR(VLOOKUP($A355,'Recurring Plans'!$A$5:$M$104,11,FALSE),"")&lt;&gt;'Assumptions'!$E$9),"",IFERROR(IF(VLOOKUP($A355,'Recurring Plans'!$A$5:$M$104,7,FALSE)='Assumptions'!$E$4,VLOOKUP($A355,'Recurring Plans'!$A$5:$M$104,5,FALSE)+($B355-1)*VLOOKUP($A355,'Recurring Plans'!$A$5:$M$104,6,FALSE),IF(VLOOKUP($A355,'Recurring Plans'!$A$5:$M$104,7,FALSE)='Assumptions'!$E$5,VLOOKUP($A355,'Recurring Plans'!$A$5:$M$104,5,FALSE)+($B355-1)*VLOOKUP($A355,'Recurring Plans'!$A$5:$M$104,6,FALSE)*7,IF(VLOOKUP($A355,'Recurring Plans'!$A$5:$M$104,7,FALSE)='Assumptions'!$E$6,EDATE(VLOOKUP($A355,'Recurring Plans'!$A$5:$M$104,5,FALSE),($B355-1)*VLOOKUP($A355,'Recurring Plans'!$A$5:$M$104,6,FALSE)),""))),""))</f>
        <v/>
      </c>
      <c r="F355" s="31" t="n"/>
      <c r="G355" s="32">
        <f>IF($E355="","",IF($F355&lt;&gt;"",$F355,$E355))</f>
        <v/>
      </c>
      <c r="H355" s="22">
        <f>IF($E355="","",IFERROR(VLOOKUP($A355,'Recurring Plans'!$A$5:$M$104,9,FALSE),""))</f>
        <v/>
      </c>
      <c r="I355" s="13" t="n"/>
      <c r="J355" s="18">
        <f>IF($E355="","",IF($I355&lt;&gt;"",$I355,IFERROR(VLOOKUP($A355,'Recurring Plans'!$A$5:$M$104,10,FALSE),"")))</f>
        <v/>
      </c>
      <c r="K355" s="12" t="n"/>
      <c r="L355" s="6">
        <f>IF($G355="","",IF($K355&lt;&gt;"",$K355,'Assumptions'!$E$14))</f>
        <v/>
      </c>
      <c r="M355" s="13" t="n"/>
      <c r="N355" s="18">
        <f>IF($G355="","",IF(OR($F355&lt;&gt;"",$I355&lt;&gt;"",$M355&lt;&gt;"",$K355='Assumptions'!$E$16,$K355='Assumptions'!$E$17),"Exception - check",IF(AND($L355='Assumptions'!$E$14,$G355&lt;'Assumptions'!$B$4),"Past date - check","")))</f>
        <v/>
      </c>
    </row>
    <row r="356">
      <c r="A356" s="9">
        <f>IFERROR(IF(INDEX('Recurring Plans'!$A$5:$A$104,INT((ROW()-5)/12)+1)="","",INDEX('Recurring Plans'!$A$5:$A$104,INT((ROW()-5)/12)+1)),"")</f>
        <v/>
      </c>
      <c r="B356" s="23">
        <f>IF($A356="","",MOD(ROW()-5,12)+1)</f>
        <v/>
      </c>
      <c r="C356" s="20">
        <f>IF($A356="","",IFERROR(VLOOKUP($A356,'Recurring Plans'!$A$5:$M$104,2,FALSE),""))</f>
        <v/>
      </c>
      <c r="D356" s="20">
        <f>IF($A356="","",IFERROR(VLOOKUP($A356,'Recurring Plans'!$A$5:$M$104,4,FALSE),""))</f>
        <v/>
      </c>
      <c r="E356" s="33">
        <f>IF(OR($A356="",$B356&gt;IFERROR(VLOOKUP($A356,'Recurring Plans'!$A$5:$M$104,8,FALSE),0),IFERROR(VLOOKUP($A356,'Recurring Plans'!$A$5:$M$104,11,FALSE),"")&lt;&gt;'Assumptions'!$E$9),"",IFERROR(IF(VLOOKUP($A356,'Recurring Plans'!$A$5:$M$104,7,FALSE)='Assumptions'!$E$4,VLOOKUP($A356,'Recurring Plans'!$A$5:$M$104,5,FALSE)+($B356-1)*VLOOKUP($A356,'Recurring Plans'!$A$5:$M$104,6,FALSE),IF(VLOOKUP($A356,'Recurring Plans'!$A$5:$M$104,7,FALSE)='Assumptions'!$E$5,VLOOKUP($A356,'Recurring Plans'!$A$5:$M$104,5,FALSE)+($B356-1)*VLOOKUP($A356,'Recurring Plans'!$A$5:$M$104,6,FALSE)*7,IF(VLOOKUP($A356,'Recurring Plans'!$A$5:$M$104,7,FALSE)='Assumptions'!$E$6,EDATE(VLOOKUP($A356,'Recurring Plans'!$A$5:$M$104,5,FALSE),($B356-1)*VLOOKUP($A356,'Recurring Plans'!$A$5:$M$104,6,FALSE)),""))),""))</f>
        <v/>
      </c>
      <c r="F356" s="31" t="n"/>
      <c r="G356" s="33">
        <f>IF($E356="","",IF($F356&lt;&gt;"",$F356,$E356))</f>
        <v/>
      </c>
      <c r="H356" s="24">
        <f>IF($E356="","",IFERROR(VLOOKUP($A356,'Recurring Plans'!$A$5:$M$104,9,FALSE),""))</f>
        <v/>
      </c>
      <c r="I356" s="13" t="n"/>
      <c r="J356" s="20">
        <f>IF($E356="","",IF($I356&lt;&gt;"",$I356,IFERROR(VLOOKUP($A356,'Recurring Plans'!$A$5:$M$104,10,FALSE),"")))</f>
        <v/>
      </c>
      <c r="K356" s="12" t="n"/>
      <c r="L356" s="9">
        <f>IF($G356="","",IF($K356&lt;&gt;"",$K356,'Assumptions'!$E$14))</f>
        <v/>
      </c>
      <c r="M356" s="13" t="n"/>
      <c r="N356" s="20">
        <f>IF($G356="","",IF(OR($F356&lt;&gt;"",$I356&lt;&gt;"",$M356&lt;&gt;"",$K356='Assumptions'!$E$16,$K356='Assumptions'!$E$17),"Exception - check",IF(AND($L356='Assumptions'!$E$14,$G356&lt;'Assumptions'!$B$4),"Past date - check","")))</f>
        <v/>
      </c>
    </row>
    <row r="357">
      <c r="A357" s="6">
        <f>IFERROR(IF(INDEX('Recurring Plans'!$A$5:$A$104,INT((ROW()-5)/12)+1)="","",INDEX('Recurring Plans'!$A$5:$A$104,INT((ROW()-5)/12)+1)),"")</f>
        <v/>
      </c>
      <c r="B357" s="21">
        <f>IF($A357="","",MOD(ROW()-5,12)+1)</f>
        <v/>
      </c>
      <c r="C357" s="18">
        <f>IF($A357="","",IFERROR(VLOOKUP($A357,'Recurring Plans'!$A$5:$M$104,2,FALSE),""))</f>
        <v/>
      </c>
      <c r="D357" s="18">
        <f>IF($A357="","",IFERROR(VLOOKUP($A357,'Recurring Plans'!$A$5:$M$104,4,FALSE),""))</f>
        <v/>
      </c>
      <c r="E357" s="32">
        <f>IF(OR($A357="",$B357&gt;IFERROR(VLOOKUP($A357,'Recurring Plans'!$A$5:$M$104,8,FALSE),0),IFERROR(VLOOKUP($A357,'Recurring Plans'!$A$5:$M$104,11,FALSE),"")&lt;&gt;'Assumptions'!$E$9),"",IFERROR(IF(VLOOKUP($A357,'Recurring Plans'!$A$5:$M$104,7,FALSE)='Assumptions'!$E$4,VLOOKUP($A357,'Recurring Plans'!$A$5:$M$104,5,FALSE)+($B357-1)*VLOOKUP($A357,'Recurring Plans'!$A$5:$M$104,6,FALSE),IF(VLOOKUP($A357,'Recurring Plans'!$A$5:$M$104,7,FALSE)='Assumptions'!$E$5,VLOOKUP($A357,'Recurring Plans'!$A$5:$M$104,5,FALSE)+($B357-1)*VLOOKUP($A357,'Recurring Plans'!$A$5:$M$104,6,FALSE)*7,IF(VLOOKUP($A357,'Recurring Plans'!$A$5:$M$104,7,FALSE)='Assumptions'!$E$6,EDATE(VLOOKUP($A357,'Recurring Plans'!$A$5:$M$104,5,FALSE),($B357-1)*VLOOKUP($A357,'Recurring Plans'!$A$5:$M$104,6,FALSE)),""))),""))</f>
        <v/>
      </c>
      <c r="F357" s="31" t="n"/>
      <c r="G357" s="32">
        <f>IF($E357="","",IF($F357&lt;&gt;"",$F357,$E357))</f>
        <v/>
      </c>
      <c r="H357" s="22">
        <f>IF($E357="","",IFERROR(VLOOKUP($A357,'Recurring Plans'!$A$5:$M$104,9,FALSE),""))</f>
        <v/>
      </c>
      <c r="I357" s="13" t="n"/>
      <c r="J357" s="18">
        <f>IF($E357="","",IF($I357&lt;&gt;"",$I357,IFERROR(VLOOKUP($A357,'Recurring Plans'!$A$5:$M$104,10,FALSE),"")))</f>
        <v/>
      </c>
      <c r="K357" s="12" t="n"/>
      <c r="L357" s="6">
        <f>IF($G357="","",IF($K357&lt;&gt;"",$K357,'Assumptions'!$E$14))</f>
        <v/>
      </c>
      <c r="M357" s="13" t="n"/>
      <c r="N357" s="18">
        <f>IF($G357="","",IF(OR($F357&lt;&gt;"",$I357&lt;&gt;"",$M357&lt;&gt;"",$K357='Assumptions'!$E$16,$K357='Assumptions'!$E$17),"Exception - check",IF(AND($L357='Assumptions'!$E$14,$G357&lt;'Assumptions'!$B$4),"Past date - check","")))</f>
        <v/>
      </c>
    </row>
    <row r="358">
      <c r="A358" s="9">
        <f>IFERROR(IF(INDEX('Recurring Plans'!$A$5:$A$104,INT((ROW()-5)/12)+1)="","",INDEX('Recurring Plans'!$A$5:$A$104,INT((ROW()-5)/12)+1)),"")</f>
        <v/>
      </c>
      <c r="B358" s="23">
        <f>IF($A358="","",MOD(ROW()-5,12)+1)</f>
        <v/>
      </c>
      <c r="C358" s="20">
        <f>IF($A358="","",IFERROR(VLOOKUP($A358,'Recurring Plans'!$A$5:$M$104,2,FALSE),""))</f>
        <v/>
      </c>
      <c r="D358" s="20">
        <f>IF($A358="","",IFERROR(VLOOKUP($A358,'Recurring Plans'!$A$5:$M$104,4,FALSE),""))</f>
        <v/>
      </c>
      <c r="E358" s="33">
        <f>IF(OR($A358="",$B358&gt;IFERROR(VLOOKUP($A358,'Recurring Plans'!$A$5:$M$104,8,FALSE),0),IFERROR(VLOOKUP($A358,'Recurring Plans'!$A$5:$M$104,11,FALSE),"")&lt;&gt;'Assumptions'!$E$9),"",IFERROR(IF(VLOOKUP($A358,'Recurring Plans'!$A$5:$M$104,7,FALSE)='Assumptions'!$E$4,VLOOKUP($A358,'Recurring Plans'!$A$5:$M$104,5,FALSE)+($B358-1)*VLOOKUP($A358,'Recurring Plans'!$A$5:$M$104,6,FALSE),IF(VLOOKUP($A358,'Recurring Plans'!$A$5:$M$104,7,FALSE)='Assumptions'!$E$5,VLOOKUP($A358,'Recurring Plans'!$A$5:$M$104,5,FALSE)+($B358-1)*VLOOKUP($A358,'Recurring Plans'!$A$5:$M$104,6,FALSE)*7,IF(VLOOKUP($A358,'Recurring Plans'!$A$5:$M$104,7,FALSE)='Assumptions'!$E$6,EDATE(VLOOKUP($A358,'Recurring Plans'!$A$5:$M$104,5,FALSE),($B358-1)*VLOOKUP($A358,'Recurring Plans'!$A$5:$M$104,6,FALSE)),""))),""))</f>
        <v/>
      </c>
      <c r="F358" s="31" t="n"/>
      <c r="G358" s="33">
        <f>IF($E358="","",IF($F358&lt;&gt;"",$F358,$E358))</f>
        <v/>
      </c>
      <c r="H358" s="24">
        <f>IF($E358="","",IFERROR(VLOOKUP($A358,'Recurring Plans'!$A$5:$M$104,9,FALSE),""))</f>
        <v/>
      </c>
      <c r="I358" s="13" t="n"/>
      <c r="J358" s="20">
        <f>IF($E358="","",IF($I358&lt;&gt;"",$I358,IFERROR(VLOOKUP($A358,'Recurring Plans'!$A$5:$M$104,10,FALSE),"")))</f>
        <v/>
      </c>
      <c r="K358" s="12" t="n"/>
      <c r="L358" s="9">
        <f>IF($G358="","",IF($K358&lt;&gt;"",$K358,'Assumptions'!$E$14))</f>
        <v/>
      </c>
      <c r="M358" s="13" t="n"/>
      <c r="N358" s="20">
        <f>IF($G358="","",IF(OR($F358&lt;&gt;"",$I358&lt;&gt;"",$M358&lt;&gt;"",$K358='Assumptions'!$E$16,$K358='Assumptions'!$E$17),"Exception - check",IF(AND($L358='Assumptions'!$E$14,$G358&lt;'Assumptions'!$B$4),"Past date - check","")))</f>
        <v/>
      </c>
    </row>
    <row r="359">
      <c r="A359" s="6">
        <f>IFERROR(IF(INDEX('Recurring Plans'!$A$5:$A$104,INT((ROW()-5)/12)+1)="","",INDEX('Recurring Plans'!$A$5:$A$104,INT((ROW()-5)/12)+1)),"")</f>
        <v/>
      </c>
      <c r="B359" s="21">
        <f>IF($A359="","",MOD(ROW()-5,12)+1)</f>
        <v/>
      </c>
      <c r="C359" s="18">
        <f>IF($A359="","",IFERROR(VLOOKUP($A359,'Recurring Plans'!$A$5:$M$104,2,FALSE),""))</f>
        <v/>
      </c>
      <c r="D359" s="18">
        <f>IF($A359="","",IFERROR(VLOOKUP($A359,'Recurring Plans'!$A$5:$M$104,4,FALSE),""))</f>
        <v/>
      </c>
      <c r="E359" s="32">
        <f>IF(OR($A359="",$B359&gt;IFERROR(VLOOKUP($A359,'Recurring Plans'!$A$5:$M$104,8,FALSE),0),IFERROR(VLOOKUP($A359,'Recurring Plans'!$A$5:$M$104,11,FALSE),"")&lt;&gt;'Assumptions'!$E$9),"",IFERROR(IF(VLOOKUP($A359,'Recurring Plans'!$A$5:$M$104,7,FALSE)='Assumptions'!$E$4,VLOOKUP($A359,'Recurring Plans'!$A$5:$M$104,5,FALSE)+($B359-1)*VLOOKUP($A359,'Recurring Plans'!$A$5:$M$104,6,FALSE),IF(VLOOKUP($A359,'Recurring Plans'!$A$5:$M$104,7,FALSE)='Assumptions'!$E$5,VLOOKUP($A359,'Recurring Plans'!$A$5:$M$104,5,FALSE)+($B359-1)*VLOOKUP($A359,'Recurring Plans'!$A$5:$M$104,6,FALSE)*7,IF(VLOOKUP($A359,'Recurring Plans'!$A$5:$M$104,7,FALSE)='Assumptions'!$E$6,EDATE(VLOOKUP($A359,'Recurring Plans'!$A$5:$M$104,5,FALSE),($B359-1)*VLOOKUP($A359,'Recurring Plans'!$A$5:$M$104,6,FALSE)),""))),""))</f>
        <v/>
      </c>
      <c r="F359" s="31" t="n"/>
      <c r="G359" s="32">
        <f>IF($E359="","",IF($F359&lt;&gt;"",$F359,$E359))</f>
        <v/>
      </c>
      <c r="H359" s="22">
        <f>IF($E359="","",IFERROR(VLOOKUP($A359,'Recurring Plans'!$A$5:$M$104,9,FALSE),""))</f>
        <v/>
      </c>
      <c r="I359" s="13" t="n"/>
      <c r="J359" s="18">
        <f>IF($E359="","",IF($I359&lt;&gt;"",$I359,IFERROR(VLOOKUP($A359,'Recurring Plans'!$A$5:$M$104,10,FALSE),"")))</f>
        <v/>
      </c>
      <c r="K359" s="12" t="n"/>
      <c r="L359" s="6">
        <f>IF($G359="","",IF($K359&lt;&gt;"",$K359,'Assumptions'!$E$14))</f>
        <v/>
      </c>
      <c r="M359" s="13" t="n"/>
      <c r="N359" s="18">
        <f>IF($G359="","",IF(OR($F359&lt;&gt;"",$I359&lt;&gt;"",$M359&lt;&gt;"",$K359='Assumptions'!$E$16,$K359='Assumptions'!$E$17),"Exception - check",IF(AND($L359='Assumptions'!$E$14,$G359&lt;'Assumptions'!$B$4),"Past date - check","")))</f>
        <v/>
      </c>
    </row>
    <row r="360">
      <c r="A360" s="9">
        <f>IFERROR(IF(INDEX('Recurring Plans'!$A$5:$A$104,INT((ROW()-5)/12)+1)="","",INDEX('Recurring Plans'!$A$5:$A$104,INT((ROW()-5)/12)+1)),"")</f>
        <v/>
      </c>
      <c r="B360" s="23">
        <f>IF($A360="","",MOD(ROW()-5,12)+1)</f>
        <v/>
      </c>
      <c r="C360" s="20">
        <f>IF($A360="","",IFERROR(VLOOKUP($A360,'Recurring Plans'!$A$5:$M$104,2,FALSE),""))</f>
        <v/>
      </c>
      <c r="D360" s="20">
        <f>IF($A360="","",IFERROR(VLOOKUP($A360,'Recurring Plans'!$A$5:$M$104,4,FALSE),""))</f>
        <v/>
      </c>
      <c r="E360" s="33">
        <f>IF(OR($A360="",$B360&gt;IFERROR(VLOOKUP($A360,'Recurring Plans'!$A$5:$M$104,8,FALSE),0),IFERROR(VLOOKUP($A360,'Recurring Plans'!$A$5:$M$104,11,FALSE),"")&lt;&gt;'Assumptions'!$E$9),"",IFERROR(IF(VLOOKUP($A360,'Recurring Plans'!$A$5:$M$104,7,FALSE)='Assumptions'!$E$4,VLOOKUP($A360,'Recurring Plans'!$A$5:$M$104,5,FALSE)+($B360-1)*VLOOKUP($A360,'Recurring Plans'!$A$5:$M$104,6,FALSE),IF(VLOOKUP($A360,'Recurring Plans'!$A$5:$M$104,7,FALSE)='Assumptions'!$E$5,VLOOKUP($A360,'Recurring Plans'!$A$5:$M$104,5,FALSE)+($B360-1)*VLOOKUP($A360,'Recurring Plans'!$A$5:$M$104,6,FALSE)*7,IF(VLOOKUP($A360,'Recurring Plans'!$A$5:$M$104,7,FALSE)='Assumptions'!$E$6,EDATE(VLOOKUP($A360,'Recurring Plans'!$A$5:$M$104,5,FALSE),($B360-1)*VLOOKUP($A360,'Recurring Plans'!$A$5:$M$104,6,FALSE)),""))),""))</f>
        <v/>
      </c>
      <c r="F360" s="31" t="n"/>
      <c r="G360" s="33">
        <f>IF($E360="","",IF($F360&lt;&gt;"",$F360,$E360))</f>
        <v/>
      </c>
      <c r="H360" s="24">
        <f>IF($E360="","",IFERROR(VLOOKUP($A360,'Recurring Plans'!$A$5:$M$104,9,FALSE),""))</f>
        <v/>
      </c>
      <c r="I360" s="13" t="n"/>
      <c r="J360" s="20">
        <f>IF($E360="","",IF($I360&lt;&gt;"",$I360,IFERROR(VLOOKUP($A360,'Recurring Plans'!$A$5:$M$104,10,FALSE),"")))</f>
        <v/>
      </c>
      <c r="K360" s="12" t="n"/>
      <c r="L360" s="9">
        <f>IF($G360="","",IF($K360&lt;&gt;"",$K360,'Assumptions'!$E$14))</f>
        <v/>
      </c>
      <c r="M360" s="13" t="n"/>
      <c r="N360" s="20">
        <f>IF($G360="","",IF(OR($F360&lt;&gt;"",$I360&lt;&gt;"",$M360&lt;&gt;"",$K360='Assumptions'!$E$16,$K360='Assumptions'!$E$17),"Exception - check",IF(AND($L360='Assumptions'!$E$14,$G360&lt;'Assumptions'!$B$4),"Past date - check","")))</f>
        <v/>
      </c>
    </row>
    <row r="361">
      <c r="A361" s="6">
        <f>IFERROR(IF(INDEX('Recurring Plans'!$A$5:$A$104,INT((ROW()-5)/12)+1)="","",INDEX('Recurring Plans'!$A$5:$A$104,INT((ROW()-5)/12)+1)),"")</f>
        <v/>
      </c>
      <c r="B361" s="21">
        <f>IF($A361="","",MOD(ROW()-5,12)+1)</f>
        <v/>
      </c>
      <c r="C361" s="18">
        <f>IF($A361="","",IFERROR(VLOOKUP($A361,'Recurring Plans'!$A$5:$M$104,2,FALSE),""))</f>
        <v/>
      </c>
      <c r="D361" s="18">
        <f>IF($A361="","",IFERROR(VLOOKUP($A361,'Recurring Plans'!$A$5:$M$104,4,FALSE),""))</f>
        <v/>
      </c>
      <c r="E361" s="32">
        <f>IF(OR($A361="",$B361&gt;IFERROR(VLOOKUP($A361,'Recurring Plans'!$A$5:$M$104,8,FALSE),0),IFERROR(VLOOKUP($A361,'Recurring Plans'!$A$5:$M$104,11,FALSE),"")&lt;&gt;'Assumptions'!$E$9),"",IFERROR(IF(VLOOKUP($A361,'Recurring Plans'!$A$5:$M$104,7,FALSE)='Assumptions'!$E$4,VLOOKUP($A361,'Recurring Plans'!$A$5:$M$104,5,FALSE)+($B361-1)*VLOOKUP($A361,'Recurring Plans'!$A$5:$M$104,6,FALSE),IF(VLOOKUP($A361,'Recurring Plans'!$A$5:$M$104,7,FALSE)='Assumptions'!$E$5,VLOOKUP($A361,'Recurring Plans'!$A$5:$M$104,5,FALSE)+($B361-1)*VLOOKUP($A361,'Recurring Plans'!$A$5:$M$104,6,FALSE)*7,IF(VLOOKUP($A361,'Recurring Plans'!$A$5:$M$104,7,FALSE)='Assumptions'!$E$6,EDATE(VLOOKUP($A361,'Recurring Plans'!$A$5:$M$104,5,FALSE),($B361-1)*VLOOKUP($A361,'Recurring Plans'!$A$5:$M$104,6,FALSE)),""))),""))</f>
        <v/>
      </c>
      <c r="F361" s="31" t="n"/>
      <c r="G361" s="32">
        <f>IF($E361="","",IF($F361&lt;&gt;"",$F361,$E361))</f>
        <v/>
      </c>
      <c r="H361" s="22">
        <f>IF($E361="","",IFERROR(VLOOKUP($A361,'Recurring Plans'!$A$5:$M$104,9,FALSE),""))</f>
        <v/>
      </c>
      <c r="I361" s="13" t="n"/>
      <c r="J361" s="18">
        <f>IF($E361="","",IF($I361&lt;&gt;"",$I361,IFERROR(VLOOKUP($A361,'Recurring Plans'!$A$5:$M$104,10,FALSE),"")))</f>
        <v/>
      </c>
      <c r="K361" s="12" t="n"/>
      <c r="L361" s="6">
        <f>IF($G361="","",IF($K361&lt;&gt;"",$K361,'Assumptions'!$E$14))</f>
        <v/>
      </c>
      <c r="M361" s="13" t="n"/>
      <c r="N361" s="18">
        <f>IF($G361="","",IF(OR($F361&lt;&gt;"",$I361&lt;&gt;"",$M361&lt;&gt;"",$K361='Assumptions'!$E$16,$K361='Assumptions'!$E$17),"Exception - check",IF(AND($L361='Assumptions'!$E$14,$G361&lt;'Assumptions'!$B$4),"Past date - check","")))</f>
        <v/>
      </c>
    </row>
    <row r="362">
      <c r="A362" s="9">
        <f>IFERROR(IF(INDEX('Recurring Plans'!$A$5:$A$104,INT((ROW()-5)/12)+1)="","",INDEX('Recurring Plans'!$A$5:$A$104,INT((ROW()-5)/12)+1)),"")</f>
        <v/>
      </c>
      <c r="B362" s="23">
        <f>IF($A362="","",MOD(ROW()-5,12)+1)</f>
        <v/>
      </c>
      <c r="C362" s="20">
        <f>IF($A362="","",IFERROR(VLOOKUP($A362,'Recurring Plans'!$A$5:$M$104,2,FALSE),""))</f>
        <v/>
      </c>
      <c r="D362" s="20">
        <f>IF($A362="","",IFERROR(VLOOKUP($A362,'Recurring Plans'!$A$5:$M$104,4,FALSE),""))</f>
        <v/>
      </c>
      <c r="E362" s="33">
        <f>IF(OR($A362="",$B362&gt;IFERROR(VLOOKUP($A362,'Recurring Plans'!$A$5:$M$104,8,FALSE),0),IFERROR(VLOOKUP($A362,'Recurring Plans'!$A$5:$M$104,11,FALSE),"")&lt;&gt;'Assumptions'!$E$9),"",IFERROR(IF(VLOOKUP($A362,'Recurring Plans'!$A$5:$M$104,7,FALSE)='Assumptions'!$E$4,VLOOKUP($A362,'Recurring Plans'!$A$5:$M$104,5,FALSE)+($B362-1)*VLOOKUP($A362,'Recurring Plans'!$A$5:$M$104,6,FALSE),IF(VLOOKUP($A362,'Recurring Plans'!$A$5:$M$104,7,FALSE)='Assumptions'!$E$5,VLOOKUP($A362,'Recurring Plans'!$A$5:$M$104,5,FALSE)+($B362-1)*VLOOKUP($A362,'Recurring Plans'!$A$5:$M$104,6,FALSE)*7,IF(VLOOKUP($A362,'Recurring Plans'!$A$5:$M$104,7,FALSE)='Assumptions'!$E$6,EDATE(VLOOKUP($A362,'Recurring Plans'!$A$5:$M$104,5,FALSE),($B362-1)*VLOOKUP($A362,'Recurring Plans'!$A$5:$M$104,6,FALSE)),""))),""))</f>
        <v/>
      </c>
      <c r="F362" s="31" t="n"/>
      <c r="G362" s="33">
        <f>IF($E362="","",IF($F362&lt;&gt;"",$F362,$E362))</f>
        <v/>
      </c>
      <c r="H362" s="24">
        <f>IF($E362="","",IFERROR(VLOOKUP($A362,'Recurring Plans'!$A$5:$M$104,9,FALSE),""))</f>
        <v/>
      </c>
      <c r="I362" s="13" t="n"/>
      <c r="J362" s="20">
        <f>IF($E362="","",IF($I362&lt;&gt;"",$I362,IFERROR(VLOOKUP($A362,'Recurring Plans'!$A$5:$M$104,10,FALSE),"")))</f>
        <v/>
      </c>
      <c r="K362" s="12" t="n"/>
      <c r="L362" s="9">
        <f>IF($G362="","",IF($K362&lt;&gt;"",$K362,'Assumptions'!$E$14))</f>
        <v/>
      </c>
      <c r="M362" s="13" t="n"/>
      <c r="N362" s="20">
        <f>IF($G362="","",IF(OR($F362&lt;&gt;"",$I362&lt;&gt;"",$M362&lt;&gt;"",$K362='Assumptions'!$E$16,$K362='Assumptions'!$E$17),"Exception - check",IF(AND($L362='Assumptions'!$E$14,$G362&lt;'Assumptions'!$B$4),"Past date - check","")))</f>
        <v/>
      </c>
    </row>
    <row r="363">
      <c r="A363" s="6">
        <f>IFERROR(IF(INDEX('Recurring Plans'!$A$5:$A$104,INT((ROW()-5)/12)+1)="","",INDEX('Recurring Plans'!$A$5:$A$104,INT((ROW()-5)/12)+1)),"")</f>
        <v/>
      </c>
      <c r="B363" s="21">
        <f>IF($A363="","",MOD(ROW()-5,12)+1)</f>
        <v/>
      </c>
      <c r="C363" s="18">
        <f>IF($A363="","",IFERROR(VLOOKUP($A363,'Recurring Plans'!$A$5:$M$104,2,FALSE),""))</f>
        <v/>
      </c>
      <c r="D363" s="18">
        <f>IF($A363="","",IFERROR(VLOOKUP($A363,'Recurring Plans'!$A$5:$M$104,4,FALSE),""))</f>
        <v/>
      </c>
      <c r="E363" s="32">
        <f>IF(OR($A363="",$B363&gt;IFERROR(VLOOKUP($A363,'Recurring Plans'!$A$5:$M$104,8,FALSE),0),IFERROR(VLOOKUP($A363,'Recurring Plans'!$A$5:$M$104,11,FALSE),"")&lt;&gt;'Assumptions'!$E$9),"",IFERROR(IF(VLOOKUP($A363,'Recurring Plans'!$A$5:$M$104,7,FALSE)='Assumptions'!$E$4,VLOOKUP($A363,'Recurring Plans'!$A$5:$M$104,5,FALSE)+($B363-1)*VLOOKUP($A363,'Recurring Plans'!$A$5:$M$104,6,FALSE),IF(VLOOKUP($A363,'Recurring Plans'!$A$5:$M$104,7,FALSE)='Assumptions'!$E$5,VLOOKUP($A363,'Recurring Plans'!$A$5:$M$104,5,FALSE)+($B363-1)*VLOOKUP($A363,'Recurring Plans'!$A$5:$M$104,6,FALSE)*7,IF(VLOOKUP($A363,'Recurring Plans'!$A$5:$M$104,7,FALSE)='Assumptions'!$E$6,EDATE(VLOOKUP($A363,'Recurring Plans'!$A$5:$M$104,5,FALSE),($B363-1)*VLOOKUP($A363,'Recurring Plans'!$A$5:$M$104,6,FALSE)),""))),""))</f>
        <v/>
      </c>
      <c r="F363" s="31" t="n"/>
      <c r="G363" s="32">
        <f>IF($E363="","",IF($F363&lt;&gt;"",$F363,$E363))</f>
        <v/>
      </c>
      <c r="H363" s="22">
        <f>IF($E363="","",IFERROR(VLOOKUP($A363,'Recurring Plans'!$A$5:$M$104,9,FALSE),""))</f>
        <v/>
      </c>
      <c r="I363" s="13" t="n"/>
      <c r="J363" s="18">
        <f>IF($E363="","",IF($I363&lt;&gt;"",$I363,IFERROR(VLOOKUP($A363,'Recurring Plans'!$A$5:$M$104,10,FALSE),"")))</f>
        <v/>
      </c>
      <c r="K363" s="12" t="n"/>
      <c r="L363" s="6">
        <f>IF($G363="","",IF($K363&lt;&gt;"",$K363,'Assumptions'!$E$14))</f>
        <v/>
      </c>
      <c r="M363" s="13" t="n"/>
      <c r="N363" s="18">
        <f>IF($G363="","",IF(OR($F363&lt;&gt;"",$I363&lt;&gt;"",$M363&lt;&gt;"",$K363='Assumptions'!$E$16,$K363='Assumptions'!$E$17),"Exception - check",IF(AND($L363='Assumptions'!$E$14,$G363&lt;'Assumptions'!$B$4),"Past date - check","")))</f>
        <v/>
      </c>
    </row>
    <row r="364">
      <c r="A364" s="9">
        <f>IFERROR(IF(INDEX('Recurring Plans'!$A$5:$A$104,INT((ROW()-5)/12)+1)="","",INDEX('Recurring Plans'!$A$5:$A$104,INT((ROW()-5)/12)+1)),"")</f>
        <v/>
      </c>
      <c r="B364" s="23">
        <f>IF($A364="","",MOD(ROW()-5,12)+1)</f>
        <v/>
      </c>
      <c r="C364" s="20">
        <f>IF($A364="","",IFERROR(VLOOKUP($A364,'Recurring Plans'!$A$5:$M$104,2,FALSE),""))</f>
        <v/>
      </c>
      <c r="D364" s="20">
        <f>IF($A364="","",IFERROR(VLOOKUP($A364,'Recurring Plans'!$A$5:$M$104,4,FALSE),""))</f>
        <v/>
      </c>
      <c r="E364" s="33">
        <f>IF(OR($A364="",$B364&gt;IFERROR(VLOOKUP($A364,'Recurring Plans'!$A$5:$M$104,8,FALSE),0),IFERROR(VLOOKUP($A364,'Recurring Plans'!$A$5:$M$104,11,FALSE),"")&lt;&gt;'Assumptions'!$E$9),"",IFERROR(IF(VLOOKUP($A364,'Recurring Plans'!$A$5:$M$104,7,FALSE)='Assumptions'!$E$4,VLOOKUP($A364,'Recurring Plans'!$A$5:$M$104,5,FALSE)+($B364-1)*VLOOKUP($A364,'Recurring Plans'!$A$5:$M$104,6,FALSE),IF(VLOOKUP($A364,'Recurring Plans'!$A$5:$M$104,7,FALSE)='Assumptions'!$E$5,VLOOKUP($A364,'Recurring Plans'!$A$5:$M$104,5,FALSE)+($B364-1)*VLOOKUP($A364,'Recurring Plans'!$A$5:$M$104,6,FALSE)*7,IF(VLOOKUP($A364,'Recurring Plans'!$A$5:$M$104,7,FALSE)='Assumptions'!$E$6,EDATE(VLOOKUP($A364,'Recurring Plans'!$A$5:$M$104,5,FALSE),($B364-1)*VLOOKUP($A364,'Recurring Plans'!$A$5:$M$104,6,FALSE)),""))),""))</f>
        <v/>
      </c>
      <c r="F364" s="31" t="n"/>
      <c r="G364" s="33">
        <f>IF($E364="","",IF($F364&lt;&gt;"",$F364,$E364))</f>
        <v/>
      </c>
      <c r="H364" s="24">
        <f>IF($E364="","",IFERROR(VLOOKUP($A364,'Recurring Plans'!$A$5:$M$104,9,FALSE),""))</f>
        <v/>
      </c>
      <c r="I364" s="13" t="n"/>
      <c r="J364" s="20">
        <f>IF($E364="","",IF($I364&lt;&gt;"",$I364,IFERROR(VLOOKUP($A364,'Recurring Plans'!$A$5:$M$104,10,FALSE),"")))</f>
        <v/>
      </c>
      <c r="K364" s="12" t="n"/>
      <c r="L364" s="9">
        <f>IF($G364="","",IF($K364&lt;&gt;"",$K364,'Assumptions'!$E$14))</f>
        <v/>
      </c>
      <c r="M364" s="13" t="n"/>
      <c r="N364" s="20">
        <f>IF($G364="","",IF(OR($F364&lt;&gt;"",$I364&lt;&gt;"",$M364&lt;&gt;"",$K364='Assumptions'!$E$16,$K364='Assumptions'!$E$17),"Exception - check",IF(AND($L364='Assumptions'!$E$14,$G364&lt;'Assumptions'!$B$4),"Past date - check","")))</f>
        <v/>
      </c>
    </row>
    <row r="365">
      <c r="A365" s="6">
        <f>IFERROR(IF(INDEX('Recurring Plans'!$A$5:$A$104,INT((ROW()-5)/12)+1)="","",INDEX('Recurring Plans'!$A$5:$A$104,INT((ROW()-5)/12)+1)),"")</f>
        <v/>
      </c>
      <c r="B365" s="21">
        <f>IF($A365="","",MOD(ROW()-5,12)+1)</f>
        <v/>
      </c>
      <c r="C365" s="18">
        <f>IF($A365="","",IFERROR(VLOOKUP($A365,'Recurring Plans'!$A$5:$M$104,2,FALSE),""))</f>
        <v/>
      </c>
      <c r="D365" s="18">
        <f>IF($A365="","",IFERROR(VLOOKUP($A365,'Recurring Plans'!$A$5:$M$104,4,FALSE),""))</f>
        <v/>
      </c>
      <c r="E365" s="32">
        <f>IF(OR($A365="",$B365&gt;IFERROR(VLOOKUP($A365,'Recurring Plans'!$A$5:$M$104,8,FALSE),0),IFERROR(VLOOKUP($A365,'Recurring Plans'!$A$5:$M$104,11,FALSE),"")&lt;&gt;'Assumptions'!$E$9),"",IFERROR(IF(VLOOKUP($A365,'Recurring Plans'!$A$5:$M$104,7,FALSE)='Assumptions'!$E$4,VLOOKUP($A365,'Recurring Plans'!$A$5:$M$104,5,FALSE)+($B365-1)*VLOOKUP($A365,'Recurring Plans'!$A$5:$M$104,6,FALSE),IF(VLOOKUP($A365,'Recurring Plans'!$A$5:$M$104,7,FALSE)='Assumptions'!$E$5,VLOOKUP($A365,'Recurring Plans'!$A$5:$M$104,5,FALSE)+($B365-1)*VLOOKUP($A365,'Recurring Plans'!$A$5:$M$104,6,FALSE)*7,IF(VLOOKUP($A365,'Recurring Plans'!$A$5:$M$104,7,FALSE)='Assumptions'!$E$6,EDATE(VLOOKUP($A365,'Recurring Plans'!$A$5:$M$104,5,FALSE),($B365-1)*VLOOKUP($A365,'Recurring Plans'!$A$5:$M$104,6,FALSE)),""))),""))</f>
        <v/>
      </c>
      <c r="F365" s="31" t="n"/>
      <c r="G365" s="32">
        <f>IF($E365="","",IF($F365&lt;&gt;"",$F365,$E365))</f>
        <v/>
      </c>
      <c r="H365" s="22">
        <f>IF($E365="","",IFERROR(VLOOKUP($A365,'Recurring Plans'!$A$5:$M$104,9,FALSE),""))</f>
        <v/>
      </c>
      <c r="I365" s="13" t="n"/>
      <c r="J365" s="18">
        <f>IF($E365="","",IF($I365&lt;&gt;"",$I365,IFERROR(VLOOKUP($A365,'Recurring Plans'!$A$5:$M$104,10,FALSE),"")))</f>
        <v/>
      </c>
      <c r="K365" s="12" t="n"/>
      <c r="L365" s="6">
        <f>IF($G365="","",IF($K365&lt;&gt;"",$K365,'Assumptions'!$E$14))</f>
        <v/>
      </c>
      <c r="M365" s="13" t="n"/>
      <c r="N365" s="18">
        <f>IF($G365="","",IF(OR($F365&lt;&gt;"",$I365&lt;&gt;"",$M365&lt;&gt;"",$K365='Assumptions'!$E$16,$K365='Assumptions'!$E$17),"Exception - check",IF(AND($L365='Assumptions'!$E$14,$G365&lt;'Assumptions'!$B$4),"Past date - check","")))</f>
        <v/>
      </c>
    </row>
    <row r="366">
      <c r="A366" s="9">
        <f>IFERROR(IF(INDEX('Recurring Plans'!$A$5:$A$104,INT((ROW()-5)/12)+1)="","",INDEX('Recurring Plans'!$A$5:$A$104,INT((ROW()-5)/12)+1)),"")</f>
        <v/>
      </c>
      <c r="B366" s="23">
        <f>IF($A366="","",MOD(ROW()-5,12)+1)</f>
        <v/>
      </c>
      <c r="C366" s="20">
        <f>IF($A366="","",IFERROR(VLOOKUP($A366,'Recurring Plans'!$A$5:$M$104,2,FALSE),""))</f>
        <v/>
      </c>
      <c r="D366" s="20">
        <f>IF($A366="","",IFERROR(VLOOKUP($A366,'Recurring Plans'!$A$5:$M$104,4,FALSE),""))</f>
        <v/>
      </c>
      <c r="E366" s="33">
        <f>IF(OR($A366="",$B366&gt;IFERROR(VLOOKUP($A366,'Recurring Plans'!$A$5:$M$104,8,FALSE),0),IFERROR(VLOOKUP($A366,'Recurring Plans'!$A$5:$M$104,11,FALSE),"")&lt;&gt;'Assumptions'!$E$9),"",IFERROR(IF(VLOOKUP($A366,'Recurring Plans'!$A$5:$M$104,7,FALSE)='Assumptions'!$E$4,VLOOKUP($A366,'Recurring Plans'!$A$5:$M$104,5,FALSE)+($B366-1)*VLOOKUP($A366,'Recurring Plans'!$A$5:$M$104,6,FALSE),IF(VLOOKUP($A366,'Recurring Plans'!$A$5:$M$104,7,FALSE)='Assumptions'!$E$5,VLOOKUP($A366,'Recurring Plans'!$A$5:$M$104,5,FALSE)+($B366-1)*VLOOKUP($A366,'Recurring Plans'!$A$5:$M$104,6,FALSE)*7,IF(VLOOKUP($A366,'Recurring Plans'!$A$5:$M$104,7,FALSE)='Assumptions'!$E$6,EDATE(VLOOKUP($A366,'Recurring Plans'!$A$5:$M$104,5,FALSE),($B366-1)*VLOOKUP($A366,'Recurring Plans'!$A$5:$M$104,6,FALSE)),""))),""))</f>
        <v/>
      </c>
      <c r="F366" s="31" t="n"/>
      <c r="G366" s="33">
        <f>IF($E366="","",IF($F366&lt;&gt;"",$F366,$E366))</f>
        <v/>
      </c>
      <c r="H366" s="24">
        <f>IF($E366="","",IFERROR(VLOOKUP($A366,'Recurring Plans'!$A$5:$M$104,9,FALSE),""))</f>
        <v/>
      </c>
      <c r="I366" s="13" t="n"/>
      <c r="J366" s="20">
        <f>IF($E366="","",IF($I366&lt;&gt;"",$I366,IFERROR(VLOOKUP($A366,'Recurring Plans'!$A$5:$M$104,10,FALSE),"")))</f>
        <v/>
      </c>
      <c r="K366" s="12" t="n"/>
      <c r="L366" s="9">
        <f>IF($G366="","",IF($K366&lt;&gt;"",$K366,'Assumptions'!$E$14))</f>
        <v/>
      </c>
      <c r="M366" s="13" t="n"/>
      <c r="N366" s="20">
        <f>IF($G366="","",IF(OR($F366&lt;&gt;"",$I366&lt;&gt;"",$M366&lt;&gt;"",$K366='Assumptions'!$E$16,$K366='Assumptions'!$E$17),"Exception - check",IF(AND($L366='Assumptions'!$E$14,$G366&lt;'Assumptions'!$B$4),"Past date - check","")))</f>
        <v/>
      </c>
    </row>
    <row r="367">
      <c r="A367" s="6">
        <f>IFERROR(IF(INDEX('Recurring Plans'!$A$5:$A$104,INT((ROW()-5)/12)+1)="","",INDEX('Recurring Plans'!$A$5:$A$104,INT((ROW()-5)/12)+1)),"")</f>
        <v/>
      </c>
      <c r="B367" s="21">
        <f>IF($A367="","",MOD(ROW()-5,12)+1)</f>
        <v/>
      </c>
      <c r="C367" s="18">
        <f>IF($A367="","",IFERROR(VLOOKUP($A367,'Recurring Plans'!$A$5:$M$104,2,FALSE),""))</f>
        <v/>
      </c>
      <c r="D367" s="18">
        <f>IF($A367="","",IFERROR(VLOOKUP($A367,'Recurring Plans'!$A$5:$M$104,4,FALSE),""))</f>
        <v/>
      </c>
      <c r="E367" s="32">
        <f>IF(OR($A367="",$B367&gt;IFERROR(VLOOKUP($A367,'Recurring Plans'!$A$5:$M$104,8,FALSE),0),IFERROR(VLOOKUP($A367,'Recurring Plans'!$A$5:$M$104,11,FALSE),"")&lt;&gt;'Assumptions'!$E$9),"",IFERROR(IF(VLOOKUP($A367,'Recurring Plans'!$A$5:$M$104,7,FALSE)='Assumptions'!$E$4,VLOOKUP($A367,'Recurring Plans'!$A$5:$M$104,5,FALSE)+($B367-1)*VLOOKUP($A367,'Recurring Plans'!$A$5:$M$104,6,FALSE),IF(VLOOKUP($A367,'Recurring Plans'!$A$5:$M$104,7,FALSE)='Assumptions'!$E$5,VLOOKUP($A367,'Recurring Plans'!$A$5:$M$104,5,FALSE)+($B367-1)*VLOOKUP($A367,'Recurring Plans'!$A$5:$M$104,6,FALSE)*7,IF(VLOOKUP($A367,'Recurring Plans'!$A$5:$M$104,7,FALSE)='Assumptions'!$E$6,EDATE(VLOOKUP($A367,'Recurring Plans'!$A$5:$M$104,5,FALSE),($B367-1)*VLOOKUP($A367,'Recurring Plans'!$A$5:$M$104,6,FALSE)),""))),""))</f>
        <v/>
      </c>
      <c r="F367" s="31" t="n"/>
      <c r="G367" s="32">
        <f>IF($E367="","",IF($F367&lt;&gt;"",$F367,$E367))</f>
        <v/>
      </c>
      <c r="H367" s="22">
        <f>IF($E367="","",IFERROR(VLOOKUP($A367,'Recurring Plans'!$A$5:$M$104,9,FALSE),""))</f>
        <v/>
      </c>
      <c r="I367" s="13" t="n"/>
      <c r="J367" s="18">
        <f>IF($E367="","",IF($I367&lt;&gt;"",$I367,IFERROR(VLOOKUP($A367,'Recurring Plans'!$A$5:$M$104,10,FALSE),"")))</f>
        <v/>
      </c>
      <c r="K367" s="12" t="n"/>
      <c r="L367" s="6">
        <f>IF($G367="","",IF($K367&lt;&gt;"",$K367,'Assumptions'!$E$14))</f>
        <v/>
      </c>
      <c r="M367" s="13" t="n"/>
      <c r="N367" s="18">
        <f>IF($G367="","",IF(OR($F367&lt;&gt;"",$I367&lt;&gt;"",$M367&lt;&gt;"",$K367='Assumptions'!$E$16,$K367='Assumptions'!$E$17),"Exception - check",IF(AND($L367='Assumptions'!$E$14,$G367&lt;'Assumptions'!$B$4),"Past date - check","")))</f>
        <v/>
      </c>
    </row>
    <row r="368">
      <c r="A368" s="9">
        <f>IFERROR(IF(INDEX('Recurring Plans'!$A$5:$A$104,INT((ROW()-5)/12)+1)="","",INDEX('Recurring Plans'!$A$5:$A$104,INT((ROW()-5)/12)+1)),"")</f>
        <v/>
      </c>
      <c r="B368" s="23">
        <f>IF($A368="","",MOD(ROW()-5,12)+1)</f>
        <v/>
      </c>
      <c r="C368" s="20">
        <f>IF($A368="","",IFERROR(VLOOKUP($A368,'Recurring Plans'!$A$5:$M$104,2,FALSE),""))</f>
        <v/>
      </c>
      <c r="D368" s="20">
        <f>IF($A368="","",IFERROR(VLOOKUP($A368,'Recurring Plans'!$A$5:$M$104,4,FALSE),""))</f>
        <v/>
      </c>
      <c r="E368" s="33">
        <f>IF(OR($A368="",$B368&gt;IFERROR(VLOOKUP($A368,'Recurring Plans'!$A$5:$M$104,8,FALSE),0),IFERROR(VLOOKUP($A368,'Recurring Plans'!$A$5:$M$104,11,FALSE),"")&lt;&gt;'Assumptions'!$E$9),"",IFERROR(IF(VLOOKUP($A368,'Recurring Plans'!$A$5:$M$104,7,FALSE)='Assumptions'!$E$4,VLOOKUP($A368,'Recurring Plans'!$A$5:$M$104,5,FALSE)+($B368-1)*VLOOKUP($A368,'Recurring Plans'!$A$5:$M$104,6,FALSE),IF(VLOOKUP($A368,'Recurring Plans'!$A$5:$M$104,7,FALSE)='Assumptions'!$E$5,VLOOKUP($A368,'Recurring Plans'!$A$5:$M$104,5,FALSE)+($B368-1)*VLOOKUP($A368,'Recurring Plans'!$A$5:$M$104,6,FALSE)*7,IF(VLOOKUP($A368,'Recurring Plans'!$A$5:$M$104,7,FALSE)='Assumptions'!$E$6,EDATE(VLOOKUP($A368,'Recurring Plans'!$A$5:$M$104,5,FALSE),($B368-1)*VLOOKUP($A368,'Recurring Plans'!$A$5:$M$104,6,FALSE)),""))),""))</f>
        <v/>
      </c>
      <c r="F368" s="31" t="n"/>
      <c r="G368" s="33">
        <f>IF($E368="","",IF($F368&lt;&gt;"",$F368,$E368))</f>
        <v/>
      </c>
      <c r="H368" s="24">
        <f>IF($E368="","",IFERROR(VLOOKUP($A368,'Recurring Plans'!$A$5:$M$104,9,FALSE),""))</f>
        <v/>
      </c>
      <c r="I368" s="13" t="n"/>
      <c r="J368" s="20">
        <f>IF($E368="","",IF($I368&lt;&gt;"",$I368,IFERROR(VLOOKUP($A368,'Recurring Plans'!$A$5:$M$104,10,FALSE),"")))</f>
        <v/>
      </c>
      <c r="K368" s="12" t="n"/>
      <c r="L368" s="9">
        <f>IF($G368="","",IF($K368&lt;&gt;"",$K368,'Assumptions'!$E$14))</f>
        <v/>
      </c>
      <c r="M368" s="13" t="n"/>
      <c r="N368" s="20">
        <f>IF($G368="","",IF(OR($F368&lt;&gt;"",$I368&lt;&gt;"",$M368&lt;&gt;"",$K368='Assumptions'!$E$16,$K368='Assumptions'!$E$17),"Exception - check",IF(AND($L368='Assumptions'!$E$14,$G368&lt;'Assumptions'!$B$4),"Past date - check","")))</f>
        <v/>
      </c>
    </row>
    <row r="369">
      <c r="A369" s="6">
        <f>IFERROR(IF(INDEX('Recurring Plans'!$A$5:$A$104,INT((ROW()-5)/12)+1)="","",INDEX('Recurring Plans'!$A$5:$A$104,INT((ROW()-5)/12)+1)),"")</f>
        <v/>
      </c>
      <c r="B369" s="21">
        <f>IF($A369="","",MOD(ROW()-5,12)+1)</f>
        <v/>
      </c>
      <c r="C369" s="18">
        <f>IF($A369="","",IFERROR(VLOOKUP($A369,'Recurring Plans'!$A$5:$M$104,2,FALSE),""))</f>
        <v/>
      </c>
      <c r="D369" s="18">
        <f>IF($A369="","",IFERROR(VLOOKUP($A369,'Recurring Plans'!$A$5:$M$104,4,FALSE),""))</f>
        <v/>
      </c>
      <c r="E369" s="32">
        <f>IF(OR($A369="",$B369&gt;IFERROR(VLOOKUP($A369,'Recurring Plans'!$A$5:$M$104,8,FALSE),0),IFERROR(VLOOKUP($A369,'Recurring Plans'!$A$5:$M$104,11,FALSE),"")&lt;&gt;'Assumptions'!$E$9),"",IFERROR(IF(VLOOKUP($A369,'Recurring Plans'!$A$5:$M$104,7,FALSE)='Assumptions'!$E$4,VLOOKUP($A369,'Recurring Plans'!$A$5:$M$104,5,FALSE)+($B369-1)*VLOOKUP($A369,'Recurring Plans'!$A$5:$M$104,6,FALSE),IF(VLOOKUP($A369,'Recurring Plans'!$A$5:$M$104,7,FALSE)='Assumptions'!$E$5,VLOOKUP($A369,'Recurring Plans'!$A$5:$M$104,5,FALSE)+($B369-1)*VLOOKUP($A369,'Recurring Plans'!$A$5:$M$104,6,FALSE)*7,IF(VLOOKUP($A369,'Recurring Plans'!$A$5:$M$104,7,FALSE)='Assumptions'!$E$6,EDATE(VLOOKUP($A369,'Recurring Plans'!$A$5:$M$104,5,FALSE),($B369-1)*VLOOKUP($A369,'Recurring Plans'!$A$5:$M$104,6,FALSE)),""))),""))</f>
        <v/>
      </c>
      <c r="F369" s="31" t="n"/>
      <c r="G369" s="32">
        <f>IF($E369="","",IF($F369&lt;&gt;"",$F369,$E369))</f>
        <v/>
      </c>
      <c r="H369" s="22">
        <f>IF($E369="","",IFERROR(VLOOKUP($A369,'Recurring Plans'!$A$5:$M$104,9,FALSE),""))</f>
        <v/>
      </c>
      <c r="I369" s="13" t="n"/>
      <c r="J369" s="18">
        <f>IF($E369="","",IF($I369&lt;&gt;"",$I369,IFERROR(VLOOKUP($A369,'Recurring Plans'!$A$5:$M$104,10,FALSE),"")))</f>
        <v/>
      </c>
      <c r="K369" s="12" t="n"/>
      <c r="L369" s="6">
        <f>IF($G369="","",IF($K369&lt;&gt;"",$K369,'Assumptions'!$E$14))</f>
        <v/>
      </c>
      <c r="M369" s="13" t="n"/>
      <c r="N369" s="18">
        <f>IF($G369="","",IF(OR($F369&lt;&gt;"",$I369&lt;&gt;"",$M369&lt;&gt;"",$K369='Assumptions'!$E$16,$K369='Assumptions'!$E$17),"Exception - check",IF(AND($L369='Assumptions'!$E$14,$G369&lt;'Assumptions'!$B$4),"Past date - check","")))</f>
        <v/>
      </c>
    </row>
    <row r="370">
      <c r="A370" s="9">
        <f>IFERROR(IF(INDEX('Recurring Plans'!$A$5:$A$104,INT((ROW()-5)/12)+1)="","",INDEX('Recurring Plans'!$A$5:$A$104,INT((ROW()-5)/12)+1)),"")</f>
        <v/>
      </c>
      <c r="B370" s="23">
        <f>IF($A370="","",MOD(ROW()-5,12)+1)</f>
        <v/>
      </c>
      <c r="C370" s="20">
        <f>IF($A370="","",IFERROR(VLOOKUP($A370,'Recurring Plans'!$A$5:$M$104,2,FALSE),""))</f>
        <v/>
      </c>
      <c r="D370" s="20">
        <f>IF($A370="","",IFERROR(VLOOKUP($A370,'Recurring Plans'!$A$5:$M$104,4,FALSE),""))</f>
        <v/>
      </c>
      <c r="E370" s="33">
        <f>IF(OR($A370="",$B370&gt;IFERROR(VLOOKUP($A370,'Recurring Plans'!$A$5:$M$104,8,FALSE),0),IFERROR(VLOOKUP($A370,'Recurring Plans'!$A$5:$M$104,11,FALSE),"")&lt;&gt;'Assumptions'!$E$9),"",IFERROR(IF(VLOOKUP($A370,'Recurring Plans'!$A$5:$M$104,7,FALSE)='Assumptions'!$E$4,VLOOKUP($A370,'Recurring Plans'!$A$5:$M$104,5,FALSE)+($B370-1)*VLOOKUP($A370,'Recurring Plans'!$A$5:$M$104,6,FALSE),IF(VLOOKUP($A370,'Recurring Plans'!$A$5:$M$104,7,FALSE)='Assumptions'!$E$5,VLOOKUP($A370,'Recurring Plans'!$A$5:$M$104,5,FALSE)+($B370-1)*VLOOKUP($A370,'Recurring Plans'!$A$5:$M$104,6,FALSE)*7,IF(VLOOKUP($A370,'Recurring Plans'!$A$5:$M$104,7,FALSE)='Assumptions'!$E$6,EDATE(VLOOKUP($A370,'Recurring Plans'!$A$5:$M$104,5,FALSE),($B370-1)*VLOOKUP($A370,'Recurring Plans'!$A$5:$M$104,6,FALSE)),""))),""))</f>
        <v/>
      </c>
      <c r="F370" s="31" t="n"/>
      <c r="G370" s="33">
        <f>IF($E370="","",IF($F370&lt;&gt;"",$F370,$E370))</f>
        <v/>
      </c>
      <c r="H370" s="24">
        <f>IF($E370="","",IFERROR(VLOOKUP($A370,'Recurring Plans'!$A$5:$M$104,9,FALSE),""))</f>
        <v/>
      </c>
      <c r="I370" s="13" t="n"/>
      <c r="J370" s="20">
        <f>IF($E370="","",IF($I370&lt;&gt;"",$I370,IFERROR(VLOOKUP($A370,'Recurring Plans'!$A$5:$M$104,10,FALSE),"")))</f>
        <v/>
      </c>
      <c r="K370" s="12" t="n"/>
      <c r="L370" s="9">
        <f>IF($G370="","",IF($K370&lt;&gt;"",$K370,'Assumptions'!$E$14))</f>
        <v/>
      </c>
      <c r="M370" s="13" t="n"/>
      <c r="N370" s="20">
        <f>IF($G370="","",IF(OR($F370&lt;&gt;"",$I370&lt;&gt;"",$M370&lt;&gt;"",$K370='Assumptions'!$E$16,$K370='Assumptions'!$E$17),"Exception - check",IF(AND($L370='Assumptions'!$E$14,$G370&lt;'Assumptions'!$B$4),"Past date - check","")))</f>
        <v/>
      </c>
    </row>
    <row r="371">
      <c r="A371" s="6">
        <f>IFERROR(IF(INDEX('Recurring Plans'!$A$5:$A$104,INT((ROW()-5)/12)+1)="","",INDEX('Recurring Plans'!$A$5:$A$104,INT((ROW()-5)/12)+1)),"")</f>
        <v/>
      </c>
      <c r="B371" s="21">
        <f>IF($A371="","",MOD(ROW()-5,12)+1)</f>
        <v/>
      </c>
      <c r="C371" s="18">
        <f>IF($A371="","",IFERROR(VLOOKUP($A371,'Recurring Plans'!$A$5:$M$104,2,FALSE),""))</f>
        <v/>
      </c>
      <c r="D371" s="18">
        <f>IF($A371="","",IFERROR(VLOOKUP($A371,'Recurring Plans'!$A$5:$M$104,4,FALSE),""))</f>
        <v/>
      </c>
      <c r="E371" s="32">
        <f>IF(OR($A371="",$B371&gt;IFERROR(VLOOKUP($A371,'Recurring Plans'!$A$5:$M$104,8,FALSE),0),IFERROR(VLOOKUP($A371,'Recurring Plans'!$A$5:$M$104,11,FALSE),"")&lt;&gt;'Assumptions'!$E$9),"",IFERROR(IF(VLOOKUP($A371,'Recurring Plans'!$A$5:$M$104,7,FALSE)='Assumptions'!$E$4,VLOOKUP($A371,'Recurring Plans'!$A$5:$M$104,5,FALSE)+($B371-1)*VLOOKUP($A371,'Recurring Plans'!$A$5:$M$104,6,FALSE),IF(VLOOKUP($A371,'Recurring Plans'!$A$5:$M$104,7,FALSE)='Assumptions'!$E$5,VLOOKUP($A371,'Recurring Plans'!$A$5:$M$104,5,FALSE)+($B371-1)*VLOOKUP($A371,'Recurring Plans'!$A$5:$M$104,6,FALSE)*7,IF(VLOOKUP($A371,'Recurring Plans'!$A$5:$M$104,7,FALSE)='Assumptions'!$E$6,EDATE(VLOOKUP($A371,'Recurring Plans'!$A$5:$M$104,5,FALSE),($B371-1)*VLOOKUP($A371,'Recurring Plans'!$A$5:$M$104,6,FALSE)),""))),""))</f>
        <v/>
      </c>
      <c r="F371" s="31" t="n"/>
      <c r="G371" s="32">
        <f>IF($E371="","",IF($F371&lt;&gt;"",$F371,$E371))</f>
        <v/>
      </c>
      <c r="H371" s="22">
        <f>IF($E371="","",IFERROR(VLOOKUP($A371,'Recurring Plans'!$A$5:$M$104,9,FALSE),""))</f>
        <v/>
      </c>
      <c r="I371" s="13" t="n"/>
      <c r="J371" s="18">
        <f>IF($E371="","",IF($I371&lt;&gt;"",$I371,IFERROR(VLOOKUP($A371,'Recurring Plans'!$A$5:$M$104,10,FALSE),"")))</f>
        <v/>
      </c>
      <c r="K371" s="12" t="n"/>
      <c r="L371" s="6">
        <f>IF($G371="","",IF($K371&lt;&gt;"",$K371,'Assumptions'!$E$14))</f>
        <v/>
      </c>
      <c r="M371" s="13" t="n"/>
      <c r="N371" s="18">
        <f>IF($G371="","",IF(OR($F371&lt;&gt;"",$I371&lt;&gt;"",$M371&lt;&gt;"",$K371='Assumptions'!$E$16,$K371='Assumptions'!$E$17),"Exception - check",IF(AND($L371='Assumptions'!$E$14,$G371&lt;'Assumptions'!$B$4),"Past date - check","")))</f>
        <v/>
      </c>
    </row>
    <row r="372">
      <c r="A372" s="9">
        <f>IFERROR(IF(INDEX('Recurring Plans'!$A$5:$A$104,INT((ROW()-5)/12)+1)="","",INDEX('Recurring Plans'!$A$5:$A$104,INT((ROW()-5)/12)+1)),"")</f>
        <v/>
      </c>
      <c r="B372" s="23">
        <f>IF($A372="","",MOD(ROW()-5,12)+1)</f>
        <v/>
      </c>
      <c r="C372" s="20">
        <f>IF($A372="","",IFERROR(VLOOKUP($A372,'Recurring Plans'!$A$5:$M$104,2,FALSE),""))</f>
        <v/>
      </c>
      <c r="D372" s="20">
        <f>IF($A372="","",IFERROR(VLOOKUP($A372,'Recurring Plans'!$A$5:$M$104,4,FALSE),""))</f>
        <v/>
      </c>
      <c r="E372" s="33">
        <f>IF(OR($A372="",$B372&gt;IFERROR(VLOOKUP($A372,'Recurring Plans'!$A$5:$M$104,8,FALSE),0),IFERROR(VLOOKUP($A372,'Recurring Plans'!$A$5:$M$104,11,FALSE),"")&lt;&gt;'Assumptions'!$E$9),"",IFERROR(IF(VLOOKUP($A372,'Recurring Plans'!$A$5:$M$104,7,FALSE)='Assumptions'!$E$4,VLOOKUP($A372,'Recurring Plans'!$A$5:$M$104,5,FALSE)+($B372-1)*VLOOKUP($A372,'Recurring Plans'!$A$5:$M$104,6,FALSE),IF(VLOOKUP($A372,'Recurring Plans'!$A$5:$M$104,7,FALSE)='Assumptions'!$E$5,VLOOKUP($A372,'Recurring Plans'!$A$5:$M$104,5,FALSE)+($B372-1)*VLOOKUP($A372,'Recurring Plans'!$A$5:$M$104,6,FALSE)*7,IF(VLOOKUP($A372,'Recurring Plans'!$A$5:$M$104,7,FALSE)='Assumptions'!$E$6,EDATE(VLOOKUP($A372,'Recurring Plans'!$A$5:$M$104,5,FALSE),($B372-1)*VLOOKUP($A372,'Recurring Plans'!$A$5:$M$104,6,FALSE)),""))),""))</f>
        <v/>
      </c>
      <c r="F372" s="31" t="n"/>
      <c r="G372" s="33">
        <f>IF($E372="","",IF($F372&lt;&gt;"",$F372,$E372))</f>
        <v/>
      </c>
      <c r="H372" s="24">
        <f>IF($E372="","",IFERROR(VLOOKUP($A372,'Recurring Plans'!$A$5:$M$104,9,FALSE),""))</f>
        <v/>
      </c>
      <c r="I372" s="13" t="n"/>
      <c r="J372" s="20">
        <f>IF($E372="","",IF($I372&lt;&gt;"",$I372,IFERROR(VLOOKUP($A372,'Recurring Plans'!$A$5:$M$104,10,FALSE),"")))</f>
        <v/>
      </c>
      <c r="K372" s="12" t="n"/>
      <c r="L372" s="9">
        <f>IF($G372="","",IF($K372&lt;&gt;"",$K372,'Assumptions'!$E$14))</f>
        <v/>
      </c>
      <c r="M372" s="13" t="n"/>
      <c r="N372" s="20">
        <f>IF($G372="","",IF(OR($F372&lt;&gt;"",$I372&lt;&gt;"",$M372&lt;&gt;"",$K372='Assumptions'!$E$16,$K372='Assumptions'!$E$17),"Exception - check",IF(AND($L372='Assumptions'!$E$14,$G372&lt;'Assumptions'!$B$4),"Past date - check","")))</f>
        <v/>
      </c>
    </row>
    <row r="373">
      <c r="A373" s="6">
        <f>IFERROR(IF(INDEX('Recurring Plans'!$A$5:$A$104,INT((ROW()-5)/12)+1)="","",INDEX('Recurring Plans'!$A$5:$A$104,INT((ROW()-5)/12)+1)),"")</f>
        <v/>
      </c>
      <c r="B373" s="21">
        <f>IF($A373="","",MOD(ROW()-5,12)+1)</f>
        <v/>
      </c>
      <c r="C373" s="18">
        <f>IF($A373="","",IFERROR(VLOOKUP($A373,'Recurring Plans'!$A$5:$M$104,2,FALSE),""))</f>
        <v/>
      </c>
      <c r="D373" s="18">
        <f>IF($A373="","",IFERROR(VLOOKUP($A373,'Recurring Plans'!$A$5:$M$104,4,FALSE),""))</f>
        <v/>
      </c>
      <c r="E373" s="32">
        <f>IF(OR($A373="",$B373&gt;IFERROR(VLOOKUP($A373,'Recurring Plans'!$A$5:$M$104,8,FALSE),0),IFERROR(VLOOKUP($A373,'Recurring Plans'!$A$5:$M$104,11,FALSE),"")&lt;&gt;'Assumptions'!$E$9),"",IFERROR(IF(VLOOKUP($A373,'Recurring Plans'!$A$5:$M$104,7,FALSE)='Assumptions'!$E$4,VLOOKUP($A373,'Recurring Plans'!$A$5:$M$104,5,FALSE)+($B373-1)*VLOOKUP($A373,'Recurring Plans'!$A$5:$M$104,6,FALSE),IF(VLOOKUP($A373,'Recurring Plans'!$A$5:$M$104,7,FALSE)='Assumptions'!$E$5,VLOOKUP($A373,'Recurring Plans'!$A$5:$M$104,5,FALSE)+($B373-1)*VLOOKUP($A373,'Recurring Plans'!$A$5:$M$104,6,FALSE)*7,IF(VLOOKUP($A373,'Recurring Plans'!$A$5:$M$104,7,FALSE)='Assumptions'!$E$6,EDATE(VLOOKUP($A373,'Recurring Plans'!$A$5:$M$104,5,FALSE),($B373-1)*VLOOKUP($A373,'Recurring Plans'!$A$5:$M$104,6,FALSE)),""))),""))</f>
        <v/>
      </c>
      <c r="F373" s="31" t="n"/>
      <c r="G373" s="32">
        <f>IF($E373="","",IF($F373&lt;&gt;"",$F373,$E373))</f>
        <v/>
      </c>
      <c r="H373" s="22">
        <f>IF($E373="","",IFERROR(VLOOKUP($A373,'Recurring Plans'!$A$5:$M$104,9,FALSE),""))</f>
        <v/>
      </c>
      <c r="I373" s="13" t="n"/>
      <c r="J373" s="18">
        <f>IF($E373="","",IF($I373&lt;&gt;"",$I373,IFERROR(VLOOKUP($A373,'Recurring Plans'!$A$5:$M$104,10,FALSE),"")))</f>
        <v/>
      </c>
      <c r="K373" s="12" t="n"/>
      <c r="L373" s="6">
        <f>IF($G373="","",IF($K373&lt;&gt;"",$K373,'Assumptions'!$E$14))</f>
        <v/>
      </c>
      <c r="M373" s="13" t="n"/>
      <c r="N373" s="18">
        <f>IF($G373="","",IF(OR($F373&lt;&gt;"",$I373&lt;&gt;"",$M373&lt;&gt;"",$K373='Assumptions'!$E$16,$K373='Assumptions'!$E$17),"Exception - check",IF(AND($L373='Assumptions'!$E$14,$G373&lt;'Assumptions'!$B$4),"Past date - check","")))</f>
        <v/>
      </c>
    </row>
    <row r="374">
      <c r="A374" s="9">
        <f>IFERROR(IF(INDEX('Recurring Plans'!$A$5:$A$104,INT((ROW()-5)/12)+1)="","",INDEX('Recurring Plans'!$A$5:$A$104,INT((ROW()-5)/12)+1)),"")</f>
        <v/>
      </c>
      <c r="B374" s="23">
        <f>IF($A374="","",MOD(ROW()-5,12)+1)</f>
        <v/>
      </c>
      <c r="C374" s="20">
        <f>IF($A374="","",IFERROR(VLOOKUP($A374,'Recurring Plans'!$A$5:$M$104,2,FALSE),""))</f>
        <v/>
      </c>
      <c r="D374" s="20">
        <f>IF($A374="","",IFERROR(VLOOKUP($A374,'Recurring Plans'!$A$5:$M$104,4,FALSE),""))</f>
        <v/>
      </c>
      <c r="E374" s="33">
        <f>IF(OR($A374="",$B374&gt;IFERROR(VLOOKUP($A374,'Recurring Plans'!$A$5:$M$104,8,FALSE),0),IFERROR(VLOOKUP($A374,'Recurring Plans'!$A$5:$M$104,11,FALSE),"")&lt;&gt;'Assumptions'!$E$9),"",IFERROR(IF(VLOOKUP($A374,'Recurring Plans'!$A$5:$M$104,7,FALSE)='Assumptions'!$E$4,VLOOKUP($A374,'Recurring Plans'!$A$5:$M$104,5,FALSE)+($B374-1)*VLOOKUP($A374,'Recurring Plans'!$A$5:$M$104,6,FALSE),IF(VLOOKUP($A374,'Recurring Plans'!$A$5:$M$104,7,FALSE)='Assumptions'!$E$5,VLOOKUP($A374,'Recurring Plans'!$A$5:$M$104,5,FALSE)+($B374-1)*VLOOKUP($A374,'Recurring Plans'!$A$5:$M$104,6,FALSE)*7,IF(VLOOKUP($A374,'Recurring Plans'!$A$5:$M$104,7,FALSE)='Assumptions'!$E$6,EDATE(VLOOKUP($A374,'Recurring Plans'!$A$5:$M$104,5,FALSE),($B374-1)*VLOOKUP($A374,'Recurring Plans'!$A$5:$M$104,6,FALSE)),""))),""))</f>
        <v/>
      </c>
      <c r="F374" s="31" t="n"/>
      <c r="G374" s="33">
        <f>IF($E374="","",IF($F374&lt;&gt;"",$F374,$E374))</f>
        <v/>
      </c>
      <c r="H374" s="24">
        <f>IF($E374="","",IFERROR(VLOOKUP($A374,'Recurring Plans'!$A$5:$M$104,9,FALSE),""))</f>
        <v/>
      </c>
      <c r="I374" s="13" t="n"/>
      <c r="J374" s="20">
        <f>IF($E374="","",IF($I374&lt;&gt;"",$I374,IFERROR(VLOOKUP($A374,'Recurring Plans'!$A$5:$M$104,10,FALSE),"")))</f>
        <v/>
      </c>
      <c r="K374" s="12" t="n"/>
      <c r="L374" s="9">
        <f>IF($G374="","",IF($K374&lt;&gt;"",$K374,'Assumptions'!$E$14))</f>
        <v/>
      </c>
      <c r="M374" s="13" t="n"/>
      <c r="N374" s="20">
        <f>IF($G374="","",IF(OR($F374&lt;&gt;"",$I374&lt;&gt;"",$M374&lt;&gt;"",$K374='Assumptions'!$E$16,$K374='Assumptions'!$E$17),"Exception - check",IF(AND($L374='Assumptions'!$E$14,$G374&lt;'Assumptions'!$B$4),"Past date - check","")))</f>
        <v/>
      </c>
    </row>
    <row r="375">
      <c r="A375" s="6">
        <f>IFERROR(IF(INDEX('Recurring Plans'!$A$5:$A$104,INT((ROW()-5)/12)+1)="","",INDEX('Recurring Plans'!$A$5:$A$104,INT((ROW()-5)/12)+1)),"")</f>
        <v/>
      </c>
      <c r="B375" s="21">
        <f>IF($A375="","",MOD(ROW()-5,12)+1)</f>
        <v/>
      </c>
      <c r="C375" s="18">
        <f>IF($A375="","",IFERROR(VLOOKUP($A375,'Recurring Plans'!$A$5:$M$104,2,FALSE),""))</f>
        <v/>
      </c>
      <c r="D375" s="18">
        <f>IF($A375="","",IFERROR(VLOOKUP($A375,'Recurring Plans'!$A$5:$M$104,4,FALSE),""))</f>
        <v/>
      </c>
      <c r="E375" s="32">
        <f>IF(OR($A375="",$B375&gt;IFERROR(VLOOKUP($A375,'Recurring Plans'!$A$5:$M$104,8,FALSE),0),IFERROR(VLOOKUP($A375,'Recurring Plans'!$A$5:$M$104,11,FALSE),"")&lt;&gt;'Assumptions'!$E$9),"",IFERROR(IF(VLOOKUP($A375,'Recurring Plans'!$A$5:$M$104,7,FALSE)='Assumptions'!$E$4,VLOOKUP($A375,'Recurring Plans'!$A$5:$M$104,5,FALSE)+($B375-1)*VLOOKUP($A375,'Recurring Plans'!$A$5:$M$104,6,FALSE),IF(VLOOKUP($A375,'Recurring Plans'!$A$5:$M$104,7,FALSE)='Assumptions'!$E$5,VLOOKUP($A375,'Recurring Plans'!$A$5:$M$104,5,FALSE)+($B375-1)*VLOOKUP($A375,'Recurring Plans'!$A$5:$M$104,6,FALSE)*7,IF(VLOOKUP($A375,'Recurring Plans'!$A$5:$M$104,7,FALSE)='Assumptions'!$E$6,EDATE(VLOOKUP($A375,'Recurring Plans'!$A$5:$M$104,5,FALSE),($B375-1)*VLOOKUP($A375,'Recurring Plans'!$A$5:$M$104,6,FALSE)),""))),""))</f>
        <v/>
      </c>
      <c r="F375" s="31" t="n"/>
      <c r="G375" s="32">
        <f>IF($E375="","",IF($F375&lt;&gt;"",$F375,$E375))</f>
        <v/>
      </c>
      <c r="H375" s="22">
        <f>IF($E375="","",IFERROR(VLOOKUP($A375,'Recurring Plans'!$A$5:$M$104,9,FALSE),""))</f>
        <v/>
      </c>
      <c r="I375" s="13" t="n"/>
      <c r="J375" s="18">
        <f>IF($E375="","",IF($I375&lt;&gt;"",$I375,IFERROR(VLOOKUP($A375,'Recurring Plans'!$A$5:$M$104,10,FALSE),"")))</f>
        <v/>
      </c>
      <c r="K375" s="12" t="n"/>
      <c r="L375" s="6">
        <f>IF($G375="","",IF($K375&lt;&gt;"",$K375,'Assumptions'!$E$14))</f>
        <v/>
      </c>
      <c r="M375" s="13" t="n"/>
      <c r="N375" s="18">
        <f>IF($G375="","",IF(OR($F375&lt;&gt;"",$I375&lt;&gt;"",$M375&lt;&gt;"",$K375='Assumptions'!$E$16,$K375='Assumptions'!$E$17),"Exception - check",IF(AND($L375='Assumptions'!$E$14,$G375&lt;'Assumptions'!$B$4),"Past date - check","")))</f>
        <v/>
      </c>
    </row>
    <row r="376">
      <c r="A376" s="9">
        <f>IFERROR(IF(INDEX('Recurring Plans'!$A$5:$A$104,INT((ROW()-5)/12)+1)="","",INDEX('Recurring Plans'!$A$5:$A$104,INT((ROW()-5)/12)+1)),"")</f>
        <v/>
      </c>
      <c r="B376" s="23">
        <f>IF($A376="","",MOD(ROW()-5,12)+1)</f>
        <v/>
      </c>
      <c r="C376" s="20">
        <f>IF($A376="","",IFERROR(VLOOKUP($A376,'Recurring Plans'!$A$5:$M$104,2,FALSE),""))</f>
        <v/>
      </c>
      <c r="D376" s="20">
        <f>IF($A376="","",IFERROR(VLOOKUP($A376,'Recurring Plans'!$A$5:$M$104,4,FALSE),""))</f>
        <v/>
      </c>
      <c r="E376" s="33">
        <f>IF(OR($A376="",$B376&gt;IFERROR(VLOOKUP($A376,'Recurring Plans'!$A$5:$M$104,8,FALSE),0),IFERROR(VLOOKUP($A376,'Recurring Plans'!$A$5:$M$104,11,FALSE),"")&lt;&gt;'Assumptions'!$E$9),"",IFERROR(IF(VLOOKUP($A376,'Recurring Plans'!$A$5:$M$104,7,FALSE)='Assumptions'!$E$4,VLOOKUP($A376,'Recurring Plans'!$A$5:$M$104,5,FALSE)+($B376-1)*VLOOKUP($A376,'Recurring Plans'!$A$5:$M$104,6,FALSE),IF(VLOOKUP($A376,'Recurring Plans'!$A$5:$M$104,7,FALSE)='Assumptions'!$E$5,VLOOKUP($A376,'Recurring Plans'!$A$5:$M$104,5,FALSE)+($B376-1)*VLOOKUP($A376,'Recurring Plans'!$A$5:$M$104,6,FALSE)*7,IF(VLOOKUP($A376,'Recurring Plans'!$A$5:$M$104,7,FALSE)='Assumptions'!$E$6,EDATE(VLOOKUP($A376,'Recurring Plans'!$A$5:$M$104,5,FALSE),($B376-1)*VLOOKUP($A376,'Recurring Plans'!$A$5:$M$104,6,FALSE)),""))),""))</f>
        <v/>
      </c>
      <c r="F376" s="31" t="n"/>
      <c r="G376" s="33">
        <f>IF($E376="","",IF($F376&lt;&gt;"",$F376,$E376))</f>
        <v/>
      </c>
      <c r="H376" s="24">
        <f>IF($E376="","",IFERROR(VLOOKUP($A376,'Recurring Plans'!$A$5:$M$104,9,FALSE),""))</f>
        <v/>
      </c>
      <c r="I376" s="13" t="n"/>
      <c r="J376" s="20">
        <f>IF($E376="","",IF($I376&lt;&gt;"",$I376,IFERROR(VLOOKUP($A376,'Recurring Plans'!$A$5:$M$104,10,FALSE),"")))</f>
        <v/>
      </c>
      <c r="K376" s="12" t="n"/>
      <c r="L376" s="9">
        <f>IF($G376="","",IF($K376&lt;&gt;"",$K376,'Assumptions'!$E$14))</f>
        <v/>
      </c>
      <c r="M376" s="13" t="n"/>
      <c r="N376" s="20">
        <f>IF($G376="","",IF(OR($F376&lt;&gt;"",$I376&lt;&gt;"",$M376&lt;&gt;"",$K376='Assumptions'!$E$16,$K376='Assumptions'!$E$17),"Exception - check",IF(AND($L376='Assumptions'!$E$14,$G376&lt;'Assumptions'!$B$4),"Past date - check","")))</f>
        <v/>
      </c>
    </row>
    <row r="377">
      <c r="A377" s="6">
        <f>IFERROR(IF(INDEX('Recurring Plans'!$A$5:$A$104,INT((ROW()-5)/12)+1)="","",INDEX('Recurring Plans'!$A$5:$A$104,INT((ROW()-5)/12)+1)),"")</f>
        <v/>
      </c>
      <c r="B377" s="21">
        <f>IF($A377="","",MOD(ROW()-5,12)+1)</f>
        <v/>
      </c>
      <c r="C377" s="18">
        <f>IF($A377="","",IFERROR(VLOOKUP($A377,'Recurring Plans'!$A$5:$M$104,2,FALSE),""))</f>
        <v/>
      </c>
      <c r="D377" s="18">
        <f>IF($A377="","",IFERROR(VLOOKUP($A377,'Recurring Plans'!$A$5:$M$104,4,FALSE),""))</f>
        <v/>
      </c>
      <c r="E377" s="32">
        <f>IF(OR($A377="",$B377&gt;IFERROR(VLOOKUP($A377,'Recurring Plans'!$A$5:$M$104,8,FALSE),0),IFERROR(VLOOKUP($A377,'Recurring Plans'!$A$5:$M$104,11,FALSE),"")&lt;&gt;'Assumptions'!$E$9),"",IFERROR(IF(VLOOKUP($A377,'Recurring Plans'!$A$5:$M$104,7,FALSE)='Assumptions'!$E$4,VLOOKUP($A377,'Recurring Plans'!$A$5:$M$104,5,FALSE)+($B377-1)*VLOOKUP($A377,'Recurring Plans'!$A$5:$M$104,6,FALSE),IF(VLOOKUP($A377,'Recurring Plans'!$A$5:$M$104,7,FALSE)='Assumptions'!$E$5,VLOOKUP($A377,'Recurring Plans'!$A$5:$M$104,5,FALSE)+($B377-1)*VLOOKUP($A377,'Recurring Plans'!$A$5:$M$104,6,FALSE)*7,IF(VLOOKUP($A377,'Recurring Plans'!$A$5:$M$104,7,FALSE)='Assumptions'!$E$6,EDATE(VLOOKUP($A377,'Recurring Plans'!$A$5:$M$104,5,FALSE),($B377-1)*VLOOKUP($A377,'Recurring Plans'!$A$5:$M$104,6,FALSE)),""))),""))</f>
        <v/>
      </c>
      <c r="F377" s="31" t="n"/>
      <c r="G377" s="32">
        <f>IF($E377="","",IF($F377&lt;&gt;"",$F377,$E377))</f>
        <v/>
      </c>
      <c r="H377" s="22">
        <f>IF($E377="","",IFERROR(VLOOKUP($A377,'Recurring Plans'!$A$5:$M$104,9,FALSE),""))</f>
        <v/>
      </c>
      <c r="I377" s="13" t="n"/>
      <c r="J377" s="18">
        <f>IF($E377="","",IF($I377&lt;&gt;"",$I377,IFERROR(VLOOKUP($A377,'Recurring Plans'!$A$5:$M$104,10,FALSE),"")))</f>
        <v/>
      </c>
      <c r="K377" s="12" t="n"/>
      <c r="L377" s="6">
        <f>IF($G377="","",IF($K377&lt;&gt;"",$K377,'Assumptions'!$E$14))</f>
        <v/>
      </c>
      <c r="M377" s="13" t="n"/>
      <c r="N377" s="18">
        <f>IF($G377="","",IF(OR($F377&lt;&gt;"",$I377&lt;&gt;"",$M377&lt;&gt;"",$K377='Assumptions'!$E$16,$K377='Assumptions'!$E$17),"Exception - check",IF(AND($L377='Assumptions'!$E$14,$G377&lt;'Assumptions'!$B$4),"Past date - check","")))</f>
        <v/>
      </c>
    </row>
    <row r="378">
      <c r="A378" s="9">
        <f>IFERROR(IF(INDEX('Recurring Plans'!$A$5:$A$104,INT((ROW()-5)/12)+1)="","",INDEX('Recurring Plans'!$A$5:$A$104,INT((ROW()-5)/12)+1)),"")</f>
        <v/>
      </c>
      <c r="B378" s="23">
        <f>IF($A378="","",MOD(ROW()-5,12)+1)</f>
        <v/>
      </c>
      <c r="C378" s="20">
        <f>IF($A378="","",IFERROR(VLOOKUP($A378,'Recurring Plans'!$A$5:$M$104,2,FALSE),""))</f>
        <v/>
      </c>
      <c r="D378" s="20">
        <f>IF($A378="","",IFERROR(VLOOKUP($A378,'Recurring Plans'!$A$5:$M$104,4,FALSE),""))</f>
        <v/>
      </c>
      <c r="E378" s="33">
        <f>IF(OR($A378="",$B378&gt;IFERROR(VLOOKUP($A378,'Recurring Plans'!$A$5:$M$104,8,FALSE),0),IFERROR(VLOOKUP($A378,'Recurring Plans'!$A$5:$M$104,11,FALSE),"")&lt;&gt;'Assumptions'!$E$9),"",IFERROR(IF(VLOOKUP($A378,'Recurring Plans'!$A$5:$M$104,7,FALSE)='Assumptions'!$E$4,VLOOKUP($A378,'Recurring Plans'!$A$5:$M$104,5,FALSE)+($B378-1)*VLOOKUP($A378,'Recurring Plans'!$A$5:$M$104,6,FALSE),IF(VLOOKUP($A378,'Recurring Plans'!$A$5:$M$104,7,FALSE)='Assumptions'!$E$5,VLOOKUP($A378,'Recurring Plans'!$A$5:$M$104,5,FALSE)+($B378-1)*VLOOKUP($A378,'Recurring Plans'!$A$5:$M$104,6,FALSE)*7,IF(VLOOKUP($A378,'Recurring Plans'!$A$5:$M$104,7,FALSE)='Assumptions'!$E$6,EDATE(VLOOKUP($A378,'Recurring Plans'!$A$5:$M$104,5,FALSE),($B378-1)*VLOOKUP($A378,'Recurring Plans'!$A$5:$M$104,6,FALSE)),""))),""))</f>
        <v/>
      </c>
      <c r="F378" s="31" t="n"/>
      <c r="G378" s="33">
        <f>IF($E378="","",IF($F378&lt;&gt;"",$F378,$E378))</f>
        <v/>
      </c>
      <c r="H378" s="24">
        <f>IF($E378="","",IFERROR(VLOOKUP($A378,'Recurring Plans'!$A$5:$M$104,9,FALSE),""))</f>
        <v/>
      </c>
      <c r="I378" s="13" t="n"/>
      <c r="J378" s="20">
        <f>IF($E378="","",IF($I378&lt;&gt;"",$I378,IFERROR(VLOOKUP($A378,'Recurring Plans'!$A$5:$M$104,10,FALSE),"")))</f>
        <v/>
      </c>
      <c r="K378" s="12" t="n"/>
      <c r="L378" s="9">
        <f>IF($G378="","",IF($K378&lt;&gt;"",$K378,'Assumptions'!$E$14))</f>
        <v/>
      </c>
      <c r="M378" s="13" t="n"/>
      <c r="N378" s="20">
        <f>IF($G378="","",IF(OR($F378&lt;&gt;"",$I378&lt;&gt;"",$M378&lt;&gt;"",$K378='Assumptions'!$E$16,$K378='Assumptions'!$E$17),"Exception - check",IF(AND($L378='Assumptions'!$E$14,$G378&lt;'Assumptions'!$B$4),"Past date - check","")))</f>
        <v/>
      </c>
    </row>
    <row r="379">
      <c r="A379" s="6">
        <f>IFERROR(IF(INDEX('Recurring Plans'!$A$5:$A$104,INT((ROW()-5)/12)+1)="","",INDEX('Recurring Plans'!$A$5:$A$104,INT((ROW()-5)/12)+1)),"")</f>
        <v/>
      </c>
      <c r="B379" s="21">
        <f>IF($A379="","",MOD(ROW()-5,12)+1)</f>
        <v/>
      </c>
      <c r="C379" s="18">
        <f>IF($A379="","",IFERROR(VLOOKUP($A379,'Recurring Plans'!$A$5:$M$104,2,FALSE),""))</f>
        <v/>
      </c>
      <c r="D379" s="18">
        <f>IF($A379="","",IFERROR(VLOOKUP($A379,'Recurring Plans'!$A$5:$M$104,4,FALSE),""))</f>
        <v/>
      </c>
      <c r="E379" s="32">
        <f>IF(OR($A379="",$B379&gt;IFERROR(VLOOKUP($A379,'Recurring Plans'!$A$5:$M$104,8,FALSE),0),IFERROR(VLOOKUP($A379,'Recurring Plans'!$A$5:$M$104,11,FALSE),"")&lt;&gt;'Assumptions'!$E$9),"",IFERROR(IF(VLOOKUP($A379,'Recurring Plans'!$A$5:$M$104,7,FALSE)='Assumptions'!$E$4,VLOOKUP($A379,'Recurring Plans'!$A$5:$M$104,5,FALSE)+($B379-1)*VLOOKUP($A379,'Recurring Plans'!$A$5:$M$104,6,FALSE),IF(VLOOKUP($A379,'Recurring Plans'!$A$5:$M$104,7,FALSE)='Assumptions'!$E$5,VLOOKUP($A379,'Recurring Plans'!$A$5:$M$104,5,FALSE)+($B379-1)*VLOOKUP($A379,'Recurring Plans'!$A$5:$M$104,6,FALSE)*7,IF(VLOOKUP($A379,'Recurring Plans'!$A$5:$M$104,7,FALSE)='Assumptions'!$E$6,EDATE(VLOOKUP($A379,'Recurring Plans'!$A$5:$M$104,5,FALSE),($B379-1)*VLOOKUP($A379,'Recurring Plans'!$A$5:$M$104,6,FALSE)),""))),""))</f>
        <v/>
      </c>
      <c r="F379" s="31" t="n"/>
      <c r="G379" s="32">
        <f>IF($E379="","",IF($F379&lt;&gt;"",$F379,$E379))</f>
        <v/>
      </c>
      <c r="H379" s="22">
        <f>IF($E379="","",IFERROR(VLOOKUP($A379,'Recurring Plans'!$A$5:$M$104,9,FALSE),""))</f>
        <v/>
      </c>
      <c r="I379" s="13" t="n"/>
      <c r="J379" s="18">
        <f>IF($E379="","",IF($I379&lt;&gt;"",$I379,IFERROR(VLOOKUP($A379,'Recurring Plans'!$A$5:$M$104,10,FALSE),"")))</f>
        <v/>
      </c>
      <c r="K379" s="12" t="n"/>
      <c r="L379" s="6">
        <f>IF($G379="","",IF($K379&lt;&gt;"",$K379,'Assumptions'!$E$14))</f>
        <v/>
      </c>
      <c r="M379" s="13" t="n"/>
      <c r="N379" s="18">
        <f>IF($G379="","",IF(OR($F379&lt;&gt;"",$I379&lt;&gt;"",$M379&lt;&gt;"",$K379='Assumptions'!$E$16,$K379='Assumptions'!$E$17),"Exception - check",IF(AND($L379='Assumptions'!$E$14,$G379&lt;'Assumptions'!$B$4),"Past date - check","")))</f>
        <v/>
      </c>
    </row>
    <row r="380">
      <c r="A380" s="9">
        <f>IFERROR(IF(INDEX('Recurring Plans'!$A$5:$A$104,INT((ROW()-5)/12)+1)="","",INDEX('Recurring Plans'!$A$5:$A$104,INT((ROW()-5)/12)+1)),"")</f>
        <v/>
      </c>
      <c r="B380" s="23">
        <f>IF($A380="","",MOD(ROW()-5,12)+1)</f>
        <v/>
      </c>
      <c r="C380" s="20">
        <f>IF($A380="","",IFERROR(VLOOKUP($A380,'Recurring Plans'!$A$5:$M$104,2,FALSE),""))</f>
        <v/>
      </c>
      <c r="D380" s="20">
        <f>IF($A380="","",IFERROR(VLOOKUP($A380,'Recurring Plans'!$A$5:$M$104,4,FALSE),""))</f>
        <v/>
      </c>
      <c r="E380" s="33">
        <f>IF(OR($A380="",$B380&gt;IFERROR(VLOOKUP($A380,'Recurring Plans'!$A$5:$M$104,8,FALSE),0),IFERROR(VLOOKUP($A380,'Recurring Plans'!$A$5:$M$104,11,FALSE),"")&lt;&gt;'Assumptions'!$E$9),"",IFERROR(IF(VLOOKUP($A380,'Recurring Plans'!$A$5:$M$104,7,FALSE)='Assumptions'!$E$4,VLOOKUP($A380,'Recurring Plans'!$A$5:$M$104,5,FALSE)+($B380-1)*VLOOKUP($A380,'Recurring Plans'!$A$5:$M$104,6,FALSE),IF(VLOOKUP($A380,'Recurring Plans'!$A$5:$M$104,7,FALSE)='Assumptions'!$E$5,VLOOKUP($A380,'Recurring Plans'!$A$5:$M$104,5,FALSE)+($B380-1)*VLOOKUP($A380,'Recurring Plans'!$A$5:$M$104,6,FALSE)*7,IF(VLOOKUP($A380,'Recurring Plans'!$A$5:$M$104,7,FALSE)='Assumptions'!$E$6,EDATE(VLOOKUP($A380,'Recurring Plans'!$A$5:$M$104,5,FALSE),($B380-1)*VLOOKUP($A380,'Recurring Plans'!$A$5:$M$104,6,FALSE)),""))),""))</f>
        <v/>
      </c>
      <c r="F380" s="31" t="n"/>
      <c r="G380" s="33">
        <f>IF($E380="","",IF($F380&lt;&gt;"",$F380,$E380))</f>
        <v/>
      </c>
      <c r="H380" s="24">
        <f>IF($E380="","",IFERROR(VLOOKUP($A380,'Recurring Plans'!$A$5:$M$104,9,FALSE),""))</f>
        <v/>
      </c>
      <c r="I380" s="13" t="n"/>
      <c r="J380" s="20">
        <f>IF($E380="","",IF($I380&lt;&gt;"",$I380,IFERROR(VLOOKUP($A380,'Recurring Plans'!$A$5:$M$104,10,FALSE),"")))</f>
        <v/>
      </c>
      <c r="K380" s="12" t="n"/>
      <c r="L380" s="9">
        <f>IF($G380="","",IF($K380&lt;&gt;"",$K380,'Assumptions'!$E$14))</f>
        <v/>
      </c>
      <c r="M380" s="13" t="n"/>
      <c r="N380" s="20">
        <f>IF($G380="","",IF(OR($F380&lt;&gt;"",$I380&lt;&gt;"",$M380&lt;&gt;"",$K380='Assumptions'!$E$16,$K380='Assumptions'!$E$17),"Exception - check",IF(AND($L380='Assumptions'!$E$14,$G380&lt;'Assumptions'!$B$4),"Past date - check","")))</f>
        <v/>
      </c>
    </row>
    <row r="381">
      <c r="A381" s="6">
        <f>IFERROR(IF(INDEX('Recurring Plans'!$A$5:$A$104,INT((ROW()-5)/12)+1)="","",INDEX('Recurring Plans'!$A$5:$A$104,INT((ROW()-5)/12)+1)),"")</f>
        <v/>
      </c>
      <c r="B381" s="21">
        <f>IF($A381="","",MOD(ROW()-5,12)+1)</f>
        <v/>
      </c>
      <c r="C381" s="18">
        <f>IF($A381="","",IFERROR(VLOOKUP($A381,'Recurring Plans'!$A$5:$M$104,2,FALSE),""))</f>
        <v/>
      </c>
      <c r="D381" s="18">
        <f>IF($A381="","",IFERROR(VLOOKUP($A381,'Recurring Plans'!$A$5:$M$104,4,FALSE),""))</f>
        <v/>
      </c>
      <c r="E381" s="32">
        <f>IF(OR($A381="",$B381&gt;IFERROR(VLOOKUP($A381,'Recurring Plans'!$A$5:$M$104,8,FALSE),0),IFERROR(VLOOKUP($A381,'Recurring Plans'!$A$5:$M$104,11,FALSE),"")&lt;&gt;'Assumptions'!$E$9),"",IFERROR(IF(VLOOKUP($A381,'Recurring Plans'!$A$5:$M$104,7,FALSE)='Assumptions'!$E$4,VLOOKUP($A381,'Recurring Plans'!$A$5:$M$104,5,FALSE)+($B381-1)*VLOOKUP($A381,'Recurring Plans'!$A$5:$M$104,6,FALSE),IF(VLOOKUP($A381,'Recurring Plans'!$A$5:$M$104,7,FALSE)='Assumptions'!$E$5,VLOOKUP($A381,'Recurring Plans'!$A$5:$M$104,5,FALSE)+($B381-1)*VLOOKUP($A381,'Recurring Plans'!$A$5:$M$104,6,FALSE)*7,IF(VLOOKUP($A381,'Recurring Plans'!$A$5:$M$104,7,FALSE)='Assumptions'!$E$6,EDATE(VLOOKUP($A381,'Recurring Plans'!$A$5:$M$104,5,FALSE),($B381-1)*VLOOKUP($A381,'Recurring Plans'!$A$5:$M$104,6,FALSE)),""))),""))</f>
        <v/>
      </c>
      <c r="F381" s="31" t="n"/>
      <c r="G381" s="32">
        <f>IF($E381="","",IF($F381&lt;&gt;"",$F381,$E381))</f>
        <v/>
      </c>
      <c r="H381" s="22">
        <f>IF($E381="","",IFERROR(VLOOKUP($A381,'Recurring Plans'!$A$5:$M$104,9,FALSE),""))</f>
        <v/>
      </c>
      <c r="I381" s="13" t="n"/>
      <c r="J381" s="18">
        <f>IF($E381="","",IF($I381&lt;&gt;"",$I381,IFERROR(VLOOKUP($A381,'Recurring Plans'!$A$5:$M$104,10,FALSE),"")))</f>
        <v/>
      </c>
      <c r="K381" s="12" t="n"/>
      <c r="L381" s="6">
        <f>IF($G381="","",IF($K381&lt;&gt;"",$K381,'Assumptions'!$E$14))</f>
        <v/>
      </c>
      <c r="M381" s="13" t="n"/>
      <c r="N381" s="18">
        <f>IF($G381="","",IF(OR($F381&lt;&gt;"",$I381&lt;&gt;"",$M381&lt;&gt;"",$K381='Assumptions'!$E$16,$K381='Assumptions'!$E$17),"Exception - check",IF(AND($L381='Assumptions'!$E$14,$G381&lt;'Assumptions'!$B$4),"Past date - check","")))</f>
        <v/>
      </c>
    </row>
    <row r="382">
      <c r="A382" s="9">
        <f>IFERROR(IF(INDEX('Recurring Plans'!$A$5:$A$104,INT((ROW()-5)/12)+1)="","",INDEX('Recurring Plans'!$A$5:$A$104,INT((ROW()-5)/12)+1)),"")</f>
        <v/>
      </c>
      <c r="B382" s="23">
        <f>IF($A382="","",MOD(ROW()-5,12)+1)</f>
        <v/>
      </c>
      <c r="C382" s="20">
        <f>IF($A382="","",IFERROR(VLOOKUP($A382,'Recurring Plans'!$A$5:$M$104,2,FALSE),""))</f>
        <v/>
      </c>
      <c r="D382" s="20">
        <f>IF($A382="","",IFERROR(VLOOKUP($A382,'Recurring Plans'!$A$5:$M$104,4,FALSE),""))</f>
        <v/>
      </c>
      <c r="E382" s="33">
        <f>IF(OR($A382="",$B382&gt;IFERROR(VLOOKUP($A382,'Recurring Plans'!$A$5:$M$104,8,FALSE),0),IFERROR(VLOOKUP($A382,'Recurring Plans'!$A$5:$M$104,11,FALSE),"")&lt;&gt;'Assumptions'!$E$9),"",IFERROR(IF(VLOOKUP($A382,'Recurring Plans'!$A$5:$M$104,7,FALSE)='Assumptions'!$E$4,VLOOKUP($A382,'Recurring Plans'!$A$5:$M$104,5,FALSE)+($B382-1)*VLOOKUP($A382,'Recurring Plans'!$A$5:$M$104,6,FALSE),IF(VLOOKUP($A382,'Recurring Plans'!$A$5:$M$104,7,FALSE)='Assumptions'!$E$5,VLOOKUP($A382,'Recurring Plans'!$A$5:$M$104,5,FALSE)+($B382-1)*VLOOKUP($A382,'Recurring Plans'!$A$5:$M$104,6,FALSE)*7,IF(VLOOKUP($A382,'Recurring Plans'!$A$5:$M$104,7,FALSE)='Assumptions'!$E$6,EDATE(VLOOKUP($A382,'Recurring Plans'!$A$5:$M$104,5,FALSE),($B382-1)*VLOOKUP($A382,'Recurring Plans'!$A$5:$M$104,6,FALSE)),""))),""))</f>
        <v/>
      </c>
      <c r="F382" s="31" t="n"/>
      <c r="G382" s="33">
        <f>IF($E382="","",IF($F382&lt;&gt;"",$F382,$E382))</f>
        <v/>
      </c>
      <c r="H382" s="24">
        <f>IF($E382="","",IFERROR(VLOOKUP($A382,'Recurring Plans'!$A$5:$M$104,9,FALSE),""))</f>
        <v/>
      </c>
      <c r="I382" s="13" t="n"/>
      <c r="J382" s="20">
        <f>IF($E382="","",IF($I382&lt;&gt;"",$I382,IFERROR(VLOOKUP($A382,'Recurring Plans'!$A$5:$M$104,10,FALSE),"")))</f>
        <v/>
      </c>
      <c r="K382" s="12" t="n"/>
      <c r="L382" s="9">
        <f>IF($G382="","",IF($K382&lt;&gt;"",$K382,'Assumptions'!$E$14))</f>
        <v/>
      </c>
      <c r="M382" s="13" t="n"/>
      <c r="N382" s="20">
        <f>IF($G382="","",IF(OR($F382&lt;&gt;"",$I382&lt;&gt;"",$M382&lt;&gt;"",$K382='Assumptions'!$E$16,$K382='Assumptions'!$E$17),"Exception - check",IF(AND($L382='Assumptions'!$E$14,$G382&lt;'Assumptions'!$B$4),"Past date - check","")))</f>
        <v/>
      </c>
    </row>
    <row r="383">
      <c r="A383" s="6">
        <f>IFERROR(IF(INDEX('Recurring Plans'!$A$5:$A$104,INT((ROW()-5)/12)+1)="","",INDEX('Recurring Plans'!$A$5:$A$104,INT((ROW()-5)/12)+1)),"")</f>
        <v/>
      </c>
      <c r="B383" s="21">
        <f>IF($A383="","",MOD(ROW()-5,12)+1)</f>
        <v/>
      </c>
      <c r="C383" s="18">
        <f>IF($A383="","",IFERROR(VLOOKUP($A383,'Recurring Plans'!$A$5:$M$104,2,FALSE),""))</f>
        <v/>
      </c>
      <c r="D383" s="18">
        <f>IF($A383="","",IFERROR(VLOOKUP($A383,'Recurring Plans'!$A$5:$M$104,4,FALSE),""))</f>
        <v/>
      </c>
      <c r="E383" s="32">
        <f>IF(OR($A383="",$B383&gt;IFERROR(VLOOKUP($A383,'Recurring Plans'!$A$5:$M$104,8,FALSE),0),IFERROR(VLOOKUP($A383,'Recurring Plans'!$A$5:$M$104,11,FALSE),"")&lt;&gt;'Assumptions'!$E$9),"",IFERROR(IF(VLOOKUP($A383,'Recurring Plans'!$A$5:$M$104,7,FALSE)='Assumptions'!$E$4,VLOOKUP($A383,'Recurring Plans'!$A$5:$M$104,5,FALSE)+($B383-1)*VLOOKUP($A383,'Recurring Plans'!$A$5:$M$104,6,FALSE),IF(VLOOKUP($A383,'Recurring Plans'!$A$5:$M$104,7,FALSE)='Assumptions'!$E$5,VLOOKUP($A383,'Recurring Plans'!$A$5:$M$104,5,FALSE)+($B383-1)*VLOOKUP($A383,'Recurring Plans'!$A$5:$M$104,6,FALSE)*7,IF(VLOOKUP($A383,'Recurring Plans'!$A$5:$M$104,7,FALSE)='Assumptions'!$E$6,EDATE(VLOOKUP($A383,'Recurring Plans'!$A$5:$M$104,5,FALSE),($B383-1)*VLOOKUP($A383,'Recurring Plans'!$A$5:$M$104,6,FALSE)),""))),""))</f>
        <v/>
      </c>
      <c r="F383" s="31" t="n"/>
      <c r="G383" s="32">
        <f>IF($E383="","",IF($F383&lt;&gt;"",$F383,$E383))</f>
        <v/>
      </c>
      <c r="H383" s="22">
        <f>IF($E383="","",IFERROR(VLOOKUP($A383,'Recurring Plans'!$A$5:$M$104,9,FALSE),""))</f>
        <v/>
      </c>
      <c r="I383" s="13" t="n"/>
      <c r="J383" s="18">
        <f>IF($E383="","",IF($I383&lt;&gt;"",$I383,IFERROR(VLOOKUP($A383,'Recurring Plans'!$A$5:$M$104,10,FALSE),"")))</f>
        <v/>
      </c>
      <c r="K383" s="12" t="n"/>
      <c r="L383" s="6">
        <f>IF($G383="","",IF($K383&lt;&gt;"",$K383,'Assumptions'!$E$14))</f>
        <v/>
      </c>
      <c r="M383" s="13" t="n"/>
      <c r="N383" s="18">
        <f>IF($G383="","",IF(OR($F383&lt;&gt;"",$I383&lt;&gt;"",$M383&lt;&gt;"",$K383='Assumptions'!$E$16,$K383='Assumptions'!$E$17),"Exception - check",IF(AND($L383='Assumptions'!$E$14,$G383&lt;'Assumptions'!$B$4),"Past date - check","")))</f>
        <v/>
      </c>
    </row>
    <row r="384">
      <c r="A384" s="9">
        <f>IFERROR(IF(INDEX('Recurring Plans'!$A$5:$A$104,INT((ROW()-5)/12)+1)="","",INDEX('Recurring Plans'!$A$5:$A$104,INT((ROW()-5)/12)+1)),"")</f>
        <v/>
      </c>
      <c r="B384" s="23">
        <f>IF($A384="","",MOD(ROW()-5,12)+1)</f>
        <v/>
      </c>
      <c r="C384" s="20">
        <f>IF($A384="","",IFERROR(VLOOKUP($A384,'Recurring Plans'!$A$5:$M$104,2,FALSE),""))</f>
        <v/>
      </c>
      <c r="D384" s="20">
        <f>IF($A384="","",IFERROR(VLOOKUP($A384,'Recurring Plans'!$A$5:$M$104,4,FALSE),""))</f>
        <v/>
      </c>
      <c r="E384" s="33">
        <f>IF(OR($A384="",$B384&gt;IFERROR(VLOOKUP($A384,'Recurring Plans'!$A$5:$M$104,8,FALSE),0),IFERROR(VLOOKUP($A384,'Recurring Plans'!$A$5:$M$104,11,FALSE),"")&lt;&gt;'Assumptions'!$E$9),"",IFERROR(IF(VLOOKUP($A384,'Recurring Plans'!$A$5:$M$104,7,FALSE)='Assumptions'!$E$4,VLOOKUP($A384,'Recurring Plans'!$A$5:$M$104,5,FALSE)+($B384-1)*VLOOKUP($A384,'Recurring Plans'!$A$5:$M$104,6,FALSE),IF(VLOOKUP($A384,'Recurring Plans'!$A$5:$M$104,7,FALSE)='Assumptions'!$E$5,VLOOKUP($A384,'Recurring Plans'!$A$5:$M$104,5,FALSE)+($B384-1)*VLOOKUP($A384,'Recurring Plans'!$A$5:$M$104,6,FALSE)*7,IF(VLOOKUP($A384,'Recurring Plans'!$A$5:$M$104,7,FALSE)='Assumptions'!$E$6,EDATE(VLOOKUP($A384,'Recurring Plans'!$A$5:$M$104,5,FALSE),($B384-1)*VLOOKUP($A384,'Recurring Plans'!$A$5:$M$104,6,FALSE)),""))),""))</f>
        <v/>
      </c>
      <c r="F384" s="31" t="n"/>
      <c r="G384" s="33">
        <f>IF($E384="","",IF($F384&lt;&gt;"",$F384,$E384))</f>
        <v/>
      </c>
      <c r="H384" s="24">
        <f>IF($E384="","",IFERROR(VLOOKUP($A384,'Recurring Plans'!$A$5:$M$104,9,FALSE),""))</f>
        <v/>
      </c>
      <c r="I384" s="13" t="n"/>
      <c r="J384" s="20">
        <f>IF($E384="","",IF($I384&lt;&gt;"",$I384,IFERROR(VLOOKUP($A384,'Recurring Plans'!$A$5:$M$104,10,FALSE),"")))</f>
        <v/>
      </c>
      <c r="K384" s="12" t="n"/>
      <c r="L384" s="9">
        <f>IF($G384="","",IF($K384&lt;&gt;"",$K384,'Assumptions'!$E$14))</f>
        <v/>
      </c>
      <c r="M384" s="13" t="n"/>
      <c r="N384" s="20">
        <f>IF($G384="","",IF(OR($F384&lt;&gt;"",$I384&lt;&gt;"",$M384&lt;&gt;"",$K384='Assumptions'!$E$16,$K384='Assumptions'!$E$17),"Exception - check",IF(AND($L384='Assumptions'!$E$14,$G384&lt;'Assumptions'!$B$4),"Past date - check","")))</f>
        <v/>
      </c>
    </row>
    <row r="385">
      <c r="A385" s="6">
        <f>IFERROR(IF(INDEX('Recurring Plans'!$A$5:$A$104,INT((ROW()-5)/12)+1)="","",INDEX('Recurring Plans'!$A$5:$A$104,INT((ROW()-5)/12)+1)),"")</f>
        <v/>
      </c>
      <c r="B385" s="21">
        <f>IF($A385="","",MOD(ROW()-5,12)+1)</f>
        <v/>
      </c>
      <c r="C385" s="18">
        <f>IF($A385="","",IFERROR(VLOOKUP($A385,'Recurring Plans'!$A$5:$M$104,2,FALSE),""))</f>
        <v/>
      </c>
      <c r="D385" s="18">
        <f>IF($A385="","",IFERROR(VLOOKUP($A385,'Recurring Plans'!$A$5:$M$104,4,FALSE),""))</f>
        <v/>
      </c>
      <c r="E385" s="32">
        <f>IF(OR($A385="",$B385&gt;IFERROR(VLOOKUP($A385,'Recurring Plans'!$A$5:$M$104,8,FALSE),0),IFERROR(VLOOKUP($A385,'Recurring Plans'!$A$5:$M$104,11,FALSE),"")&lt;&gt;'Assumptions'!$E$9),"",IFERROR(IF(VLOOKUP($A385,'Recurring Plans'!$A$5:$M$104,7,FALSE)='Assumptions'!$E$4,VLOOKUP($A385,'Recurring Plans'!$A$5:$M$104,5,FALSE)+($B385-1)*VLOOKUP($A385,'Recurring Plans'!$A$5:$M$104,6,FALSE),IF(VLOOKUP($A385,'Recurring Plans'!$A$5:$M$104,7,FALSE)='Assumptions'!$E$5,VLOOKUP($A385,'Recurring Plans'!$A$5:$M$104,5,FALSE)+($B385-1)*VLOOKUP($A385,'Recurring Plans'!$A$5:$M$104,6,FALSE)*7,IF(VLOOKUP($A385,'Recurring Plans'!$A$5:$M$104,7,FALSE)='Assumptions'!$E$6,EDATE(VLOOKUP($A385,'Recurring Plans'!$A$5:$M$104,5,FALSE),($B385-1)*VLOOKUP($A385,'Recurring Plans'!$A$5:$M$104,6,FALSE)),""))),""))</f>
        <v/>
      </c>
      <c r="F385" s="31" t="n"/>
      <c r="G385" s="32">
        <f>IF($E385="","",IF($F385&lt;&gt;"",$F385,$E385))</f>
        <v/>
      </c>
      <c r="H385" s="22">
        <f>IF($E385="","",IFERROR(VLOOKUP($A385,'Recurring Plans'!$A$5:$M$104,9,FALSE),""))</f>
        <v/>
      </c>
      <c r="I385" s="13" t="n"/>
      <c r="J385" s="18">
        <f>IF($E385="","",IF($I385&lt;&gt;"",$I385,IFERROR(VLOOKUP($A385,'Recurring Plans'!$A$5:$M$104,10,FALSE),"")))</f>
        <v/>
      </c>
      <c r="K385" s="12" t="n"/>
      <c r="L385" s="6">
        <f>IF($G385="","",IF($K385&lt;&gt;"",$K385,'Assumptions'!$E$14))</f>
        <v/>
      </c>
      <c r="M385" s="13" t="n"/>
      <c r="N385" s="18">
        <f>IF($G385="","",IF(OR($F385&lt;&gt;"",$I385&lt;&gt;"",$M385&lt;&gt;"",$K385='Assumptions'!$E$16,$K385='Assumptions'!$E$17),"Exception - check",IF(AND($L385='Assumptions'!$E$14,$G385&lt;'Assumptions'!$B$4),"Past date - check","")))</f>
        <v/>
      </c>
    </row>
    <row r="386">
      <c r="A386" s="9">
        <f>IFERROR(IF(INDEX('Recurring Plans'!$A$5:$A$104,INT((ROW()-5)/12)+1)="","",INDEX('Recurring Plans'!$A$5:$A$104,INT((ROW()-5)/12)+1)),"")</f>
        <v/>
      </c>
      <c r="B386" s="23">
        <f>IF($A386="","",MOD(ROW()-5,12)+1)</f>
        <v/>
      </c>
      <c r="C386" s="20">
        <f>IF($A386="","",IFERROR(VLOOKUP($A386,'Recurring Plans'!$A$5:$M$104,2,FALSE),""))</f>
        <v/>
      </c>
      <c r="D386" s="20">
        <f>IF($A386="","",IFERROR(VLOOKUP($A386,'Recurring Plans'!$A$5:$M$104,4,FALSE),""))</f>
        <v/>
      </c>
      <c r="E386" s="33">
        <f>IF(OR($A386="",$B386&gt;IFERROR(VLOOKUP($A386,'Recurring Plans'!$A$5:$M$104,8,FALSE),0),IFERROR(VLOOKUP($A386,'Recurring Plans'!$A$5:$M$104,11,FALSE),"")&lt;&gt;'Assumptions'!$E$9),"",IFERROR(IF(VLOOKUP($A386,'Recurring Plans'!$A$5:$M$104,7,FALSE)='Assumptions'!$E$4,VLOOKUP($A386,'Recurring Plans'!$A$5:$M$104,5,FALSE)+($B386-1)*VLOOKUP($A386,'Recurring Plans'!$A$5:$M$104,6,FALSE),IF(VLOOKUP($A386,'Recurring Plans'!$A$5:$M$104,7,FALSE)='Assumptions'!$E$5,VLOOKUP($A386,'Recurring Plans'!$A$5:$M$104,5,FALSE)+($B386-1)*VLOOKUP($A386,'Recurring Plans'!$A$5:$M$104,6,FALSE)*7,IF(VLOOKUP($A386,'Recurring Plans'!$A$5:$M$104,7,FALSE)='Assumptions'!$E$6,EDATE(VLOOKUP($A386,'Recurring Plans'!$A$5:$M$104,5,FALSE),($B386-1)*VLOOKUP($A386,'Recurring Plans'!$A$5:$M$104,6,FALSE)),""))),""))</f>
        <v/>
      </c>
      <c r="F386" s="31" t="n"/>
      <c r="G386" s="33">
        <f>IF($E386="","",IF($F386&lt;&gt;"",$F386,$E386))</f>
        <v/>
      </c>
      <c r="H386" s="24">
        <f>IF($E386="","",IFERROR(VLOOKUP($A386,'Recurring Plans'!$A$5:$M$104,9,FALSE),""))</f>
        <v/>
      </c>
      <c r="I386" s="13" t="n"/>
      <c r="J386" s="20">
        <f>IF($E386="","",IF($I386&lt;&gt;"",$I386,IFERROR(VLOOKUP($A386,'Recurring Plans'!$A$5:$M$104,10,FALSE),"")))</f>
        <v/>
      </c>
      <c r="K386" s="12" t="n"/>
      <c r="L386" s="9">
        <f>IF($G386="","",IF($K386&lt;&gt;"",$K386,'Assumptions'!$E$14))</f>
        <v/>
      </c>
      <c r="M386" s="13" t="n"/>
      <c r="N386" s="20">
        <f>IF($G386="","",IF(OR($F386&lt;&gt;"",$I386&lt;&gt;"",$M386&lt;&gt;"",$K386='Assumptions'!$E$16,$K386='Assumptions'!$E$17),"Exception - check",IF(AND($L386='Assumptions'!$E$14,$G386&lt;'Assumptions'!$B$4),"Past date - check","")))</f>
        <v/>
      </c>
    </row>
    <row r="387">
      <c r="A387" s="6">
        <f>IFERROR(IF(INDEX('Recurring Plans'!$A$5:$A$104,INT((ROW()-5)/12)+1)="","",INDEX('Recurring Plans'!$A$5:$A$104,INT((ROW()-5)/12)+1)),"")</f>
        <v/>
      </c>
      <c r="B387" s="21">
        <f>IF($A387="","",MOD(ROW()-5,12)+1)</f>
        <v/>
      </c>
      <c r="C387" s="18">
        <f>IF($A387="","",IFERROR(VLOOKUP($A387,'Recurring Plans'!$A$5:$M$104,2,FALSE),""))</f>
        <v/>
      </c>
      <c r="D387" s="18">
        <f>IF($A387="","",IFERROR(VLOOKUP($A387,'Recurring Plans'!$A$5:$M$104,4,FALSE),""))</f>
        <v/>
      </c>
      <c r="E387" s="32">
        <f>IF(OR($A387="",$B387&gt;IFERROR(VLOOKUP($A387,'Recurring Plans'!$A$5:$M$104,8,FALSE),0),IFERROR(VLOOKUP($A387,'Recurring Plans'!$A$5:$M$104,11,FALSE),"")&lt;&gt;'Assumptions'!$E$9),"",IFERROR(IF(VLOOKUP($A387,'Recurring Plans'!$A$5:$M$104,7,FALSE)='Assumptions'!$E$4,VLOOKUP($A387,'Recurring Plans'!$A$5:$M$104,5,FALSE)+($B387-1)*VLOOKUP($A387,'Recurring Plans'!$A$5:$M$104,6,FALSE),IF(VLOOKUP($A387,'Recurring Plans'!$A$5:$M$104,7,FALSE)='Assumptions'!$E$5,VLOOKUP($A387,'Recurring Plans'!$A$5:$M$104,5,FALSE)+($B387-1)*VLOOKUP($A387,'Recurring Plans'!$A$5:$M$104,6,FALSE)*7,IF(VLOOKUP($A387,'Recurring Plans'!$A$5:$M$104,7,FALSE)='Assumptions'!$E$6,EDATE(VLOOKUP($A387,'Recurring Plans'!$A$5:$M$104,5,FALSE),($B387-1)*VLOOKUP($A387,'Recurring Plans'!$A$5:$M$104,6,FALSE)),""))),""))</f>
        <v/>
      </c>
      <c r="F387" s="31" t="n"/>
      <c r="G387" s="32">
        <f>IF($E387="","",IF($F387&lt;&gt;"",$F387,$E387))</f>
        <v/>
      </c>
      <c r="H387" s="22">
        <f>IF($E387="","",IFERROR(VLOOKUP($A387,'Recurring Plans'!$A$5:$M$104,9,FALSE),""))</f>
        <v/>
      </c>
      <c r="I387" s="13" t="n"/>
      <c r="J387" s="18">
        <f>IF($E387="","",IF($I387&lt;&gt;"",$I387,IFERROR(VLOOKUP($A387,'Recurring Plans'!$A$5:$M$104,10,FALSE),"")))</f>
        <v/>
      </c>
      <c r="K387" s="12" t="n"/>
      <c r="L387" s="6">
        <f>IF($G387="","",IF($K387&lt;&gt;"",$K387,'Assumptions'!$E$14))</f>
        <v/>
      </c>
      <c r="M387" s="13" t="n"/>
      <c r="N387" s="18">
        <f>IF($G387="","",IF(OR($F387&lt;&gt;"",$I387&lt;&gt;"",$M387&lt;&gt;"",$K387='Assumptions'!$E$16,$K387='Assumptions'!$E$17),"Exception - check",IF(AND($L387='Assumptions'!$E$14,$G387&lt;'Assumptions'!$B$4),"Past date - check","")))</f>
        <v/>
      </c>
    </row>
    <row r="388">
      <c r="A388" s="9">
        <f>IFERROR(IF(INDEX('Recurring Plans'!$A$5:$A$104,INT((ROW()-5)/12)+1)="","",INDEX('Recurring Plans'!$A$5:$A$104,INT((ROW()-5)/12)+1)),"")</f>
        <v/>
      </c>
      <c r="B388" s="23">
        <f>IF($A388="","",MOD(ROW()-5,12)+1)</f>
        <v/>
      </c>
      <c r="C388" s="20">
        <f>IF($A388="","",IFERROR(VLOOKUP($A388,'Recurring Plans'!$A$5:$M$104,2,FALSE),""))</f>
        <v/>
      </c>
      <c r="D388" s="20">
        <f>IF($A388="","",IFERROR(VLOOKUP($A388,'Recurring Plans'!$A$5:$M$104,4,FALSE),""))</f>
        <v/>
      </c>
      <c r="E388" s="33">
        <f>IF(OR($A388="",$B388&gt;IFERROR(VLOOKUP($A388,'Recurring Plans'!$A$5:$M$104,8,FALSE),0),IFERROR(VLOOKUP($A388,'Recurring Plans'!$A$5:$M$104,11,FALSE),"")&lt;&gt;'Assumptions'!$E$9),"",IFERROR(IF(VLOOKUP($A388,'Recurring Plans'!$A$5:$M$104,7,FALSE)='Assumptions'!$E$4,VLOOKUP($A388,'Recurring Plans'!$A$5:$M$104,5,FALSE)+($B388-1)*VLOOKUP($A388,'Recurring Plans'!$A$5:$M$104,6,FALSE),IF(VLOOKUP($A388,'Recurring Plans'!$A$5:$M$104,7,FALSE)='Assumptions'!$E$5,VLOOKUP($A388,'Recurring Plans'!$A$5:$M$104,5,FALSE)+($B388-1)*VLOOKUP($A388,'Recurring Plans'!$A$5:$M$104,6,FALSE)*7,IF(VLOOKUP($A388,'Recurring Plans'!$A$5:$M$104,7,FALSE)='Assumptions'!$E$6,EDATE(VLOOKUP($A388,'Recurring Plans'!$A$5:$M$104,5,FALSE),($B388-1)*VLOOKUP($A388,'Recurring Plans'!$A$5:$M$104,6,FALSE)),""))),""))</f>
        <v/>
      </c>
      <c r="F388" s="31" t="n"/>
      <c r="G388" s="33">
        <f>IF($E388="","",IF($F388&lt;&gt;"",$F388,$E388))</f>
        <v/>
      </c>
      <c r="H388" s="24">
        <f>IF($E388="","",IFERROR(VLOOKUP($A388,'Recurring Plans'!$A$5:$M$104,9,FALSE),""))</f>
        <v/>
      </c>
      <c r="I388" s="13" t="n"/>
      <c r="J388" s="20">
        <f>IF($E388="","",IF($I388&lt;&gt;"",$I388,IFERROR(VLOOKUP($A388,'Recurring Plans'!$A$5:$M$104,10,FALSE),"")))</f>
        <v/>
      </c>
      <c r="K388" s="12" t="n"/>
      <c r="L388" s="9">
        <f>IF($G388="","",IF($K388&lt;&gt;"",$K388,'Assumptions'!$E$14))</f>
        <v/>
      </c>
      <c r="M388" s="13" t="n"/>
      <c r="N388" s="20">
        <f>IF($G388="","",IF(OR($F388&lt;&gt;"",$I388&lt;&gt;"",$M388&lt;&gt;"",$K388='Assumptions'!$E$16,$K388='Assumptions'!$E$17),"Exception - check",IF(AND($L388='Assumptions'!$E$14,$G388&lt;'Assumptions'!$B$4),"Past date - check","")))</f>
        <v/>
      </c>
    </row>
    <row r="389">
      <c r="A389" s="6">
        <f>IFERROR(IF(INDEX('Recurring Plans'!$A$5:$A$104,INT((ROW()-5)/12)+1)="","",INDEX('Recurring Plans'!$A$5:$A$104,INT((ROW()-5)/12)+1)),"")</f>
        <v/>
      </c>
      <c r="B389" s="21">
        <f>IF($A389="","",MOD(ROW()-5,12)+1)</f>
        <v/>
      </c>
      <c r="C389" s="18">
        <f>IF($A389="","",IFERROR(VLOOKUP($A389,'Recurring Plans'!$A$5:$M$104,2,FALSE),""))</f>
        <v/>
      </c>
      <c r="D389" s="18">
        <f>IF($A389="","",IFERROR(VLOOKUP($A389,'Recurring Plans'!$A$5:$M$104,4,FALSE),""))</f>
        <v/>
      </c>
      <c r="E389" s="32">
        <f>IF(OR($A389="",$B389&gt;IFERROR(VLOOKUP($A389,'Recurring Plans'!$A$5:$M$104,8,FALSE),0),IFERROR(VLOOKUP($A389,'Recurring Plans'!$A$5:$M$104,11,FALSE),"")&lt;&gt;'Assumptions'!$E$9),"",IFERROR(IF(VLOOKUP($A389,'Recurring Plans'!$A$5:$M$104,7,FALSE)='Assumptions'!$E$4,VLOOKUP($A389,'Recurring Plans'!$A$5:$M$104,5,FALSE)+($B389-1)*VLOOKUP($A389,'Recurring Plans'!$A$5:$M$104,6,FALSE),IF(VLOOKUP($A389,'Recurring Plans'!$A$5:$M$104,7,FALSE)='Assumptions'!$E$5,VLOOKUP($A389,'Recurring Plans'!$A$5:$M$104,5,FALSE)+($B389-1)*VLOOKUP($A389,'Recurring Plans'!$A$5:$M$104,6,FALSE)*7,IF(VLOOKUP($A389,'Recurring Plans'!$A$5:$M$104,7,FALSE)='Assumptions'!$E$6,EDATE(VLOOKUP($A389,'Recurring Plans'!$A$5:$M$104,5,FALSE),($B389-1)*VLOOKUP($A389,'Recurring Plans'!$A$5:$M$104,6,FALSE)),""))),""))</f>
        <v/>
      </c>
      <c r="F389" s="31" t="n"/>
      <c r="G389" s="32">
        <f>IF($E389="","",IF($F389&lt;&gt;"",$F389,$E389))</f>
        <v/>
      </c>
      <c r="H389" s="22">
        <f>IF($E389="","",IFERROR(VLOOKUP($A389,'Recurring Plans'!$A$5:$M$104,9,FALSE),""))</f>
        <v/>
      </c>
      <c r="I389" s="13" t="n"/>
      <c r="J389" s="18">
        <f>IF($E389="","",IF($I389&lt;&gt;"",$I389,IFERROR(VLOOKUP($A389,'Recurring Plans'!$A$5:$M$104,10,FALSE),"")))</f>
        <v/>
      </c>
      <c r="K389" s="12" t="n"/>
      <c r="L389" s="6">
        <f>IF($G389="","",IF($K389&lt;&gt;"",$K389,'Assumptions'!$E$14))</f>
        <v/>
      </c>
      <c r="M389" s="13" t="n"/>
      <c r="N389" s="18">
        <f>IF($G389="","",IF(OR($F389&lt;&gt;"",$I389&lt;&gt;"",$M389&lt;&gt;"",$K389='Assumptions'!$E$16,$K389='Assumptions'!$E$17),"Exception - check",IF(AND($L389='Assumptions'!$E$14,$G389&lt;'Assumptions'!$B$4),"Past date - check","")))</f>
        <v/>
      </c>
    </row>
    <row r="390">
      <c r="A390" s="9">
        <f>IFERROR(IF(INDEX('Recurring Plans'!$A$5:$A$104,INT((ROW()-5)/12)+1)="","",INDEX('Recurring Plans'!$A$5:$A$104,INT((ROW()-5)/12)+1)),"")</f>
        <v/>
      </c>
      <c r="B390" s="23">
        <f>IF($A390="","",MOD(ROW()-5,12)+1)</f>
        <v/>
      </c>
      <c r="C390" s="20">
        <f>IF($A390="","",IFERROR(VLOOKUP($A390,'Recurring Plans'!$A$5:$M$104,2,FALSE),""))</f>
        <v/>
      </c>
      <c r="D390" s="20">
        <f>IF($A390="","",IFERROR(VLOOKUP($A390,'Recurring Plans'!$A$5:$M$104,4,FALSE),""))</f>
        <v/>
      </c>
      <c r="E390" s="33">
        <f>IF(OR($A390="",$B390&gt;IFERROR(VLOOKUP($A390,'Recurring Plans'!$A$5:$M$104,8,FALSE),0),IFERROR(VLOOKUP($A390,'Recurring Plans'!$A$5:$M$104,11,FALSE),"")&lt;&gt;'Assumptions'!$E$9),"",IFERROR(IF(VLOOKUP($A390,'Recurring Plans'!$A$5:$M$104,7,FALSE)='Assumptions'!$E$4,VLOOKUP($A390,'Recurring Plans'!$A$5:$M$104,5,FALSE)+($B390-1)*VLOOKUP($A390,'Recurring Plans'!$A$5:$M$104,6,FALSE),IF(VLOOKUP($A390,'Recurring Plans'!$A$5:$M$104,7,FALSE)='Assumptions'!$E$5,VLOOKUP($A390,'Recurring Plans'!$A$5:$M$104,5,FALSE)+($B390-1)*VLOOKUP($A390,'Recurring Plans'!$A$5:$M$104,6,FALSE)*7,IF(VLOOKUP($A390,'Recurring Plans'!$A$5:$M$104,7,FALSE)='Assumptions'!$E$6,EDATE(VLOOKUP($A390,'Recurring Plans'!$A$5:$M$104,5,FALSE),($B390-1)*VLOOKUP($A390,'Recurring Plans'!$A$5:$M$104,6,FALSE)),""))),""))</f>
        <v/>
      </c>
      <c r="F390" s="31" t="n"/>
      <c r="G390" s="33">
        <f>IF($E390="","",IF($F390&lt;&gt;"",$F390,$E390))</f>
        <v/>
      </c>
      <c r="H390" s="24">
        <f>IF($E390="","",IFERROR(VLOOKUP($A390,'Recurring Plans'!$A$5:$M$104,9,FALSE),""))</f>
        <v/>
      </c>
      <c r="I390" s="13" t="n"/>
      <c r="J390" s="20">
        <f>IF($E390="","",IF($I390&lt;&gt;"",$I390,IFERROR(VLOOKUP($A390,'Recurring Plans'!$A$5:$M$104,10,FALSE),"")))</f>
        <v/>
      </c>
      <c r="K390" s="12" t="n"/>
      <c r="L390" s="9">
        <f>IF($G390="","",IF($K390&lt;&gt;"",$K390,'Assumptions'!$E$14))</f>
        <v/>
      </c>
      <c r="M390" s="13" t="n"/>
      <c r="N390" s="20">
        <f>IF($G390="","",IF(OR($F390&lt;&gt;"",$I390&lt;&gt;"",$M390&lt;&gt;"",$K390='Assumptions'!$E$16,$K390='Assumptions'!$E$17),"Exception - check",IF(AND($L390='Assumptions'!$E$14,$G390&lt;'Assumptions'!$B$4),"Past date - check","")))</f>
        <v/>
      </c>
    </row>
    <row r="391">
      <c r="A391" s="6">
        <f>IFERROR(IF(INDEX('Recurring Plans'!$A$5:$A$104,INT((ROW()-5)/12)+1)="","",INDEX('Recurring Plans'!$A$5:$A$104,INT((ROW()-5)/12)+1)),"")</f>
        <v/>
      </c>
      <c r="B391" s="21">
        <f>IF($A391="","",MOD(ROW()-5,12)+1)</f>
        <v/>
      </c>
      <c r="C391" s="18">
        <f>IF($A391="","",IFERROR(VLOOKUP($A391,'Recurring Plans'!$A$5:$M$104,2,FALSE),""))</f>
        <v/>
      </c>
      <c r="D391" s="18">
        <f>IF($A391="","",IFERROR(VLOOKUP($A391,'Recurring Plans'!$A$5:$M$104,4,FALSE),""))</f>
        <v/>
      </c>
      <c r="E391" s="32">
        <f>IF(OR($A391="",$B391&gt;IFERROR(VLOOKUP($A391,'Recurring Plans'!$A$5:$M$104,8,FALSE),0),IFERROR(VLOOKUP($A391,'Recurring Plans'!$A$5:$M$104,11,FALSE),"")&lt;&gt;'Assumptions'!$E$9),"",IFERROR(IF(VLOOKUP($A391,'Recurring Plans'!$A$5:$M$104,7,FALSE)='Assumptions'!$E$4,VLOOKUP($A391,'Recurring Plans'!$A$5:$M$104,5,FALSE)+($B391-1)*VLOOKUP($A391,'Recurring Plans'!$A$5:$M$104,6,FALSE),IF(VLOOKUP($A391,'Recurring Plans'!$A$5:$M$104,7,FALSE)='Assumptions'!$E$5,VLOOKUP($A391,'Recurring Plans'!$A$5:$M$104,5,FALSE)+($B391-1)*VLOOKUP($A391,'Recurring Plans'!$A$5:$M$104,6,FALSE)*7,IF(VLOOKUP($A391,'Recurring Plans'!$A$5:$M$104,7,FALSE)='Assumptions'!$E$6,EDATE(VLOOKUP($A391,'Recurring Plans'!$A$5:$M$104,5,FALSE),($B391-1)*VLOOKUP($A391,'Recurring Plans'!$A$5:$M$104,6,FALSE)),""))),""))</f>
        <v/>
      </c>
      <c r="F391" s="31" t="n"/>
      <c r="G391" s="32">
        <f>IF($E391="","",IF($F391&lt;&gt;"",$F391,$E391))</f>
        <v/>
      </c>
      <c r="H391" s="22">
        <f>IF($E391="","",IFERROR(VLOOKUP($A391,'Recurring Plans'!$A$5:$M$104,9,FALSE),""))</f>
        <v/>
      </c>
      <c r="I391" s="13" t="n"/>
      <c r="J391" s="18">
        <f>IF($E391="","",IF($I391&lt;&gt;"",$I391,IFERROR(VLOOKUP($A391,'Recurring Plans'!$A$5:$M$104,10,FALSE),"")))</f>
        <v/>
      </c>
      <c r="K391" s="12" t="n"/>
      <c r="L391" s="6">
        <f>IF($G391="","",IF($K391&lt;&gt;"",$K391,'Assumptions'!$E$14))</f>
        <v/>
      </c>
      <c r="M391" s="13" t="n"/>
      <c r="N391" s="18">
        <f>IF($G391="","",IF(OR($F391&lt;&gt;"",$I391&lt;&gt;"",$M391&lt;&gt;"",$K391='Assumptions'!$E$16,$K391='Assumptions'!$E$17),"Exception - check",IF(AND($L391='Assumptions'!$E$14,$G391&lt;'Assumptions'!$B$4),"Past date - check","")))</f>
        <v/>
      </c>
    </row>
    <row r="392">
      <c r="A392" s="9">
        <f>IFERROR(IF(INDEX('Recurring Plans'!$A$5:$A$104,INT((ROW()-5)/12)+1)="","",INDEX('Recurring Plans'!$A$5:$A$104,INT((ROW()-5)/12)+1)),"")</f>
        <v/>
      </c>
      <c r="B392" s="23">
        <f>IF($A392="","",MOD(ROW()-5,12)+1)</f>
        <v/>
      </c>
      <c r="C392" s="20">
        <f>IF($A392="","",IFERROR(VLOOKUP($A392,'Recurring Plans'!$A$5:$M$104,2,FALSE),""))</f>
        <v/>
      </c>
      <c r="D392" s="20">
        <f>IF($A392="","",IFERROR(VLOOKUP($A392,'Recurring Plans'!$A$5:$M$104,4,FALSE),""))</f>
        <v/>
      </c>
      <c r="E392" s="33">
        <f>IF(OR($A392="",$B392&gt;IFERROR(VLOOKUP($A392,'Recurring Plans'!$A$5:$M$104,8,FALSE),0),IFERROR(VLOOKUP($A392,'Recurring Plans'!$A$5:$M$104,11,FALSE),"")&lt;&gt;'Assumptions'!$E$9),"",IFERROR(IF(VLOOKUP($A392,'Recurring Plans'!$A$5:$M$104,7,FALSE)='Assumptions'!$E$4,VLOOKUP($A392,'Recurring Plans'!$A$5:$M$104,5,FALSE)+($B392-1)*VLOOKUP($A392,'Recurring Plans'!$A$5:$M$104,6,FALSE),IF(VLOOKUP($A392,'Recurring Plans'!$A$5:$M$104,7,FALSE)='Assumptions'!$E$5,VLOOKUP($A392,'Recurring Plans'!$A$5:$M$104,5,FALSE)+($B392-1)*VLOOKUP($A392,'Recurring Plans'!$A$5:$M$104,6,FALSE)*7,IF(VLOOKUP($A392,'Recurring Plans'!$A$5:$M$104,7,FALSE)='Assumptions'!$E$6,EDATE(VLOOKUP($A392,'Recurring Plans'!$A$5:$M$104,5,FALSE),($B392-1)*VLOOKUP($A392,'Recurring Plans'!$A$5:$M$104,6,FALSE)),""))),""))</f>
        <v/>
      </c>
      <c r="F392" s="31" t="n"/>
      <c r="G392" s="33">
        <f>IF($E392="","",IF($F392&lt;&gt;"",$F392,$E392))</f>
        <v/>
      </c>
      <c r="H392" s="24">
        <f>IF($E392="","",IFERROR(VLOOKUP($A392,'Recurring Plans'!$A$5:$M$104,9,FALSE),""))</f>
        <v/>
      </c>
      <c r="I392" s="13" t="n"/>
      <c r="J392" s="20">
        <f>IF($E392="","",IF($I392&lt;&gt;"",$I392,IFERROR(VLOOKUP($A392,'Recurring Plans'!$A$5:$M$104,10,FALSE),"")))</f>
        <v/>
      </c>
      <c r="K392" s="12" t="n"/>
      <c r="L392" s="9">
        <f>IF($G392="","",IF($K392&lt;&gt;"",$K392,'Assumptions'!$E$14))</f>
        <v/>
      </c>
      <c r="M392" s="13" t="n"/>
      <c r="N392" s="20">
        <f>IF($G392="","",IF(OR($F392&lt;&gt;"",$I392&lt;&gt;"",$M392&lt;&gt;"",$K392='Assumptions'!$E$16,$K392='Assumptions'!$E$17),"Exception - check",IF(AND($L392='Assumptions'!$E$14,$G392&lt;'Assumptions'!$B$4),"Past date - check","")))</f>
        <v/>
      </c>
    </row>
    <row r="393">
      <c r="A393" s="6">
        <f>IFERROR(IF(INDEX('Recurring Plans'!$A$5:$A$104,INT((ROW()-5)/12)+1)="","",INDEX('Recurring Plans'!$A$5:$A$104,INT((ROW()-5)/12)+1)),"")</f>
        <v/>
      </c>
      <c r="B393" s="21">
        <f>IF($A393="","",MOD(ROW()-5,12)+1)</f>
        <v/>
      </c>
      <c r="C393" s="18">
        <f>IF($A393="","",IFERROR(VLOOKUP($A393,'Recurring Plans'!$A$5:$M$104,2,FALSE),""))</f>
        <v/>
      </c>
      <c r="D393" s="18">
        <f>IF($A393="","",IFERROR(VLOOKUP($A393,'Recurring Plans'!$A$5:$M$104,4,FALSE),""))</f>
        <v/>
      </c>
      <c r="E393" s="32">
        <f>IF(OR($A393="",$B393&gt;IFERROR(VLOOKUP($A393,'Recurring Plans'!$A$5:$M$104,8,FALSE),0),IFERROR(VLOOKUP($A393,'Recurring Plans'!$A$5:$M$104,11,FALSE),"")&lt;&gt;'Assumptions'!$E$9),"",IFERROR(IF(VLOOKUP($A393,'Recurring Plans'!$A$5:$M$104,7,FALSE)='Assumptions'!$E$4,VLOOKUP($A393,'Recurring Plans'!$A$5:$M$104,5,FALSE)+($B393-1)*VLOOKUP($A393,'Recurring Plans'!$A$5:$M$104,6,FALSE),IF(VLOOKUP($A393,'Recurring Plans'!$A$5:$M$104,7,FALSE)='Assumptions'!$E$5,VLOOKUP($A393,'Recurring Plans'!$A$5:$M$104,5,FALSE)+($B393-1)*VLOOKUP($A393,'Recurring Plans'!$A$5:$M$104,6,FALSE)*7,IF(VLOOKUP($A393,'Recurring Plans'!$A$5:$M$104,7,FALSE)='Assumptions'!$E$6,EDATE(VLOOKUP($A393,'Recurring Plans'!$A$5:$M$104,5,FALSE),($B393-1)*VLOOKUP($A393,'Recurring Plans'!$A$5:$M$104,6,FALSE)),""))),""))</f>
        <v/>
      </c>
      <c r="F393" s="31" t="n"/>
      <c r="G393" s="32">
        <f>IF($E393="","",IF($F393&lt;&gt;"",$F393,$E393))</f>
        <v/>
      </c>
      <c r="H393" s="22">
        <f>IF($E393="","",IFERROR(VLOOKUP($A393,'Recurring Plans'!$A$5:$M$104,9,FALSE),""))</f>
        <v/>
      </c>
      <c r="I393" s="13" t="n"/>
      <c r="J393" s="18">
        <f>IF($E393="","",IF($I393&lt;&gt;"",$I393,IFERROR(VLOOKUP($A393,'Recurring Plans'!$A$5:$M$104,10,FALSE),"")))</f>
        <v/>
      </c>
      <c r="K393" s="12" t="n"/>
      <c r="L393" s="6">
        <f>IF($G393="","",IF($K393&lt;&gt;"",$K393,'Assumptions'!$E$14))</f>
        <v/>
      </c>
      <c r="M393" s="13" t="n"/>
      <c r="N393" s="18">
        <f>IF($G393="","",IF(OR($F393&lt;&gt;"",$I393&lt;&gt;"",$M393&lt;&gt;"",$K393='Assumptions'!$E$16,$K393='Assumptions'!$E$17),"Exception - check",IF(AND($L393='Assumptions'!$E$14,$G393&lt;'Assumptions'!$B$4),"Past date - check","")))</f>
        <v/>
      </c>
    </row>
    <row r="394">
      <c r="A394" s="9">
        <f>IFERROR(IF(INDEX('Recurring Plans'!$A$5:$A$104,INT((ROW()-5)/12)+1)="","",INDEX('Recurring Plans'!$A$5:$A$104,INT((ROW()-5)/12)+1)),"")</f>
        <v/>
      </c>
      <c r="B394" s="23">
        <f>IF($A394="","",MOD(ROW()-5,12)+1)</f>
        <v/>
      </c>
      <c r="C394" s="20">
        <f>IF($A394="","",IFERROR(VLOOKUP($A394,'Recurring Plans'!$A$5:$M$104,2,FALSE),""))</f>
        <v/>
      </c>
      <c r="D394" s="20">
        <f>IF($A394="","",IFERROR(VLOOKUP($A394,'Recurring Plans'!$A$5:$M$104,4,FALSE),""))</f>
        <v/>
      </c>
      <c r="E394" s="33">
        <f>IF(OR($A394="",$B394&gt;IFERROR(VLOOKUP($A394,'Recurring Plans'!$A$5:$M$104,8,FALSE),0),IFERROR(VLOOKUP($A394,'Recurring Plans'!$A$5:$M$104,11,FALSE),"")&lt;&gt;'Assumptions'!$E$9),"",IFERROR(IF(VLOOKUP($A394,'Recurring Plans'!$A$5:$M$104,7,FALSE)='Assumptions'!$E$4,VLOOKUP($A394,'Recurring Plans'!$A$5:$M$104,5,FALSE)+($B394-1)*VLOOKUP($A394,'Recurring Plans'!$A$5:$M$104,6,FALSE),IF(VLOOKUP($A394,'Recurring Plans'!$A$5:$M$104,7,FALSE)='Assumptions'!$E$5,VLOOKUP($A394,'Recurring Plans'!$A$5:$M$104,5,FALSE)+($B394-1)*VLOOKUP($A394,'Recurring Plans'!$A$5:$M$104,6,FALSE)*7,IF(VLOOKUP($A394,'Recurring Plans'!$A$5:$M$104,7,FALSE)='Assumptions'!$E$6,EDATE(VLOOKUP($A394,'Recurring Plans'!$A$5:$M$104,5,FALSE),($B394-1)*VLOOKUP($A394,'Recurring Plans'!$A$5:$M$104,6,FALSE)),""))),""))</f>
        <v/>
      </c>
      <c r="F394" s="31" t="n"/>
      <c r="G394" s="33">
        <f>IF($E394="","",IF($F394&lt;&gt;"",$F394,$E394))</f>
        <v/>
      </c>
      <c r="H394" s="24">
        <f>IF($E394="","",IFERROR(VLOOKUP($A394,'Recurring Plans'!$A$5:$M$104,9,FALSE),""))</f>
        <v/>
      </c>
      <c r="I394" s="13" t="n"/>
      <c r="J394" s="20">
        <f>IF($E394="","",IF($I394&lt;&gt;"",$I394,IFERROR(VLOOKUP($A394,'Recurring Plans'!$A$5:$M$104,10,FALSE),"")))</f>
        <v/>
      </c>
      <c r="K394" s="12" t="n"/>
      <c r="L394" s="9">
        <f>IF($G394="","",IF($K394&lt;&gt;"",$K394,'Assumptions'!$E$14))</f>
        <v/>
      </c>
      <c r="M394" s="13" t="n"/>
      <c r="N394" s="20">
        <f>IF($G394="","",IF(OR($F394&lt;&gt;"",$I394&lt;&gt;"",$M394&lt;&gt;"",$K394='Assumptions'!$E$16,$K394='Assumptions'!$E$17),"Exception - check",IF(AND($L394='Assumptions'!$E$14,$G394&lt;'Assumptions'!$B$4),"Past date - check","")))</f>
        <v/>
      </c>
    </row>
    <row r="395">
      <c r="A395" s="6">
        <f>IFERROR(IF(INDEX('Recurring Plans'!$A$5:$A$104,INT((ROW()-5)/12)+1)="","",INDEX('Recurring Plans'!$A$5:$A$104,INT((ROW()-5)/12)+1)),"")</f>
        <v/>
      </c>
      <c r="B395" s="21">
        <f>IF($A395="","",MOD(ROW()-5,12)+1)</f>
        <v/>
      </c>
      <c r="C395" s="18">
        <f>IF($A395="","",IFERROR(VLOOKUP($A395,'Recurring Plans'!$A$5:$M$104,2,FALSE),""))</f>
        <v/>
      </c>
      <c r="D395" s="18">
        <f>IF($A395="","",IFERROR(VLOOKUP($A395,'Recurring Plans'!$A$5:$M$104,4,FALSE),""))</f>
        <v/>
      </c>
      <c r="E395" s="32">
        <f>IF(OR($A395="",$B395&gt;IFERROR(VLOOKUP($A395,'Recurring Plans'!$A$5:$M$104,8,FALSE),0),IFERROR(VLOOKUP($A395,'Recurring Plans'!$A$5:$M$104,11,FALSE),"")&lt;&gt;'Assumptions'!$E$9),"",IFERROR(IF(VLOOKUP($A395,'Recurring Plans'!$A$5:$M$104,7,FALSE)='Assumptions'!$E$4,VLOOKUP($A395,'Recurring Plans'!$A$5:$M$104,5,FALSE)+($B395-1)*VLOOKUP($A395,'Recurring Plans'!$A$5:$M$104,6,FALSE),IF(VLOOKUP($A395,'Recurring Plans'!$A$5:$M$104,7,FALSE)='Assumptions'!$E$5,VLOOKUP($A395,'Recurring Plans'!$A$5:$M$104,5,FALSE)+($B395-1)*VLOOKUP($A395,'Recurring Plans'!$A$5:$M$104,6,FALSE)*7,IF(VLOOKUP($A395,'Recurring Plans'!$A$5:$M$104,7,FALSE)='Assumptions'!$E$6,EDATE(VLOOKUP($A395,'Recurring Plans'!$A$5:$M$104,5,FALSE),($B395-1)*VLOOKUP($A395,'Recurring Plans'!$A$5:$M$104,6,FALSE)),""))),""))</f>
        <v/>
      </c>
      <c r="F395" s="31" t="n"/>
      <c r="G395" s="32">
        <f>IF($E395="","",IF($F395&lt;&gt;"",$F395,$E395))</f>
        <v/>
      </c>
      <c r="H395" s="22">
        <f>IF($E395="","",IFERROR(VLOOKUP($A395,'Recurring Plans'!$A$5:$M$104,9,FALSE),""))</f>
        <v/>
      </c>
      <c r="I395" s="13" t="n"/>
      <c r="J395" s="18">
        <f>IF($E395="","",IF($I395&lt;&gt;"",$I395,IFERROR(VLOOKUP($A395,'Recurring Plans'!$A$5:$M$104,10,FALSE),"")))</f>
        <v/>
      </c>
      <c r="K395" s="12" t="n"/>
      <c r="L395" s="6">
        <f>IF($G395="","",IF($K395&lt;&gt;"",$K395,'Assumptions'!$E$14))</f>
        <v/>
      </c>
      <c r="M395" s="13" t="n"/>
      <c r="N395" s="18">
        <f>IF($G395="","",IF(OR($F395&lt;&gt;"",$I395&lt;&gt;"",$M395&lt;&gt;"",$K395='Assumptions'!$E$16,$K395='Assumptions'!$E$17),"Exception - check",IF(AND($L395='Assumptions'!$E$14,$G395&lt;'Assumptions'!$B$4),"Past date - check","")))</f>
        <v/>
      </c>
    </row>
    <row r="396">
      <c r="A396" s="9">
        <f>IFERROR(IF(INDEX('Recurring Plans'!$A$5:$A$104,INT((ROW()-5)/12)+1)="","",INDEX('Recurring Plans'!$A$5:$A$104,INT((ROW()-5)/12)+1)),"")</f>
        <v/>
      </c>
      <c r="B396" s="23">
        <f>IF($A396="","",MOD(ROW()-5,12)+1)</f>
        <v/>
      </c>
      <c r="C396" s="20">
        <f>IF($A396="","",IFERROR(VLOOKUP($A396,'Recurring Plans'!$A$5:$M$104,2,FALSE),""))</f>
        <v/>
      </c>
      <c r="D396" s="20">
        <f>IF($A396="","",IFERROR(VLOOKUP($A396,'Recurring Plans'!$A$5:$M$104,4,FALSE),""))</f>
        <v/>
      </c>
      <c r="E396" s="33">
        <f>IF(OR($A396="",$B396&gt;IFERROR(VLOOKUP($A396,'Recurring Plans'!$A$5:$M$104,8,FALSE),0),IFERROR(VLOOKUP($A396,'Recurring Plans'!$A$5:$M$104,11,FALSE),"")&lt;&gt;'Assumptions'!$E$9),"",IFERROR(IF(VLOOKUP($A396,'Recurring Plans'!$A$5:$M$104,7,FALSE)='Assumptions'!$E$4,VLOOKUP($A396,'Recurring Plans'!$A$5:$M$104,5,FALSE)+($B396-1)*VLOOKUP($A396,'Recurring Plans'!$A$5:$M$104,6,FALSE),IF(VLOOKUP($A396,'Recurring Plans'!$A$5:$M$104,7,FALSE)='Assumptions'!$E$5,VLOOKUP($A396,'Recurring Plans'!$A$5:$M$104,5,FALSE)+($B396-1)*VLOOKUP($A396,'Recurring Plans'!$A$5:$M$104,6,FALSE)*7,IF(VLOOKUP($A396,'Recurring Plans'!$A$5:$M$104,7,FALSE)='Assumptions'!$E$6,EDATE(VLOOKUP($A396,'Recurring Plans'!$A$5:$M$104,5,FALSE),($B396-1)*VLOOKUP($A396,'Recurring Plans'!$A$5:$M$104,6,FALSE)),""))),""))</f>
        <v/>
      </c>
      <c r="F396" s="31" t="n"/>
      <c r="G396" s="33">
        <f>IF($E396="","",IF($F396&lt;&gt;"",$F396,$E396))</f>
        <v/>
      </c>
      <c r="H396" s="24">
        <f>IF($E396="","",IFERROR(VLOOKUP($A396,'Recurring Plans'!$A$5:$M$104,9,FALSE),""))</f>
        <v/>
      </c>
      <c r="I396" s="13" t="n"/>
      <c r="J396" s="20">
        <f>IF($E396="","",IF($I396&lt;&gt;"",$I396,IFERROR(VLOOKUP($A396,'Recurring Plans'!$A$5:$M$104,10,FALSE),"")))</f>
        <v/>
      </c>
      <c r="K396" s="12" t="n"/>
      <c r="L396" s="9">
        <f>IF($G396="","",IF($K396&lt;&gt;"",$K396,'Assumptions'!$E$14))</f>
        <v/>
      </c>
      <c r="M396" s="13" t="n"/>
      <c r="N396" s="20">
        <f>IF($G396="","",IF(OR($F396&lt;&gt;"",$I396&lt;&gt;"",$M396&lt;&gt;"",$K396='Assumptions'!$E$16,$K396='Assumptions'!$E$17),"Exception - check",IF(AND($L396='Assumptions'!$E$14,$G396&lt;'Assumptions'!$B$4),"Past date - check","")))</f>
        <v/>
      </c>
    </row>
    <row r="397">
      <c r="A397" s="6">
        <f>IFERROR(IF(INDEX('Recurring Plans'!$A$5:$A$104,INT((ROW()-5)/12)+1)="","",INDEX('Recurring Plans'!$A$5:$A$104,INT((ROW()-5)/12)+1)),"")</f>
        <v/>
      </c>
      <c r="B397" s="21">
        <f>IF($A397="","",MOD(ROW()-5,12)+1)</f>
        <v/>
      </c>
      <c r="C397" s="18">
        <f>IF($A397="","",IFERROR(VLOOKUP($A397,'Recurring Plans'!$A$5:$M$104,2,FALSE),""))</f>
        <v/>
      </c>
      <c r="D397" s="18">
        <f>IF($A397="","",IFERROR(VLOOKUP($A397,'Recurring Plans'!$A$5:$M$104,4,FALSE),""))</f>
        <v/>
      </c>
      <c r="E397" s="32">
        <f>IF(OR($A397="",$B397&gt;IFERROR(VLOOKUP($A397,'Recurring Plans'!$A$5:$M$104,8,FALSE),0),IFERROR(VLOOKUP($A397,'Recurring Plans'!$A$5:$M$104,11,FALSE),"")&lt;&gt;'Assumptions'!$E$9),"",IFERROR(IF(VLOOKUP($A397,'Recurring Plans'!$A$5:$M$104,7,FALSE)='Assumptions'!$E$4,VLOOKUP($A397,'Recurring Plans'!$A$5:$M$104,5,FALSE)+($B397-1)*VLOOKUP($A397,'Recurring Plans'!$A$5:$M$104,6,FALSE),IF(VLOOKUP($A397,'Recurring Plans'!$A$5:$M$104,7,FALSE)='Assumptions'!$E$5,VLOOKUP($A397,'Recurring Plans'!$A$5:$M$104,5,FALSE)+($B397-1)*VLOOKUP($A397,'Recurring Plans'!$A$5:$M$104,6,FALSE)*7,IF(VLOOKUP($A397,'Recurring Plans'!$A$5:$M$104,7,FALSE)='Assumptions'!$E$6,EDATE(VLOOKUP($A397,'Recurring Plans'!$A$5:$M$104,5,FALSE),($B397-1)*VLOOKUP($A397,'Recurring Plans'!$A$5:$M$104,6,FALSE)),""))),""))</f>
        <v/>
      </c>
      <c r="F397" s="31" t="n"/>
      <c r="G397" s="32">
        <f>IF($E397="","",IF($F397&lt;&gt;"",$F397,$E397))</f>
        <v/>
      </c>
      <c r="H397" s="22">
        <f>IF($E397="","",IFERROR(VLOOKUP($A397,'Recurring Plans'!$A$5:$M$104,9,FALSE),""))</f>
        <v/>
      </c>
      <c r="I397" s="13" t="n"/>
      <c r="J397" s="18">
        <f>IF($E397="","",IF($I397&lt;&gt;"",$I397,IFERROR(VLOOKUP($A397,'Recurring Plans'!$A$5:$M$104,10,FALSE),"")))</f>
        <v/>
      </c>
      <c r="K397" s="12" t="n"/>
      <c r="L397" s="6">
        <f>IF($G397="","",IF($K397&lt;&gt;"",$K397,'Assumptions'!$E$14))</f>
        <v/>
      </c>
      <c r="M397" s="13" t="n"/>
      <c r="N397" s="18">
        <f>IF($G397="","",IF(OR($F397&lt;&gt;"",$I397&lt;&gt;"",$M397&lt;&gt;"",$K397='Assumptions'!$E$16,$K397='Assumptions'!$E$17),"Exception - check",IF(AND($L397='Assumptions'!$E$14,$G397&lt;'Assumptions'!$B$4),"Past date - check","")))</f>
        <v/>
      </c>
    </row>
    <row r="398">
      <c r="A398" s="9">
        <f>IFERROR(IF(INDEX('Recurring Plans'!$A$5:$A$104,INT((ROW()-5)/12)+1)="","",INDEX('Recurring Plans'!$A$5:$A$104,INT((ROW()-5)/12)+1)),"")</f>
        <v/>
      </c>
      <c r="B398" s="23">
        <f>IF($A398="","",MOD(ROW()-5,12)+1)</f>
        <v/>
      </c>
      <c r="C398" s="20">
        <f>IF($A398="","",IFERROR(VLOOKUP($A398,'Recurring Plans'!$A$5:$M$104,2,FALSE),""))</f>
        <v/>
      </c>
      <c r="D398" s="20">
        <f>IF($A398="","",IFERROR(VLOOKUP($A398,'Recurring Plans'!$A$5:$M$104,4,FALSE),""))</f>
        <v/>
      </c>
      <c r="E398" s="33">
        <f>IF(OR($A398="",$B398&gt;IFERROR(VLOOKUP($A398,'Recurring Plans'!$A$5:$M$104,8,FALSE),0),IFERROR(VLOOKUP($A398,'Recurring Plans'!$A$5:$M$104,11,FALSE),"")&lt;&gt;'Assumptions'!$E$9),"",IFERROR(IF(VLOOKUP($A398,'Recurring Plans'!$A$5:$M$104,7,FALSE)='Assumptions'!$E$4,VLOOKUP($A398,'Recurring Plans'!$A$5:$M$104,5,FALSE)+($B398-1)*VLOOKUP($A398,'Recurring Plans'!$A$5:$M$104,6,FALSE),IF(VLOOKUP($A398,'Recurring Plans'!$A$5:$M$104,7,FALSE)='Assumptions'!$E$5,VLOOKUP($A398,'Recurring Plans'!$A$5:$M$104,5,FALSE)+($B398-1)*VLOOKUP($A398,'Recurring Plans'!$A$5:$M$104,6,FALSE)*7,IF(VLOOKUP($A398,'Recurring Plans'!$A$5:$M$104,7,FALSE)='Assumptions'!$E$6,EDATE(VLOOKUP($A398,'Recurring Plans'!$A$5:$M$104,5,FALSE),($B398-1)*VLOOKUP($A398,'Recurring Plans'!$A$5:$M$104,6,FALSE)),""))),""))</f>
        <v/>
      </c>
      <c r="F398" s="31" t="n"/>
      <c r="G398" s="33">
        <f>IF($E398="","",IF($F398&lt;&gt;"",$F398,$E398))</f>
        <v/>
      </c>
      <c r="H398" s="24">
        <f>IF($E398="","",IFERROR(VLOOKUP($A398,'Recurring Plans'!$A$5:$M$104,9,FALSE),""))</f>
        <v/>
      </c>
      <c r="I398" s="13" t="n"/>
      <c r="J398" s="20">
        <f>IF($E398="","",IF($I398&lt;&gt;"",$I398,IFERROR(VLOOKUP($A398,'Recurring Plans'!$A$5:$M$104,10,FALSE),"")))</f>
        <v/>
      </c>
      <c r="K398" s="12" t="n"/>
      <c r="L398" s="9">
        <f>IF($G398="","",IF($K398&lt;&gt;"",$K398,'Assumptions'!$E$14))</f>
        <v/>
      </c>
      <c r="M398" s="13" t="n"/>
      <c r="N398" s="20">
        <f>IF($G398="","",IF(OR($F398&lt;&gt;"",$I398&lt;&gt;"",$M398&lt;&gt;"",$K398='Assumptions'!$E$16,$K398='Assumptions'!$E$17),"Exception - check",IF(AND($L398='Assumptions'!$E$14,$G398&lt;'Assumptions'!$B$4),"Past date - check","")))</f>
        <v/>
      </c>
    </row>
    <row r="399">
      <c r="A399" s="6">
        <f>IFERROR(IF(INDEX('Recurring Plans'!$A$5:$A$104,INT((ROW()-5)/12)+1)="","",INDEX('Recurring Plans'!$A$5:$A$104,INT((ROW()-5)/12)+1)),"")</f>
        <v/>
      </c>
      <c r="B399" s="21">
        <f>IF($A399="","",MOD(ROW()-5,12)+1)</f>
        <v/>
      </c>
      <c r="C399" s="18">
        <f>IF($A399="","",IFERROR(VLOOKUP($A399,'Recurring Plans'!$A$5:$M$104,2,FALSE),""))</f>
        <v/>
      </c>
      <c r="D399" s="18">
        <f>IF($A399="","",IFERROR(VLOOKUP($A399,'Recurring Plans'!$A$5:$M$104,4,FALSE),""))</f>
        <v/>
      </c>
      <c r="E399" s="32">
        <f>IF(OR($A399="",$B399&gt;IFERROR(VLOOKUP($A399,'Recurring Plans'!$A$5:$M$104,8,FALSE),0),IFERROR(VLOOKUP($A399,'Recurring Plans'!$A$5:$M$104,11,FALSE),"")&lt;&gt;'Assumptions'!$E$9),"",IFERROR(IF(VLOOKUP($A399,'Recurring Plans'!$A$5:$M$104,7,FALSE)='Assumptions'!$E$4,VLOOKUP($A399,'Recurring Plans'!$A$5:$M$104,5,FALSE)+($B399-1)*VLOOKUP($A399,'Recurring Plans'!$A$5:$M$104,6,FALSE),IF(VLOOKUP($A399,'Recurring Plans'!$A$5:$M$104,7,FALSE)='Assumptions'!$E$5,VLOOKUP($A399,'Recurring Plans'!$A$5:$M$104,5,FALSE)+($B399-1)*VLOOKUP($A399,'Recurring Plans'!$A$5:$M$104,6,FALSE)*7,IF(VLOOKUP($A399,'Recurring Plans'!$A$5:$M$104,7,FALSE)='Assumptions'!$E$6,EDATE(VLOOKUP($A399,'Recurring Plans'!$A$5:$M$104,5,FALSE),($B399-1)*VLOOKUP($A399,'Recurring Plans'!$A$5:$M$104,6,FALSE)),""))),""))</f>
        <v/>
      </c>
      <c r="F399" s="31" t="n"/>
      <c r="G399" s="32">
        <f>IF($E399="","",IF($F399&lt;&gt;"",$F399,$E399))</f>
        <v/>
      </c>
      <c r="H399" s="22">
        <f>IF($E399="","",IFERROR(VLOOKUP($A399,'Recurring Plans'!$A$5:$M$104,9,FALSE),""))</f>
        <v/>
      </c>
      <c r="I399" s="13" t="n"/>
      <c r="J399" s="18">
        <f>IF($E399="","",IF($I399&lt;&gt;"",$I399,IFERROR(VLOOKUP($A399,'Recurring Plans'!$A$5:$M$104,10,FALSE),"")))</f>
        <v/>
      </c>
      <c r="K399" s="12" t="n"/>
      <c r="L399" s="6">
        <f>IF($G399="","",IF($K399&lt;&gt;"",$K399,'Assumptions'!$E$14))</f>
        <v/>
      </c>
      <c r="M399" s="13" t="n"/>
      <c r="N399" s="18">
        <f>IF($G399="","",IF(OR($F399&lt;&gt;"",$I399&lt;&gt;"",$M399&lt;&gt;"",$K399='Assumptions'!$E$16,$K399='Assumptions'!$E$17),"Exception - check",IF(AND($L399='Assumptions'!$E$14,$G399&lt;'Assumptions'!$B$4),"Past date - check","")))</f>
        <v/>
      </c>
    </row>
    <row r="400">
      <c r="A400" s="9">
        <f>IFERROR(IF(INDEX('Recurring Plans'!$A$5:$A$104,INT((ROW()-5)/12)+1)="","",INDEX('Recurring Plans'!$A$5:$A$104,INT((ROW()-5)/12)+1)),"")</f>
        <v/>
      </c>
      <c r="B400" s="23">
        <f>IF($A400="","",MOD(ROW()-5,12)+1)</f>
        <v/>
      </c>
      <c r="C400" s="20">
        <f>IF($A400="","",IFERROR(VLOOKUP($A400,'Recurring Plans'!$A$5:$M$104,2,FALSE),""))</f>
        <v/>
      </c>
      <c r="D400" s="20">
        <f>IF($A400="","",IFERROR(VLOOKUP($A400,'Recurring Plans'!$A$5:$M$104,4,FALSE),""))</f>
        <v/>
      </c>
      <c r="E400" s="33">
        <f>IF(OR($A400="",$B400&gt;IFERROR(VLOOKUP($A400,'Recurring Plans'!$A$5:$M$104,8,FALSE),0),IFERROR(VLOOKUP($A400,'Recurring Plans'!$A$5:$M$104,11,FALSE),"")&lt;&gt;'Assumptions'!$E$9),"",IFERROR(IF(VLOOKUP($A400,'Recurring Plans'!$A$5:$M$104,7,FALSE)='Assumptions'!$E$4,VLOOKUP($A400,'Recurring Plans'!$A$5:$M$104,5,FALSE)+($B400-1)*VLOOKUP($A400,'Recurring Plans'!$A$5:$M$104,6,FALSE),IF(VLOOKUP($A400,'Recurring Plans'!$A$5:$M$104,7,FALSE)='Assumptions'!$E$5,VLOOKUP($A400,'Recurring Plans'!$A$5:$M$104,5,FALSE)+($B400-1)*VLOOKUP($A400,'Recurring Plans'!$A$5:$M$104,6,FALSE)*7,IF(VLOOKUP($A400,'Recurring Plans'!$A$5:$M$104,7,FALSE)='Assumptions'!$E$6,EDATE(VLOOKUP($A400,'Recurring Plans'!$A$5:$M$104,5,FALSE),($B400-1)*VLOOKUP($A400,'Recurring Plans'!$A$5:$M$104,6,FALSE)),""))),""))</f>
        <v/>
      </c>
      <c r="F400" s="31" t="n"/>
      <c r="G400" s="33">
        <f>IF($E400="","",IF($F400&lt;&gt;"",$F400,$E400))</f>
        <v/>
      </c>
      <c r="H400" s="24">
        <f>IF($E400="","",IFERROR(VLOOKUP($A400,'Recurring Plans'!$A$5:$M$104,9,FALSE),""))</f>
        <v/>
      </c>
      <c r="I400" s="13" t="n"/>
      <c r="J400" s="20">
        <f>IF($E400="","",IF($I400&lt;&gt;"",$I400,IFERROR(VLOOKUP($A400,'Recurring Plans'!$A$5:$M$104,10,FALSE),"")))</f>
        <v/>
      </c>
      <c r="K400" s="12" t="n"/>
      <c r="L400" s="9">
        <f>IF($G400="","",IF($K400&lt;&gt;"",$K400,'Assumptions'!$E$14))</f>
        <v/>
      </c>
      <c r="M400" s="13" t="n"/>
      <c r="N400" s="20">
        <f>IF($G400="","",IF(OR($F400&lt;&gt;"",$I400&lt;&gt;"",$M400&lt;&gt;"",$K400='Assumptions'!$E$16,$K400='Assumptions'!$E$17),"Exception - check",IF(AND($L400='Assumptions'!$E$14,$G400&lt;'Assumptions'!$B$4),"Past date - check","")))</f>
        <v/>
      </c>
    </row>
    <row r="401">
      <c r="A401" s="6">
        <f>IFERROR(IF(INDEX('Recurring Plans'!$A$5:$A$104,INT((ROW()-5)/12)+1)="","",INDEX('Recurring Plans'!$A$5:$A$104,INT((ROW()-5)/12)+1)),"")</f>
        <v/>
      </c>
      <c r="B401" s="21">
        <f>IF($A401="","",MOD(ROW()-5,12)+1)</f>
        <v/>
      </c>
      <c r="C401" s="18">
        <f>IF($A401="","",IFERROR(VLOOKUP($A401,'Recurring Plans'!$A$5:$M$104,2,FALSE),""))</f>
        <v/>
      </c>
      <c r="D401" s="18">
        <f>IF($A401="","",IFERROR(VLOOKUP($A401,'Recurring Plans'!$A$5:$M$104,4,FALSE),""))</f>
        <v/>
      </c>
      <c r="E401" s="32">
        <f>IF(OR($A401="",$B401&gt;IFERROR(VLOOKUP($A401,'Recurring Plans'!$A$5:$M$104,8,FALSE),0),IFERROR(VLOOKUP($A401,'Recurring Plans'!$A$5:$M$104,11,FALSE),"")&lt;&gt;'Assumptions'!$E$9),"",IFERROR(IF(VLOOKUP($A401,'Recurring Plans'!$A$5:$M$104,7,FALSE)='Assumptions'!$E$4,VLOOKUP($A401,'Recurring Plans'!$A$5:$M$104,5,FALSE)+($B401-1)*VLOOKUP($A401,'Recurring Plans'!$A$5:$M$104,6,FALSE),IF(VLOOKUP($A401,'Recurring Plans'!$A$5:$M$104,7,FALSE)='Assumptions'!$E$5,VLOOKUP($A401,'Recurring Plans'!$A$5:$M$104,5,FALSE)+($B401-1)*VLOOKUP($A401,'Recurring Plans'!$A$5:$M$104,6,FALSE)*7,IF(VLOOKUP($A401,'Recurring Plans'!$A$5:$M$104,7,FALSE)='Assumptions'!$E$6,EDATE(VLOOKUP($A401,'Recurring Plans'!$A$5:$M$104,5,FALSE),($B401-1)*VLOOKUP($A401,'Recurring Plans'!$A$5:$M$104,6,FALSE)),""))),""))</f>
        <v/>
      </c>
      <c r="F401" s="31" t="n"/>
      <c r="G401" s="32">
        <f>IF($E401="","",IF($F401&lt;&gt;"",$F401,$E401))</f>
        <v/>
      </c>
      <c r="H401" s="22">
        <f>IF($E401="","",IFERROR(VLOOKUP($A401,'Recurring Plans'!$A$5:$M$104,9,FALSE),""))</f>
        <v/>
      </c>
      <c r="I401" s="13" t="n"/>
      <c r="J401" s="18">
        <f>IF($E401="","",IF($I401&lt;&gt;"",$I401,IFERROR(VLOOKUP($A401,'Recurring Plans'!$A$5:$M$104,10,FALSE),"")))</f>
        <v/>
      </c>
      <c r="K401" s="12" t="n"/>
      <c r="L401" s="6">
        <f>IF($G401="","",IF($K401&lt;&gt;"",$K401,'Assumptions'!$E$14))</f>
        <v/>
      </c>
      <c r="M401" s="13" t="n"/>
      <c r="N401" s="18">
        <f>IF($G401="","",IF(OR($F401&lt;&gt;"",$I401&lt;&gt;"",$M401&lt;&gt;"",$K401='Assumptions'!$E$16,$K401='Assumptions'!$E$17),"Exception - check",IF(AND($L401='Assumptions'!$E$14,$G401&lt;'Assumptions'!$B$4),"Past date - check","")))</f>
        <v/>
      </c>
    </row>
    <row r="402">
      <c r="A402" s="9">
        <f>IFERROR(IF(INDEX('Recurring Plans'!$A$5:$A$104,INT((ROW()-5)/12)+1)="","",INDEX('Recurring Plans'!$A$5:$A$104,INT((ROW()-5)/12)+1)),"")</f>
        <v/>
      </c>
      <c r="B402" s="23">
        <f>IF($A402="","",MOD(ROW()-5,12)+1)</f>
        <v/>
      </c>
      <c r="C402" s="20">
        <f>IF($A402="","",IFERROR(VLOOKUP($A402,'Recurring Plans'!$A$5:$M$104,2,FALSE),""))</f>
        <v/>
      </c>
      <c r="D402" s="20">
        <f>IF($A402="","",IFERROR(VLOOKUP($A402,'Recurring Plans'!$A$5:$M$104,4,FALSE),""))</f>
        <v/>
      </c>
      <c r="E402" s="33">
        <f>IF(OR($A402="",$B402&gt;IFERROR(VLOOKUP($A402,'Recurring Plans'!$A$5:$M$104,8,FALSE),0),IFERROR(VLOOKUP($A402,'Recurring Plans'!$A$5:$M$104,11,FALSE),"")&lt;&gt;'Assumptions'!$E$9),"",IFERROR(IF(VLOOKUP($A402,'Recurring Plans'!$A$5:$M$104,7,FALSE)='Assumptions'!$E$4,VLOOKUP($A402,'Recurring Plans'!$A$5:$M$104,5,FALSE)+($B402-1)*VLOOKUP($A402,'Recurring Plans'!$A$5:$M$104,6,FALSE),IF(VLOOKUP($A402,'Recurring Plans'!$A$5:$M$104,7,FALSE)='Assumptions'!$E$5,VLOOKUP($A402,'Recurring Plans'!$A$5:$M$104,5,FALSE)+($B402-1)*VLOOKUP($A402,'Recurring Plans'!$A$5:$M$104,6,FALSE)*7,IF(VLOOKUP($A402,'Recurring Plans'!$A$5:$M$104,7,FALSE)='Assumptions'!$E$6,EDATE(VLOOKUP($A402,'Recurring Plans'!$A$5:$M$104,5,FALSE),($B402-1)*VLOOKUP($A402,'Recurring Plans'!$A$5:$M$104,6,FALSE)),""))),""))</f>
        <v/>
      </c>
      <c r="F402" s="31" t="n"/>
      <c r="G402" s="33">
        <f>IF($E402="","",IF($F402&lt;&gt;"",$F402,$E402))</f>
        <v/>
      </c>
      <c r="H402" s="24">
        <f>IF($E402="","",IFERROR(VLOOKUP($A402,'Recurring Plans'!$A$5:$M$104,9,FALSE),""))</f>
        <v/>
      </c>
      <c r="I402" s="13" t="n"/>
      <c r="J402" s="20">
        <f>IF($E402="","",IF($I402&lt;&gt;"",$I402,IFERROR(VLOOKUP($A402,'Recurring Plans'!$A$5:$M$104,10,FALSE),"")))</f>
        <v/>
      </c>
      <c r="K402" s="12" t="n"/>
      <c r="L402" s="9">
        <f>IF($G402="","",IF($K402&lt;&gt;"",$K402,'Assumptions'!$E$14))</f>
        <v/>
      </c>
      <c r="M402" s="13" t="n"/>
      <c r="N402" s="20">
        <f>IF($G402="","",IF(OR($F402&lt;&gt;"",$I402&lt;&gt;"",$M402&lt;&gt;"",$K402='Assumptions'!$E$16,$K402='Assumptions'!$E$17),"Exception - check",IF(AND($L402='Assumptions'!$E$14,$G402&lt;'Assumptions'!$B$4),"Past date - check","")))</f>
        <v/>
      </c>
    </row>
    <row r="403">
      <c r="A403" s="6">
        <f>IFERROR(IF(INDEX('Recurring Plans'!$A$5:$A$104,INT((ROW()-5)/12)+1)="","",INDEX('Recurring Plans'!$A$5:$A$104,INT((ROW()-5)/12)+1)),"")</f>
        <v/>
      </c>
      <c r="B403" s="21">
        <f>IF($A403="","",MOD(ROW()-5,12)+1)</f>
        <v/>
      </c>
      <c r="C403" s="18">
        <f>IF($A403="","",IFERROR(VLOOKUP($A403,'Recurring Plans'!$A$5:$M$104,2,FALSE),""))</f>
        <v/>
      </c>
      <c r="D403" s="18">
        <f>IF($A403="","",IFERROR(VLOOKUP($A403,'Recurring Plans'!$A$5:$M$104,4,FALSE),""))</f>
        <v/>
      </c>
      <c r="E403" s="32">
        <f>IF(OR($A403="",$B403&gt;IFERROR(VLOOKUP($A403,'Recurring Plans'!$A$5:$M$104,8,FALSE),0),IFERROR(VLOOKUP($A403,'Recurring Plans'!$A$5:$M$104,11,FALSE),"")&lt;&gt;'Assumptions'!$E$9),"",IFERROR(IF(VLOOKUP($A403,'Recurring Plans'!$A$5:$M$104,7,FALSE)='Assumptions'!$E$4,VLOOKUP($A403,'Recurring Plans'!$A$5:$M$104,5,FALSE)+($B403-1)*VLOOKUP($A403,'Recurring Plans'!$A$5:$M$104,6,FALSE),IF(VLOOKUP($A403,'Recurring Plans'!$A$5:$M$104,7,FALSE)='Assumptions'!$E$5,VLOOKUP($A403,'Recurring Plans'!$A$5:$M$104,5,FALSE)+($B403-1)*VLOOKUP($A403,'Recurring Plans'!$A$5:$M$104,6,FALSE)*7,IF(VLOOKUP($A403,'Recurring Plans'!$A$5:$M$104,7,FALSE)='Assumptions'!$E$6,EDATE(VLOOKUP($A403,'Recurring Plans'!$A$5:$M$104,5,FALSE),($B403-1)*VLOOKUP($A403,'Recurring Plans'!$A$5:$M$104,6,FALSE)),""))),""))</f>
        <v/>
      </c>
      <c r="F403" s="31" t="n"/>
      <c r="G403" s="32">
        <f>IF($E403="","",IF($F403&lt;&gt;"",$F403,$E403))</f>
        <v/>
      </c>
      <c r="H403" s="22">
        <f>IF($E403="","",IFERROR(VLOOKUP($A403,'Recurring Plans'!$A$5:$M$104,9,FALSE),""))</f>
        <v/>
      </c>
      <c r="I403" s="13" t="n"/>
      <c r="J403" s="18">
        <f>IF($E403="","",IF($I403&lt;&gt;"",$I403,IFERROR(VLOOKUP($A403,'Recurring Plans'!$A$5:$M$104,10,FALSE),"")))</f>
        <v/>
      </c>
      <c r="K403" s="12" t="n"/>
      <c r="L403" s="6">
        <f>IF($G403="","",IF($K403&lt;&gt;"",$K403,'Assumptions'!$E$14))</f>
        <v/>
      </c>
      <c r="M403" s="13" t="n"/>
      <c r="N403" s="18">
        <f>IF($G403="","",IF(OR($F403&lt;&gt;"",$I403&lt;&gt;"",$M403&lt;&gt;"",$K403='Assumptions'!$E$16,$K403='Assumptions'!$E$17),"Exception - check",IF(AND($L403='Assumptions'!$E$14,$G403&lt;'Assumptions'!$B$4),"Past date - check","")))</f>
        <v/>
      </c>
    </row>
    <row r="404">
      <c r="A404" s="9">
        <f>IFERROR(IF(INDEX('Recurring Plans'!$A$5:$A$104,INT((ROW()-5)/12)+1)="","",INDEX('Recurring Plans'!$A$5:$A$104,INT((ROW()-5)/12)+1)),"")</f>
        <v/>
      </c>
      <c r="B404" s="23">
        <f>IF($A404="","",MOD(ROW()-5,12)+1)</f>
        <v/>
      </c>
      <c r="C404" s="20">
        <f>IF($A404="","",IFERROR(VLOOKUP($A404,'Recurring Plans'!$A$5:$M$104,2,FALSE),""))</f>
        <v/>
      </c>
      <c r="D404" s="20">
        <f>IF($A404="","",IFERROR(VLOOKUP($A404,'Recurring Plans'!$A$5:$M$104,4,FALSE),""))</f>
        <v/>
      </c>
      <c r="E404" s="33">
        <f>IF(OR($A404="",$B404&gt;IFERROR(VLOOKUP($A404,'Recurring Plans'!$A$5:$M$104,8,FALSE),0),IFERROR(VLOOKUP($A404,'Recurring Plans'!$A$5:$M$104,11,FALSE),"")&lt;&gt;'Assumptions'!$E$9),"",IFERROR(IF(VLOOKUP($A404,'Recurring Plans'!$A$5:$M$104,7,FALSE)='Assumptions'!$E$4,VLOOKUP($A404,'Recurring Plans'!$A$5:$M$104,5,FALSE)+($B404-1)*VLOOKUP($A404,'Recurring Plans'!$A$5:$M$104,6,FALSE),IF(VLOOKUP($A404,'Recurring Plans'!$A$5:$M$104,7,FALSE)='Assumptions'!$E$5,VLOOKUP($A404,'Recurring Plans'!$A$5:$M$104,5,FALSE)+($B404-1)*VLOOKUP($A404,'Recurring Plans'!$A$5:$M$104,6,FALSE)*7,IF(VLOOKUP($A404,'Recurring Plans'!$A$5:$M$104,7,FALSE)='Assumptions'!$E$6,EDATE(VLOOKUP($A404,'Recurring Plans'!$A$5:$M$104,5,FALSE),($B404-1)*VLOOKUP($A404,'Recurring Plans'!$A$5:$M$104,6,FALSE)),""))),""))</f>
        <v/>
      </c>
      <c r="F404" s="31" t="n"/>
      <c r="G404" s="33">
        <f>IF($E404="","",IF($F404&lt;&gt;"",$F404,$E404))</f>
        <v/>
      </c>
      <c r="H404" s="24">
        <f>IF($E404="","",IFERROR(VLOOKUP($A404,'Recurring Plans'!$A$5:$M$104,9,FALSE),""))</f>
        <v/>
      </c>
      <c r="I404" s="13" t="n"/>
      <c r="J404" s="20">
        <f>IF($E404="","",IF($I404&lt;&gt;"",$I404,IFERROR(VLOOKUP($A404,'Recurring Plans'!$A$5:$M$104,10,FALSE),"")))</f>
        <v/>
      </c>
      <c r="K404" s="12" t="n"/>
      <c r="L404" s="9">
        <f>IF($G404="","",IF($K404&lt;&gt;"",$K404,'Assumptions'!$E$14))</f>
        <v/>
      </c>
      <c r="M404" s="13" t="n"/>
      <c r="N404" s="20">
        <f>IF($G404="","",IF(OR($F404&lt;&gt;"",$I404&lt;&gt;"",$M404&lt;&gt;"",$K404='Assumptions'!$E$16,$K404='Assumptions'!$E$17),"Exception - check",IF(AND($L404='Assumptions'!$E$14,$G404&lt;'Assumptions'!$B$4),"Past date - check","")))</f>
        <v/>
      </c>
    </row>
    <row r="405">
      <c r="A405" s="6">
        <f>IFERROR(IF(INDEX('Recurring Plans'!$A$5:$A$104,INT((ROW()-5)/12)+1)="","",INDEX('Recurring Plans'!$A$5:$A$104,INT((ROW()-5)/12)+1)),"")</f>
        <v/>
      </c>
      <c r="B405" s="21">
        <f>IF($A405="","",MOD(ROW()-5,12)+1)</f>
        <v/>
      </c>
      <c r="C405" s="18">
        <f>IF($A405="","",IFERROR(VLOOKUP($A405,'Recurring Plans'!$A$5:$M$104,2,FALSE),""))</f>
        <v/>
      </c>
      <c r="D405" s="18">
        <f>IF($A405="","",IFERROR(VLOOKUP($A405,'Recurring Plans'!$A$5:$M$104,4,FALSE),""))</f>
        <v/>
      </c>
      <c r="E405" s="32">
        <f>IF(OR($A405="",$B405&gt;IFERROR(VLOOKUP($A405,'Recurring Plans'!$A$5:$M$104,8,FALSE),0),IFERROR(VLOOKUP($A405,'Recurring Plans'!$A$5:$M$104,11,FALSE),"")&lt;&gt;'Assumptions'!$E$9),"",IFERROR(IF(VLOOKUP($A405,'Recurring Plans'!$A$5:$M$104,7,FALSE)='Assumptions'!$E$4,VLOOKUP($A405,'Recurring Plans'!$A$5:$M$104,5,FALSE)+($B405-1)*VLOOKUP($A405,'Recurring Plans'!$A$5:$M$104,6,FALSE),IF(VLOOKUP($A405,'Recurring Plans'!$A$5:$M$104,7,FALSE)='Assumptions'!$E$5,VLOOKUP($A405,'Recurring Plans'!$A$5:$M$104,5,FALSE)+($B405-1)*VLOOKUP($A405,'Recurring Plans'!$A$5:$M$104,6,FALSE)*7,IF(VLOOKUP($A405,'Recurring Plans'!$A$5:$M$104,7,FALSE)='Assumptions'!$E$6,EDATE(VLOOKUP($A405,'Recurring Plans'!$A$5:$M$104,5,FALSE),($B405-1)*VLOOKUP($A405,'Recurring Plans'!$A$5:$M$104,6,FALSE)),""))),""))</f>
        <v/>
      </c>
      <c r="F405" s="31" t="n"/>
      <c r="G405" s="32">
        <f>IF($E405="","",IF($F405&lt;&gt;"",$F405,$E405))</f>
        <v/>
      </c>
      <c r="H405" s="22">
        <f>IF($E405="","",IFERROR(VLOOKUP($A405,'Recurring Plans'!$A$5:$M$104,9,FALSE),""))</f>
        <v/>
      </c>
      <c r="I405" s="13" t="n"/>
      <c r="J405" s="18">
        <f>IF($E405="","",IF($I405&lt;&gt;"",$I405,IFERROR(VLOOKUP($A405,'Recurring Plans'!$A$5:$M$104,10,FALSE),"")))</f>
        <v/>
      </c>
      <c r="K405" s="12" t="n"/>
      <c r="L405" s="6">
        <f>IF($G405="","",IF($K405&lt;&gt;"",$K405,'Assumptions'!$E$14))</f>
        <v/>
      </c>
      <c r="M405" s="13" t="n"/>
      <c r="N405" s="18">
        <f>IF($G405="","",IF(OR($F405&lt;&gt;"",$I405&lt;&gt;"",$M405&lt;&gt;"",$K405='Assumptions'!$E$16,$K405='Assumptions'!$E$17),"Exception - check",IF(AND($L405='Assumptions'!$E$14,$G405&lt;'Assumptions'!$B$4),"Past date - check","")))</f>
        <v/>
      </c>
    </row>
    <row r="406">
      <c r="A406" s="9">
        <f>IFERROR(IF(INDEX('Recurring Plans'!$A$5:$A$104,INT((ROW()-5)/12)+1)="","",INDEX('Recurring Plans'!$A$5:$A$104,INT((ROW()-5)/12)+1)),"")</f>
        <v/>
      </c>
      <c r="B406" s="23">
        <f>IF($A406="","",MOD(ROW()-5,12)+1)</f>
        <v/>
      </c>
      <c r="C406" s="20">
        <f>IF($A406="","",IFERROR(VLOOKUP($A406,'Recurring Plans'!$A$5:$M$104,2,FALSE),""))</f>
        <v/>
      </c>
      <c r="D406" s="20">
        <f>IF($A406="","",IFERROR(VLOOKUP($A406,'Recurring Plans'!$A$5:$M$104,4,FALSE),""))</f>
        <v/>
      </c>
      <c r="E406" s="33">
        <f>IF(OR($A406="",$B406&gt;IFERROR(VLOOKUP($A406,'Recurring Plans'!$A$5:$M$104,8,FALSE),0),IFERROR(VLOOKUP($A406,'Recurring Plans'!$A$5:$M$104,11,FALSE),"")&lt;&gt;'Assumptions'!$E$9),"",IFERROR(IF(VLOOKUP($A406,'Recurring Plans'!$A$5:$M$104,7,FALSE)='Assumptions'!$E$4,VLOOKUP($A406,'Recurring Plans'!$A$5:$M$104,5,FALSE)+($B406-1)*VLOOKUP($A406,'Recurring Plans'!$A$5:$M$104,6,FALSE),IF(VLOOKUP($A406,'Recurring Plans'!$A$5:$M$104,7,FALSE)='Assumptions'!$E$5,VLOOKUP($A406,'Recurring Plans'!$A$5:$M$104,5,FALSE)+($B406-1)*VLOOKUP($A406,'Recurring Plans'!$A$5:$M$104,6,FALSE)*7,IF(VLOOKUP($A406,'Recurring Plans'!$A$5:$M$104,7,FALSE)='Assumptions'!$E$6,EDATE(VLOOKUP($A406,'Recurring Plans'!$A$5:$M$104,5,FALSE),($B406-1)*VLOOKUP($A406,'Recurring Plans'!$A$5:$M$104,6,FALSE)),""))),""))</f>
        <v/>
      </c>
      <c r="F406" s="31" t="n"/>
      <c r="G406" s="33">
        <f>IF($E406="","",IF($F406&lt;&gt;"",$F406,$E406))</f>
        <v/>
      </c>
      <c r="H406" s="24">
        <f>IF($E406="","",IFERROR(VLOOKUP($A406,'Recurring Plans'!$A$5:$M$104,9,FALSE),""))</f>
        <v/>
      </c>
      <c r="I406" s="13" t="n"/>
      <c r="J406" s="20">
        <f>IF($E406="","",IF($I406&lt;&gt;"",$I406,IFERROR(VLOOKUP($A406,'Recurring Plans'!$A$5:$M$104,10,FALSE),"")))</f>
        <v/>
      </c>
      <c r="K406" s="12" t="n"/>
      <c r="L406" s="9">
        <f>IF($G406="","",IF($K406&lt;&gt;"",$K406,'Assumptions'!$E$14))</f>
        <v/>
      </c>
      <c r="M406" s="13" t="n"/>
      <c r="N406" s="20">
        <f>IF($G406="","",IF(OR($F406&lt;&gt;"",$I406&lt;&gt;"",$M406&lt;&gt;"",$K406='Assumptions'!$E$16,$K406='Assumptions'!$E$17),"Exception - check",IF(AND($L406='Assumptions'!$E$14,$G406&lt;'Assumptions'!$B$4),"Past date - check","")))</f>
        <v/>
      </c>
    </row>
    <row r="407">
      <c r="A407" s="6">
        <f>IFERROR(IF(INDEX('Recurring Plans'!$A$5:$A$104,INT((ROW()-5)/12)+1)="","",INDEX('Recurring Plans'!$A$5:$A$104,INT((ROW()-5)/12)+1)),"")</f>
        <v/>
      </c>
      <c r="B407" s="21">
        <f>IF($A407="","",MOD(ROW()-5,12)+1)</f>
        <v/>
      </c>
      <c r="C407" s="18">
        <f>IF($A407="","",IFERROR(VLOOKUP($A407,'Recurring Plans'!$A$5:$M$104,2,FALSE),""))</f>
        <v/>
      </c>
      <c r="D407" s="18">
        <f>IF($A407="","",IFERROR(VLOOKUP($A407,'Recurring Plans'!$A$5:$M$104,4,FALSE),""))</f>
        <v/>
      </c>
      <c r="E407" s="32">
        <f>IF(OR($A407="",$B407&gt;IFERROR(VLOOKUP($A407,'Recurring Plans'!$A$5:$M$104,8,FALSE),0),IFERROR(VLOOKUP($A407,'Recurring Plans'!$A$5:$M$104,11,FALSE),"")&lt;&gt;'Assumptions'!$E$9),"",IFERROR(IF(VLOOKUP($A407,'Recurring Plans'!$A$5:$M$104,7,FALSE)='Assumptions'!$E$4,VLOOKUP($A407,'Recurring Plans'!$A$5:$M$104,5,FALSE)+($B407-1)*VLOOKUP($A407,'Recurring Plans'!$A$5:$M$104,6,FALSE),IF(VLOOKUP($A407,'Recurring Plans'!$A$5:$M$104,7,FALSE)='Assumptions'!$E$5,VLOOKUP($A407,'Recurring Plans'!$A$5:$M$104,5,FALSE)+($B407-1)*VLOOKUP($A407,'Recurring Plans'!$A$5:$M$104,6,FALSE)*7,IF(VLOOKUP($A407,'Recurring Plans'!$A$5:$M$104,7,FALSE)='Assumptions'!$E$6,EDATE(VLOOKUP($A407,'Recurring Plans'!$A$5:$M$104,5,FALSE),($B407-1)*VLOOKUP($A407,'Recurring Plans'!$A$5:$M$104,6,FALSE)),""))),""))</f>
        <v/>
      </c>
      <c r="F407" s="31" t="n"/>
      <c r="G407" s="32">
        <f>IF($E407="","",IF($F407&lt;&gt;"",$F407,$E407))</f>
        <v/>
      </c>
      <c r="H407" s="22">
        <f>IF($E407="","",IFERROR(VLOOKUP($A407,'Recurring Plans'!$A$5:$M$104,9,FALSE),""))</f>
        <v/>
      </c>
      <c r="I407" s="13" t="n"/>
      <c r="J407" s="18">
        <f>IF($E407="","",IF($I407&lt;&gt;"",$I407,IFERROR(VLOOKUP($A407,'Recurring Plans'!$A$5:$M$104,10,FALSE),"")))</f>
        <v/>
      </c>
      <c r="K407" s="12" t="n"/>
      <c r="L407" s="6">
        <f>IF($G407="","",IF($K407&lt;&gt;"",$K407,'Assumptions'!$E$14))</f>
        <v/>
      </c>
      <c r="M407" s="13" t="n"/>
      <c r="N407" s="18">
        <f>IF($G407="","",IF(OR($F407&lt;&gt;"",$I407&lt;&gt;"",$M407&lt;&gt;"",$K407='Assumptions'!$E$16,$K407='Assumptions'!$E$17),"Exception - check",IF(AND($L407='Assumptions'!$E$14,$G407&lt;'Assumptions'!$B$4),"Past date - check","")))</f>
        <v/>
      </c>
    </row>
    <row r="408">
      <c r="A408" s="9">
        <f>IFERROR(IF(INDEX('Recurring Plans'!$A$5:$A$104,INT((ROW()-5)/12)+1)="","",INDEX('Recurring Plans'!$A$5:$A$104,INT((ROW()-5)/12)+1)),"")</f>
        <v/>
      </c>
      <c r="B408" s="23">
        <f>IF($A408="","",MOD(ROW()-5,12)+1)</f>
        <v/>
      </c>
      <c r="C408" s="20">
        <f>IF($A408="","",IFERROR(VLOOKUP($A408,'Recurring Plans'!$A$5:$M$104,2,FALSE),""))</f>
        <v/>
      </c>
      <c r="D408" s="20">
        <f>IF($A408="","",IFERROR(VLOOKUP($A408,'Recurring Plans'!$A$5:$M$104,4,FALSE),""))</f>
        <v/>
      </c>
      <c r="E408" s="33">
        <f>IF(OR($A408="",$B408&gt;IFERROR(VLOOKUP($A408,'Recurring Plans'!$A$5:$M$104,8,FALSE),0),IFERROR(VLOOKUP($A408,'Recurring Plans'!$A$5:$M$104,11,FALSE),"")&lt;&gt;'Assumptions'!$E$9),"",IFERROR(IF(VLOOKUP($A408,'Recurring Plans'!$A$5:$M$104,7,FALSE)='Assumptions'!$E$4,VLOOKUP($A408,'Recurring Plans'!$A$5:$M$104,5,FALSE)+($B408-1)*VLOOKUP($A408,'Recurring Plans'!$A$5:$M$104,6,FALSE),IF(VLOOKUP($A408,'Recurring Plans'!$A$5:$M$104,7,FALSE)='Assumptions'!$E$5,VLOOKUP($A408,'Recurring Plans'!$A$5:$M$104,5,FALSE)+($B408-1)*VLOOKUP($A408,'Recurring Plans'!$A$5:$M$104,6,FALSE)*7,IF(VLOOKUP($A408,'Recurring Plans'!$A$5:$M$104,7,FALSE)='Assumptions'!$E$6,EDATE(VLOOKUP($A408,'Recurring Plans'!$A$5:$M$104,5,FALSE),($B408-1)*VLOOKUP($A408,'Recurring Plans'!$A$5:$M$104,6,FALSE)),""))),""))</f>
        <v/>
      </c>
      <c r="F408" s="31" t="n"/>
      <c r="G408" s="33">
        <f>IF($E408="","",IF($F408&lt;&gt;"",$F408,$E408))</f>
        <v/>
      </c>
      <c r="H408" s="24">
        <f>IF($E408="","",IFERROR(VLOOKUP($A408,'Recurring Plans'!$A$5:$M$104,9,FALSE),""))</f>
        <v/>
      </c>
      <c r="I408" s="13" t="n"/>
      <c r="J408" s="20">
        <f>IF($E408="","",IF($I408&lt;&gt;"",$I408,IFERROR(VLOOKUP($A408,'Recurring Plans'!$A$5:$M$104,10,FALSE),"")))</f>
        <v/>
      </c>
      <c r="K408" s="12" t="n"/>
      <c r="L408" s="9">
        <f>IF($G408="","",IF($K408&lt;&gt;"",$K408,'Assumptions'!$E$14))</f>
        <v/>
      </c>
      <c r="M408" s="13" t="n"/>
      <c r="N408" s="20">
        <f>IF($G408="","",IF(OR($F408&lt;&gt;"",$I408&lt;&gt;"",$M408&lt;&gt;"",$K408='Assumptions'!$E$16,$K408='Assumptions'!$E$17),"Exception - check",IF(AND($L408='Assumptions'!$E$14,$G408&lt;'Assumptions'!$B$4),"Past date - check","")))</f>
        <v/>
      </c>
    </row>
    <row r="409">
      <c r="A409" s="6">
        <f>IFERROR(IF(INDEX('Recurring Plans'!$A$5:$A$104,INT((ROW()-5)/12)+1)="","",INDEX('Recurring Plans'!$A$5:$A$104,INT((ROW()-5)/12)+1)),"")</f>
        <v/>
      </c>
      <c r="B409" s="21">
        <f>IF($A409="","",MOD(ROW()-5,12)+1)</f>
        <v/>
      </c>
      <c r="C409" s="18">
        <f>IF($A409="","",IFERROR(VLOOKUP($A409,'Recurring Plans'!$A$5:$M$104,2,FALSE),""))</f>
        <v/>
      </c>
      <c r="D409" s="18">
        <f>IF($A409="","",IFERROR(VLOOKUP($A409,'Recurring Plans'!$A$5:$M$104,4,FALSE),""))</f>
        <v/>
      </c>
      <c r="E409" s="32">
        <f>IF(OR($A409="",$B409&gt;IFERROR(VLOOKUP($A409,'Recurring Plans'!$A$5:$M$104,8,FALSE),0),IFERROR(VLOOKUP($A409,'Recurring Plans'!$A$5:$M$104,11,FALSE),"")&lt;&gt;'Assumptions'!$E$9),"",IFERROR(IF(VLOOKUP($A409,'Recurring Plans'!$A$5:$M$104,7,FALSE)='Assumptions'!$E$4,VLOOKUP($A409,'Recurring Plans'!$A$5:$M$104,5,FALSE)+($B409-1)*VLOOKUP($A409,'Recurring Plans'!$A$5:$M$104,6,FALSE),IF(VLOOKUP($A409,'Recurring Plans'!$A$5:$M$104,7,FALSE)='Assumptions'!$E$5,VLOOKUP($A409,'Recurring Plans'!$A$5:$M$104,5,FALSE)+($B409-1)*VLOOKUP($A409,'Recurring Plans'!$A$5:$M$104,6,FALSE)*7,IF(VLOOKUP($A409,'Recurring Plans'!$A$5:$M$104,7,FALSE)='Assumptions'!$E$6,EDATE(VLOOKUP($A409,'Recurring Plans'!$A$5:$M$104,5,FALSE),($B409-1)*VLOOKUP($A409,'Recurring Plans'!$A$5:$M$104,6,FALSE)),""))),""))</f>
        <v/>
      </c>
      <c r="F409" s="31" t="n"/>
      <c r="G409" s="32">
        <f>IF($E409="","",IF($F409&lt;&gt;"",$F409,$E409))</f>
        <v/>
      </c>
      <c r="H409" s="22">
        <f>IF($E409="","",IFERROR(VLOOKUP($A409,'Recurring Plans'!$A$5:$M$104,9,FALSE),""))</f>
        <v/>
      </c>
      <c r="I409" s="13" t="n"/>
      <c r="J409" s="18">
        <f>IF($E409="","",IF($I409&lt;&gt;"",$I409,IFERROR(VLOOKUP($A409,'Recurring Plans'!$A$5:$M$104,10,FALSE),"")))</f>
        <v/>
      </c>
      <c r="K409" s="12" t="n"/>
      <c r="L409" s="6">
        <f>IF($G409="","",IF($K409&lt;&gt;"",$K409,'Assumptions'!$E$14))</f>
        <v/>
      </c>
      <c r="M409" s="13" t="n"/>
      <c r="N409" s="18">
        <f>IF($G409="","",IF(OR($F409&lt;&gt;"",$I409&lt;&gt;"",$M409&lt;&gt;"",$K409='Assumptions'!$E$16,$K409='Assumptions'!$E$17),"Exception - check",IF(AND($L409='Assumptions'!$E$14,$G409&lt;'Assumptions'!$B$4),"Past date - check","")))</f>
        <v/>
      </c>
    </row>
    <row r="410">
      <c r="A410" s="9">
        <f>IFERROR(IF(INDEX('Recurring Plans'!$A$5:$A$104,INT((ROW()-5)/12)+1)="","",INDEX('Recurring Plans'!$A$5:$A$104,INT((ROW()-5)/12)+1)),"")</f>
        <v/>
      </c>
      <c r="B410" s="23">
        <f>IF($A410="","",MOD(ROW()-5,12)+1)</f>
        <v/>
      </c>
      <c r="C410" s="20">
        <f>IF($A410="","",IFERROR(VLOOKUP($A410,'Recurring Plans'!$A$5:$M$104,2,FALSE),""))</f>
        <v/>
      </c>
      <c r="D410" s="20">
        <f>IF($A410="","",IFERROR(VLOOKUP($A410,'Recurring Plans'!$A$5:$M$104,4,FALSE),""))</f>
        <v/>
      </c>
      <c r="E410" s="33">
        <f>IF(OR($A410="",$B410&gt;IFERROR(VLOOKUP($A410,'Recurring Plans'!$A$5:$M$104,8,FALSE),0),IFERROR(VLOOKUP($A410,'Recurring Plans'!$A$5:$M$104,11,FALSE),"")&lt;&gt;'Assumptions'!$E$9),"",IFERROR(IF(VLOOKUP($A410,'Recurring Plans'!$A$5:$M$104,7,FALSE)='Assumptions'!$E$4,VLOOKUP($A410,'Recurring Plans'!$A$5:$M$104,5,FALSE)+($B410-1)*VLOOKUP($A410,'Recurring Plans'!$A$5:$M$104,6,FALSE),IF(VLOOKUP($A410,'Recurring Plans'!$A$5:$M$104,7,FALSE)='Assumptions'!$E$5,VLOOKUP($A410,'Recurring Plans'!$A$5:$M$104,5,FALSE)+($B410-1)*VLOOKUP($A410,'Recurring Plans'!$A$5:$M$104,6,FALSE)*7,IF(VLOOKUP($A410,'Recurring Plans'!$A$5:$M$104,7,FALSE)='Assumptions'!$E$6,EDATE(VLOOKUP($A410,'Recurring Plans'!$A$5:$M$104,5,FALSE),($B410-1)*VLOOKUP($A410,'Recurring Plans'!$A$5:$M$104,6,FALSE)),""))),""))</f>
        <v/>
      </c>
      <c r="F410" s="31" t="n"/>
      <c r="G410" s="33">
        <f>IF($E410="","",IF($F410&lt;&gt;"",$F410,$E410))</f>
        <v/>
      </c>
      <c r="H410" s="24">
        <f>IF($E410="","",IFERROR(VLOOKUP($A410,'Recurring Plans'!$A$5:$M$104,9,FALSE),""))</f>
        <v/>
      </c>
      <c r="I410" s="13" t="n"/>
      <c r="J410" s="20">
        <f>IF($E410="","",IF($I410&lt;&gt;"",$I410,IFERROR(VLOOKUP($A410,'Recurring Plans'!$A$5:$M$104,10,FALSE),"")))</f>
        <v/>
      </c>
      <c r="K410" s="12" t="n"/>
      <c r="L410" s="9">
        <f>IF($G410="","",IF($K410&lt;&gt;"",$K410,'Assumptions'!$E$14))</f>
        <v/>
      </c>
      <c r="M410" s="13" t="n"/>
      <c r="N410" s="20">
        <f>IF($G410="","",IF(OR($F410&lt;&gt;"",$I410&lt;&gt;"",$M410&lt;&gt;"",$K410='Assumptions'!$E$16,$K410='Assumptions'!$E$17),"Exception - check",IF(AND($L410='Assumptions'!$E$14,$G410&lt;'Assumptions'!$B$4),"Past date - check","")))</f>
        <v/>
      </c>
    </row>
    <row r="411">
      <c r="A411" s="6">
        <f>IFERROR(IF(INDEX('Recurring Plans'!$A$5:$A$104,INT((ROW()-5)/12)+1)="","",INDEX('Recurring Plans'!$A$5:$A$104,INT((ROW()-5)/12)+1)),"")</f>
        <v/>
      </c>
      <c r="B411" s="21">
        <f>IF($A411="","",MOD(ROW()-5,12)+1)</f>
        <v/>
      </c>
      <c r="C411" s="18">
        <f>IF($A411="","",IFERROR(VLOOKUP($A411,'Recurring Plans'!$A$5:$M$104,2,FALSE),""))</f>
        <v/>
      </c>
      <c r="D411" s="18">
        <f>IF($A411="","",IFERROR(VLOOKUP($A411,'Recurring Plans'!$A$5:$M$104,4,FALSE),""))</f>
        <v/>
      </c>
      <c r="E411" s="32">
        <f>IF(OR($A411="",$B411&gt;IFERROR(VLOOKUP($A411,'Recurring Plans'!$A$5:$M$104,8,FALSE),0),IFERROR(VLOOKUP($A411,'Recurring Plans'!$A$5:$M$104,11,FALSE),"")&lt;&gt;'Assumptions'!$E$9),"",IFERROR(IF(VLOOKUP($A411,'Recurring Plans'!$A$5:$M$104,7,FALSE)='Assumptions'!$E$4,VLOOKUP($A411,'Recurring Plans'!$A$5:$M$104,5,FALSE)+($B411-1)*VLOOKUP($A411,'Recurring Plans'!$A$5:$M$104,6,FALSE),IF(VLOOKUP($A411,'Recurring Plans'!$A$5:$M$104,7,FALSE)='Assumptions'!$E$5,VLOOKUP($A411,'Recurring Plans'!$A$5:$M$104,5,FALSE)+($B411-1)*VLOOKUP($A411,'Recurring Plans'!$A$5:$M$104,6,FALSE)*7,IF(VLOOKUP($A411,'Recurring Plans'!$A$5:$M$104,7,FALSE)='Assumptions'!$E$6,EDATE(VLOOKUP($A411,'Recurring Plans'!$A$5:$M$104,5,FALSE),($B411-1)*VLOOKUP($A411,'Recurring Plans'!$A$5:$M$104,6,FALSE)),""))),""))</f>
        <v/>
      </c>
      <c r="F411" s="31" t="n"/>
      <c r="G411" s="32">
        <f>IF($E411="","",IF($F411&lt;&gt;"",$F411,$E411))</f>
        <v/>
      </c>
      <c r="H411" s="22">
        <f>IF($E411="","",IFERROR(VLOOKUP($A411,'Recurring Plans'!$A$5:$M$104,9,FALSE),""))</f>
        <v/>
      </c>
      <c r="I411" s="13" t="n"/>
      <c r="J411" s="18">
        <f>IF($E411="","",IF($I411&lt;&gt;"",$I411,IFERROR(VLOOKUP($A411,'Recurring Plans'!$A$5:$M$104,10,FALSE),"")))</f>
        <v/>
      </c>
      <c r="K411" s="12" t="n"/>
      <c r="L411" s="6">
        <f>IF($G411="","",IF($K411&lt;&gt;"",$K411,'Assumptions'!$E$14))</f>
        <v/>
      </c>
      <c r="M411" s="13" t="n"/>
      <c r="N411" s="18">
        <f>IF($G411="","",IF(OR($F411&lt;&gt;"",$I411&lt;&gt;"",$M411&lt;&gt;"",$K411='Assumptions'!$E$16,$K411='Assumptions'!$E$17),"Exception - check",IF(AND($L411='Assumptions'!$E$14,$G411&lt;'Assumptions'!$B$4),"Past date - check","")))</f>
        <v/>
      </c>
    </row>
    <row r="412">
      <c r="A412" s="9">
        <f>IFERROR(IF(INDEX('Recurring Plans'!$A$5:$A$104,INT((ROW()-5)/12)+1)="","",INDEX('Recurring Plans'!$A$5:$A$104,INT((ROW()-5)/12)+1)),"")</f>
        <v/>
      </c>
      <c r="B412" s="23">
        <f>IF($A412="","",MOD(ROW()-5,12)+1)</f>
        <v/>
      </c>
      <c r="C412" s="20">
        <f>IF($A412="","",IFERROR(VLOOKUP($A412,'Recurring Plans'!$A$5:$M$104,2,FALSE),""))</f>
        <v/>
      </c>
      <c r="D412" s="20">
        <f>IF($A412="","",IFERROR(VLOOKUP($A412,'Recurring Plans'!$A$5:$M$104,4,FALSE),""))</f>
        <v/>
      </c>
      <c r="E412" s="33">
        <f>IF(OR($A412="",$B412&gt;IFERROR(VLOOKUP($A412,'Recurring Plans'!$A$5:$M$104,8,FALSE),0),IFERROR(VLOOKUP($A412,'Recurring Plans'!$A$5:$M$104,11,FALSE),"")&lt;&gt;'Assumptions'!$E$9),"",IFERROR(IF(VLOOKUP($A412,'Recurring Plans'!$A$5:$M$104,7,FALSE)='Assumptions'!$E$4,VLOOKUP($A412,'Recurring Plans'!$A$5:$M$104,5,FALSE)+($B412-1)*VLOOKUP($A412,'Recurring Plans'!$A$5:$M$104,6,FALSE),IF(VLOOKUP($A412,'Recurring Plans'!$A$5:$M$104,7,FALSE)='Assumptions'!$E$5,VLOOKUP($A412,'Recurring Plans'!$A$5:$M$104,5,FALSE)+($B412-1)*VLOOKUP($A412,'Recurring Plans'!$A$5:$M$104,6,FALSE)*7,IF(VLOOKUP($A412,'Recurring Plans'!$A$5:$M$104,7,FALSE)='Assumptions'!$E$6,EDATE(VLOOKUP($A412,'Recurring Plans'!$A$5:$M$104,5,FALSE),($B412-1)*VLOOKUP($A412,'Recurring Plans'!$A$5:$M$104,6,FALSE)),""))),""))</f>
        <v/>
      </c>
      <c r="F412" s="31" t="n"/>
      <c r="G412" s="33">
        <f>IF($E412="","",IF($F412&lt;&gt;"",$F412,$E412))</f>
        <v/>
      </c>
      <c r="H412" s="24">
        <f>IF($E412="","",IFERROR(VLOOKUP($A412,'Recurring Plans'!$A$5:$M$104,9,FALSE),""))</f>
        <v/>
      </c>
      <c r="I412" s="13" t="n"/>
      <c r="J412" s="20">
        <f>IF($E412="","",IF($I412&lt;&gt;"",$I412,IFERROR(VLOOKUP($A412,'Recurring Plans'!$A$5:$M$104,10,FALSE),"")))</f>
        <v/>
      </c>
      <c r="K412" s="12" t="n"/>
      <c r="L412" s="9">
        <f>IF($G412="","",IF($K412&lt;&gt;"",$K412,'Assumptions'!$E$14))</f>
        <v/>
      </c>
      <c r="M412" s="13" t="n"/>
      <c r="N412" s="20">
        <f>IF($G412="","",IF(OR($F412&lt;&gt;"",$I412&lt;&gt;"",$M412&lt;&gt;"",$K412='Assumptions'!$E$16,$K412='Assumptions'!$E$17),"Exception - check",IF(AND($L412='Assumptions'!$E$14,$G412&lt;'Assumptions'!$B$4),"Past date - check","")))</f>
        <v/>
      </c>
    </row>
    <row r="413">
      <c r="A413" s="6">
        <f>IFERROR(IF(INDEX('Recurring Plans'!$A$5:$A$104,INT((ROW()-5)/12)+1)="","",INDEX('Recurring Plans'!$A$5:$A$104,INT((ROW()-5)/12)+1)),"")</f>
        <v/>
      </c>
      <c r="B413" s="21">
        <f>IF($A413="","",MOD(ROW()-5,12)+1)</f>
        <v/>
      </c>
      <c r="C413" s="18">
        <f>IF($A413="","",IFERROR(VLOOKUP($A413,'Recurring Plans'!$A$5:$M$104,2,FALSE),""))</f>
        <v/>
      </c>
      <c r="D413" s="18">
        <f>IF($A413="","",IFERROR(VLOOKUP($A413,'Recurring Plans'!$A$5:$M$104,4,FALSE),""))</f>
        <v/>
      </c>
      <c r="E413" s="32">
        <f>IF(OR($A413="",$B413&gt;IFERROR(VLOOKUP($A413,'Recurring Plans'!$A$5:$M$104,8,FALSE),0),IFERROR(VLOOKUP($A413,'Recurring Plans'!$A$5:$M$104,11,FALSE),"")&lt;&gt;'Assumptions'!$E$9),"",IFERROR(IF(VLOOKUP($A413,'Recurring Plans'!$A$5:$M$104,7,FALSE)='Assumptions'!$E$4,VLOOKUP($A413,'Recurring Plans'!$A$5:$M$104,5,FALSE)+($B413-1)*VLOOKUP($A413,'Recurring Plans'!$A$5:$M$104,6,FALSE),IF(VLOOKUP($A413,'Recurring Plans'!$A$5:$M$104,7,FALSE)='Assumptions'!$E$5,VLOOKUP($A413,'Recurring Plans'!$A$5:$M$104,5,FALSE)+($B413-1)*VLOOKUP($A413,'Recurring Plans'!$A$5:$M$104,6,FALSE)*7,IF(VLOOKUP($A413,'Recurring Plans'!$A$5:$M$104,7,FALSE)='Assumptions'!$E$6,EDATE(VLOOKUP($A413,'Recurring Plans'!$A$5:$M$104,5,FALSE),($B413-1)*VLOOKUP($A413,'Recurring Plans'!$A$5:$M$104,6,FALSE)),""))),""))</f>
        <v/>
      </c>
      <c r="F413" s="31" t="n"/>
      <c r="G413" s="32">
        <f>IF($E413="","",IF($F413&lt;&gt;"",$F413,$E413))</f>
        <v/>
      </c>
      <c r="H413" s="22">
        <f>IF($E413="","",IFERROR(VLOOKUP($A413,'Recurring Plans'!$A$5:$M$104,9,FALSE),""))</f>
        <v/>
      </c>
      <c r="I413" s="13" t="n"/>
      <c r="J413" s="18">
        <f>IF($E413="","",IF($I413&lt;&gt;"",$I413,IFERROR(VLOOKUP($A413,'Recurring Plans'!$A$5:$M$104,10,FALSE),"")))</f>
        <v/>
      </c>
      <c r="K413" s="12" t="n"/>
      <c r="L413" s="6">
        <f>IF($G413="","",IF($K413&lt;&gt;"",$K413,'Assumptions'!$E$14))</f>
        <v/>
      </c>
      <c r="M413" s="13" t="n"/>
      <c r="N413" s="18">
        <f>IF($G413="","",IF(OR($F413&lt;&gt;"",$I413&lt;&gt;"",$M413&lt;&gt;"",$K413='Assumptions'!$E$16,$K413='Assumptions'!$E$17),"Exception - check",IF(AND($L413='Assumptions'!$E$14,$G413&lt;'Assumptions'!$B$4),"Past date - check","")))</f>
        <v/>
      </c>
    </row>
    <row r="414">
      <c r="A414" s="9">
        <f>IFERROR(IF(INDEX('Recurring Plans'!$A$5:$A$104,INT((ROW()-5)/12)+1)="","",INDEX('Recurring Plans'!$A$5:$A$104,INT((ROW()-5)/12)+1)),"")</f>
        <v/>
      </c>
      <c r="B414" s="23">
        <f>IF($A414="","",MOD(ROW()-5,12)+1)</f>
        <v/>
      </c>
      <c r="C414" s="20">
        <f>IF($A414="","",IFERROR(VLOOKUP($A414,'Recurring Plans'!$A$5:$M$104,2,FALSE),""))</f>
        <v/>
      </c>
      <c r="D414" s="20">
        <f>IF($A414="","",IFERROR(VLOOKUP($A414,'Recurring Plans'!$A$5:$M$104,4,FALSE),""))</f>
        <v/>
      </c>
      <c r="E414" s="33">
        <f>IF(OR($A414="",$B414&gt;IFERROR(VLOOKUP($A414,'Recurring Plans'!$A$5:$M$104,8,FALSE),0),IFERROR(VLOOKUP($A414,'Recurring Plans'!$A$5:$M$104,11,FALSE),"")&lt;&gt;'Assumptions'!$E$9),"",IFERROR(IF(VLOOKUP($A414,'Recurring Plans'!$A$5:$M$104,7,FALSE)='Assumptions'!$E$4,VLOOKUP($A414,'Recurring Plans'!$A$5:$M$104,5,FALSE)+($B414-1)*VLOOKUP($A414,'Recurring Plans'!$A$5:$M$104,6,FALSE),IF(VLOOKUP($A414,'Recurring Plans'!$A$5:$M$104,7,FALSE)='Assumptions'!$E$5,VLOOKUP($A414,'Recurring Plans'!$A$5:$M$104,5,FALSE)+($B414-1)*VLOOKUP($A414,'Recurring Plans'!$A$5:$M$104,6,FALSE)*7,IF(VLOOKUP($A414,'Recurring Plans'!$A$5:$M$104,7,FALSE)='Assumptions'!$E$6,EDATE(VLOOKUP($A414,'Recurring Plans'!$A$5:$M$104,5,FALSE),($B414-1)*VLOOKUP($A414,'Recurring Plans'!$A$5:$M$104,6,FALSE)),""))),""))</f>
        <v/>
      </c>
      <c r="F414" s="31" t="n"/>
      <c r="G414" s="33">
        <f>IF($E414="","",IF($F414&lt;&gt;"",$F414,$E414))</f>
        <v/>
      </c>
      <c r="H414" s="24">
        <f>IF($E414="","",IFERROR(VLOOKUP($A414,'Recurring Plans'!$A$5:$M$104,9,FALSE),""))</f>
        <v/>
      </c>
      <c r="I414" s="13" t="n"/>
      <c r="J414" s="20">
        <f>IF($E414="","",IF($I414&lt;&gt;"",$I414,IFERROR(VLOOKUP($A414,'Recurring Plans'!$A$5:$M$104,10,FALSE),"")))</f>
        <v/>
      </c>
      <c r="K414" s="12" t="n"/>
      <c r="L414" s="9">
        <f>IF($G414="","",IF($K414&lt;&gt;"",$K414,'Assumptions'!$E$14))</f>
        <v/>
      </c>
      <c r="M414" s="13" t="n"/>
      <c r="N414" s="20">
        <f>IF($G414="","",IF(OR($F414&lt;&gt;"",$I414&lt;&gt;"",$M414&lt;&gt;"",$K414='Assumptions'!$E$16,$K414='Assumptions'!$E$17),"Exception - check",IF(AND($L414='Assumptions'!$E$14,$G414&lt;'Assumptions'!$B$4),"Past date - check","")))</f>
        <v/>
      </c>
    </row>
    <row r="415">
      <c r="A415" s="6">
        <f>IFERROR(IF(INDEX('Recurring Plans'!$A$5:$A$104,INT((ROW()-5)/12)+1)="","",INDEX('Recurring Plans'!$A$5:$A$104,INT((ROW()-5)/12)+1)),"")</f>
        <v/>
      </c>
      <c r="B415" s="21">
        <f>IF($A415="","",MOD(ROW()-5,12)+1)</f>
        <v/>
      </c>
      <c r="C415" s="18">
        <f>IF($A415="","",IFERROR(VLOOKUP($A415,'Recurring Plans'!$A$5:$M$104,2,FALSE),""))</f>
        <v/>
      </c>
      <c r="D415" s="18">
        <f>IF($A415="","",IFERROR(VLOOKUP($A415,'Recurring Plans'!$A$5:$M$104,4,FALSE),""))</f>
        <v/>
      </c>
      <c r="E415" s="32">
        <f>IF(OR($A415="",$B415&gt;IFERROR(VLOOKUP($A415,'Recurring Plans'!$A$5:$M$104,8,FALSE),0),IFERROR(VLOOKUP($A415,'Recurring Plans'!$A$5:$M$104,11,FALSE),"")&lt;&gt;'Assumptions'!$E$9),"",IFERROR(IF(VLOOKUP($A415,'Recurring Plans'!$A$5:$M$104,7,FALSE)='Assumptions'!$E$4,VLOOKUP($A415,'Recurring Plans'!$A$5:$M$104,5,FALSE)+($B415-1)*VLOOKUP($A415,'Recurring Plans'!$A$5:$M$104,6,FALSE),IF(VLOOKUP($A415,'Recurring Plans'!$A$5:$M$104,7,FALSE)='Assumptions'!$E$5,VLOOKUP($A415,'Recurring Plans'!$A$5:$M$104,5,FALSE)+($B415-1)*VLOOKUP($A415,'Recurring Plans'!$A$5:$M$104,6,FALSE)*7,IF(VLOOKUP($A415,'Recurring Plans'!$A$5:$M$104,7,FALSE)='Assumptions'!$E$6,EDATE(VLOOKUP($A415,'Recurring Plans'!$A$5:$M$104,5,FALSE),($B415-1)*VLOOKUP($A415,'Recurring Plans'!$A$5:$M$104,6,FALSE)),""))),""))</f>
        <v/>
      </c>
      <c r="F415" s="31" t="n"/>
      <c r="G415" s="32">
        <f>IF($E415="","",IF($F415&lt;&gt;"",$F415,$E415))</f>
        <v/>
      </c>
      <c r="H415" s="22">
        <f>IF($E415="","",IFERROR(VLOOKUP($A415,'Recurring Plans'!$A$5:$M$104,9,FALSE),""))</f>
        <v/>
      </c>
      <c r="I415" s="13" t="n"/>
      <c r="J415" s="18">
        <f>IF($E415="","",IF($I415&lt;&gt;"",$I415,IFERROR(VLOOKUP($A415,'Recurring Plans'!$A$5:$M$104,10,FALSE),"")))</f>
        <v/>
      </c>
      <c r="K415" s="12" t="n"/>
      <c r="L415" s="6">
        <f>IF($G415="","",IF($K415&lt;&gt;"",$K415,'Assumptions'!$E$14))</f>
        <v/>
      </c>
      <c r="M415" s="13" t="n"/>
      <c r="N415" s="18">
        <f>IF($G415="","",IF(OR($F415&lt;&gt;"",$I415&lt;&gt;"",$M415&lt;&gt;"",$K415='Assumptions'!$E$16,$K415='Assumptions'!$E$17),"Exception - check",IF(AND($L415='Assumptions'!$E$14,$G415&lt;'Assumptions'!$B$4),"Past date - check","")))</f>
        <v/>
      </c>
    </row>
    <row r="416">
      <c r="A416" s="9">
        <f>IFERROR(IF(INDEX('Recurring Plans'!$A$5:$A$104,INT((ROW()-5)/12)+1)="","",INDEX('Recurring Plans'!$A$5:$A$104,INT((ROW()-5)/12)+1)),"")</f>
        <v/>
      </c>
      <c r="B416" s="23">
        <f>IF($A416="","",MOD(ROW()-5,12)+1)</f>
        <v/>
      </c>
      <c r="C416" s="20">
        <f>IF($A416="","",IFERROR(VLOOKUP($A416,'Recurring Plans'!$A$5:$M$104,2,FALSE),""))</f>
        <v/>
      </c>
      <c r="D416" s="20">
        <f>IF($A416="","",IFERROR(VLOOKUP($A416,'Recurring Plans'!$A$5:$M$104,4,FALSE),""))</f>
        <v/>
      </c>
      <c r="E416" s="33">
        <f>IF(OR($A416="",$B416&gt;IFERROR(VLOOKUP($A416,'Recurring Plans'!$A$5:$M$104,8,FALSE),0),IFERROR(VLOOKUP($A416,'Recurring Plans'!$A$5:$M$104,11,FALSE),"")&lt;&gt;'Assumptions'!$E$9),"",IFERROR(IF(VLOOKUP($A416,'Recurring Plans'!$A$5:$M$104,7,FALSE)='Assumptions'!$E$4,VLOOKUP($A416,'Recurring Plans'!$A$5:$M$104,5,FALSE)+($B416-1)*VLOOKUP($A416,'Recurring Plans'!$A$5:$M$104,6,FALSE),IF(VLOOKUP($A416,'Recurring Plans'!$A$5:$M$104,7,FALSE)='Assumptions'!$E$5,VLOOKUP($A416,'Recurring Plans'!$A$5:$M$104,5,FALSE)+($B416-1)*VLOOKUP($A416,'Recurring Plans'!$A$5:$M$104,6,FALSE)*7,IF(VLOOKUP($A416,'Recurring Plans'!$A$5:$M$104,7,FALSE)='Assumptions'!$E$6,EDATE(VLOOKUP($A416,'Recurring Plans'!$A$5:$M$104,5,FALSE),($B416-1)*VLOOKUP($A416,'Recurring Plans'!$A$5:$M$104,6,FALSE)),""))),""))</f>
        <v/>
      </c>
      <c r="F416" s="31" t="n"/>
      <c r="G416" s="33">
        <f>IF($E416="","",IF($F416&lt;&gt;"",$F416,$E416))</f>
        <v/>
      </c>
      <c r="H416" s="24">
        <f>IF($E416="","",IFERROR(VLOOKUP($A416,'Recurring Plans'!$A$5:$M$104,9,FALSE),""))</f>
        <v/>
      </c>
      <c r="I416" s="13" t="n"/>
      <c r="J416" s="20">
        <f>IF($E416="","",IF($I416&lt;&gt;"",$I416,IFERROR(VLOOKUP($A416,'Recurring Plans'!$A$5:$M$104,10,FALSE),"")))</f>
        <v/>
      </c>
      <c r="K416" s="12" t="n"/>
      <c r="L416" s="9">
        <f>IF($G416="","",IF($K416&lt;&gt;"",$K416,'Assumptions'!$E$14))</f>
        <v/>
      </c>
      <c r="M416" s="13" t="n"/>
      <c r="N416" s="20">
        <f>IF($G416="","",IF(OR($F416&lt;&gt;"",$I416&lt;&gt;"",$M416&lt;&gt;"",$K416='Assumptions'!$E$16,$K416='Assumptions'!$E$17),"Exception - check",IF(AND($L416='Assumptions'!$E$14,$G416&lt;'Assumptions'!$B$4),"Past date - check","")))</f>
        <v/>
      </c>
    </row>
    <row r="417">
      <c r="A417" s="6">
        <f>IFERROR(IF(INDEX('Recurring Plans'!$A$5:$A$104,INT((ROW()-5)/12)+1)="","",INDEX('Recurring Plans'!$A$5:$A$104,INT((ROW()-5)/12)+1)),"")</f>
        <v/>
      </c>
      <c r="B417" s="21">
        <f>IF($A417="","",MOD(ROW()-5,12)+1)</f>
        <v/>
      </c>
      <c r="C417" s="18">
        <f>IF($A417="","",IFERROR(VLOOKUP($A417,'Recurring Plans'!$A$5:$M$104,2,FALSE),""))</f>
        <v/>
      </c>
      <c r="D417" s="18">
        <f>IF($A417="","",IFERROR(VLOOKUP($A417,'Recurring Plans'!$A$5:$M$104,4,FALSE),""))</f>
        <v/>
      </c>
      <c r="E417" s="32">
        <f>IF(OR($A417="",$B417&gt;IFERROR(VLOOKUP($A417,'Recurring Plans'!$A$5:$M$104,8,FALSE),0),IFERROR(VLOOKUP($A417,'Recurring Plans'!$A$5:$M$104,11,FALSE),"")&lt;&gt;'Assumptions'!$E$9),"",IFERROR(IF(VLOOKUP($A417,'Recurring Plans'!$A$5:$M$104,7,FALSE)='Assumptions'!$E$4,VLOOKUP($A417,'Recurring Plans'!$A$5:$M$104,5,FALSE)+($B417-1)*VLOOKUP($A417,'Recurring Plans'!$A$5:$M$104,6,FALSE),IF(VLOOKUP($A417,'Recurring Plans'!$A$5:$M$104,7,FALSE)='Assumptions'!$E$5,VLOOKUP($A417,'Recurring Plans'!$A$5:$M$104,5,FALSE)+($B417-1)*VLOOKUP($A417,'Recurring Plans'!$A$5:$M$104,6,FALSE)*7,IF(VLOOKUP($A417,'Recurring Plans'!$A$5:$M$104,7,FALSE)='Assumptions'!$E$6,EDATE(VLOOKUP($A417,'Recurring Plans'!$A$5:$M$104,5,FALSE),($B417-1)*VLOOKUP($A417,'Recurring Plans'!$A$5:$M$104,6,FALSE)),""))),""))</f>
        <v/>
      </c>
      <c r="F417" s="31" t="n"/>
      <c r="G417" s="32">
        <f>IF($E417="","",IF($F417&lt;&gt;"",$F417,$E417))</f>
        <v/>
      </c>
      <c r="H417" s="22">
        <f>IF($E417="","",IFERROR(VLOOKUP($A417,'Recurring Plans'!$A$5:$M$104,9,FALSE),""))</f>
        <v/>
      </c>
      <c r="I417" s="13" t="n"/>
      <c r="J417" s="18">
        <f>IF($E417="","",IF($I417&lt;&gt;"",$I417,IFERROR(VLOOKUP($A417,'Recurring Plans'!$A$5:$M$104,10,FALSE),"")))</f>
        <v/>
      </c>
      <c r="K417" s="12" t="n"/>
      <c r="L417" s="6">
        <f>IF($G417="","",IF($K417&lt;&gt;"",$K417,'Assumptions'!$E$14))</f>
        <v/>
      </c>
      <c r="M417" s="13" t="n"/>
      <c r="N417" s="18">
        <f>IF($G417="","",IF(OR($F417&lt;&gt;"",$I417&lt;&gt;"",$M417&lt;&gt;"",$K417='Assumptions'!$E$16,$K417='Assumptions'!$E$17),"Exception - check",IF(AND($L417='Assumptions'!$E$14,$G417&lt;'Assumptions'!$B$4),"Past date - check","")))</f>
        <v/>
      </c>
    </row>
    <row r="418">
      <c r="A418" s="9">
        <f>IFERROR(IF(INDEX('Recurring Plans'!$A$5:$A$104,INT((ROW()-5)/12)+1)="","",INDEX('Recurring Plans'!$A$5:$A$104,INT((ROW()-5)/12)+1)),"")</f>
        <v/>
      </c>
      <c r="B418" s="23">
        <f>IF($A418="","",MOD(ROW()-5,12)+1)</f>
        <v/>
      </c>
      <c r="C418" s="20">
        <f>IF($A418="","",IFERROR(VLOOKUP($A418,'Recurring Plans'!$A$5:$M$104,2,FALSE),""))</f>
        <v/>
      </c>
      <c r="D418" s="20">
        <f>IF($A418="","",IFERROR(VLOOKUP($A418,'Recurring Plans'!$A$5:$M$104,4,FALSE),""))</f>
        <v/>
      </c>
      <c r="E418" s="33">
        <f>IF(OR($A418="",$B418&gt;IFERROR(VLOOKUP($A418,'Recurring Plans'!$A$5:$M$104,8,FALSE),0),IFERROR(VLOOKUP($A418,'Recurring Plans'!$A$5:$M$104,11,FALSE),"")&lt;&gt;'Assumptions'!$E$9),"",IFERROR(IF(VLOOKUP($A418,'Recurring Plans'!$A$5:$M$104,7,FALSE)='Assumptions'!$E$4,VLOOKUP($A418,'Recurring Plans'!$A$5:$M$104,5,FALSE)+($B418-1)*VLOOKUP($A418,'Recurring Plans'!$A$5:$M$104,6,FALSE),IF(VLOOKUP($A418,'Recurring Plans'!$A$5:$M$104,7,FALSE)='Assumptions'!$E$5,VLOOKUP($A418,'Recurring Plans'!$A$5:$M$104,5,FALSE)+($B418-1)*VLOOKUP($A418,'Recurring Plans'!$A$5:$M$104,6,FALSE)*7,IF(VLOOKUP($A418,'Recurring Plans'!$A$5:$M$104,7,FALSE)='Assumptions'!$E$6,EDATE(VLOOKUP($A418,'Recurring Plans'!$A$5:$M$104,5,FALSE),($B418-1)*VLOOKUP($A418,'Recurring Plans'!$A$5:$M$104,6,FALSE)),""))),""))</f>
        <v/>
      </c>
      <c r="F418" s="31" t="n"/>
      <c r="G418" s="33">
        <f>IF($E418="","",IF($F418&lt;&gt;"",$F418,$E418))</f>
        <v/>
      </c>
      <c r="H418" s="24">
        <f>IF($E418="","",IFERROR(VLOOKUP($A418,'Recurring Plans'!$A$5:$M$104,9,FALSE),""))</f>
        <v/>
      </c>
      <c r="I418" s="13" t="n"/>
      <c r="J418" s="20">
        <f>IF($E418="","",IF($I418&lt;&gt;"",$I418,IFERROR(VLOOKUP($A418,'Recurring Plans'!$A$5:$M$104,10,FALSE),"")))</f>
        <v/>
      </c>
      <c r="K418" s="12" t="n"/>
      <c r="L418" s="9">
        <f>IF($G418="","",IF($K418&lt;&gt;"",$K418,'Assumptions'!$E$14))</f>
        <v/>
      </c>
      <c r="M418" s="13" t="n"/>
      <c r="N418" s="20">
        <f>IF($G418="","",IF(OR($F418&lt;&gt;"",$I418&lt;&gt;"",$M418&lt;&gt;"",$K418='Assumptions'!$E$16,$K418='Assumptions'!$E$17),"Exception - check",IF(AND($L418='Assumptions'!$E$14,$G418&lt;'Assumptions'!$B$4),"Past date - check","")))</f>
        <v/>
      </c>
    </row>
    <row r="419">
      <c r="A419" s="6">
        <f>IFERROR(IF(INDEX('Recurring Plans'!$A$5:$A$104,INT((ROW()-5)/12)+1)="","",INDEX('Recurring Plans'!$A$5:$A$104,INT((ROW()-5)/12)+1)),"")</f>
        <v/>
      </c>
      <c r="B419" s="21">
        <f>IF($A419="","",MOD(ROW()-5,12)+1)</f>
        <v/>
      </c>
      <c r="C419" s="18">
        <f>IF($A419="","",IFERROR(VLOOKUP($A419,'Recurring Plans'!$A$5:$M$104,2,FALSE),""))</f>
        <v/>
      </c>
      <c r="D419" s="18">
        <f>IF($A419="","",IFERROR(VLOOKUP($A419,'Recurring Plans'!$A$5:$M$104,4,FALSE),""))</f>
        <v/>
      </c>
      <c r="E419" s="32">
        <f>IF(OR($A419="",$B419&gt;IFERROR(VLOOKUP($A419,'Recurring Plans'!$A$5:$M$104,8,FALSE),0),IFERROR(VLOOKUP($A419,'Recurring Plans'!$A$5:$M$104,11,FALSE),"")&lt;&gt;'Assumptions'!$E$9),"",IFERROR(IF(VLOOKUP($A419,'Recurring Plans'!$A$5:$M$104,7,FALSE)='Assumptions'!$E$4,VLOOKUP($A419,'Recurring Plans'!$A$5:$M$104,5,FALSE)+($B419-1)*VLOOKUP($A419,'Recurring Plans'!$A$5:$M$104,6,FALSE),IF(VLOOKUP($A419,'Recurring Plans'!$A$5:$M$104,7,FALSE)='Assumptions'!$E$5,VLOOKUP($A419,'Recurring Plans'!$A$5:$M$104,5,FALSE)+($B419-1)*VLOOKUP($A419,'Recurring Plans'!$A$5:$M$104,6,FALSE)*7,IF(VLOOKUP($A419,'Recurring Plans'!$A$5:$M$104,7,FALSE)='Assumptions'!$E$6,EDATE(VLOOKUP($A419,'Recurring Plans'!$A$5:$M$104,5,FALSE),($B419-1)*VLOOKUP($A419,'Recurring Plans'!$A$5:$M$104,6,FALSE)),""))),""))</f>
        <v/>
      </c>
      <c r="F419" s="31" t="n"/>
      <c r="G419" s="32">
        <f>IF($E419="","",IF($F419&lt;&gt;"",$F419,$E419))</f>
        <v/>
      </c>
      <c r="H419" s="22">
        <f>IF($E419="","",IFERROR(VLOOKUP($A419,'Recurring Plans'!$A$5:$M$104,9,FALSE),""))</f>
        <v/>
      </c>
      <c r="I419" s="13" t="n"/>
      <c r="J419" s="18">
        <f>IF($E419="","",IF($I419&lt;&gt;"",$I419,IFERROR(VLOOKUP($A419,'Recurring Plans'!$A$5:$M$104,10,FALSE),"")))</f>
        <v/>
      </c>
      <c r="K419" s="12" t="n"/>
      <c r="L419" s="6">
        <f>IF($G419="","",IF($K419&lt;&gt;"",$K419,'Assumptions'!$E$14))</f>
        <v/>
      </c>
      <c r="M419" s="13" t="n"/>
      <c r="N419" s="18">
        <f>IF($G419="","",IF(OR($F419&lt;&gt;"",$I419&lt;&gt;"",$M419&lt;&gt;"",$K419='Assumptions'!$E$16,$K419='Assumptions'!$E$17),"Exception - check",IF(AND($L419='Assumptions'!$E$14,$G419&lt;'Assumptions'!$B$4),"Past date - check","")))</f>
        <v/>
      </c>
    </row>
    <row r="420">
      <c r="A420" s="9">
        <f>IFERROR(IF(INDEX('Recurring Plans'!$A$5:$A$104,INT((ROW()-5)/12)+1)="","",INDEX('Recurring Plans'!$A$5:$A$104,INT((ROW()-5)/12)+1)),"")</f>
        <v/>
      </c>
      <c r="B420" s="23">
        <f>IF($A420="","",MOD(ROW()-5,12)+1)</f>
        <v/>
      </c>
      <c r="C420" s="20">
        <f>IF($A420="","",IFERROR(VLOOKUP($A420,'Recurring Plans'!$A$5:$M$104,2,FALSE),""))</f>
        <v/>
      </c>
      <c r="D420" s="20">
        <f>IF($A420="","",IFERROR(VLOOKUP($A420,'Recurring Plans'!$A$5:$M$104,4,FALSE),""))</f>
        <v/>
      </c>
      <c r="E420" s="33">
        <f>IF(OR($A420="",$B420&gt;IFERROR(VLOOKUP($A420,'Recurring Plans'!$A$5:$M$104,8,FALSE),0),IFERROR(VLOOKUP($A420,'Recurring Plans'!$A$5:$M$104,11,FALSE),"")&lt;&gt;'Assumptions'!$E$9),"",IFERROR(IF(VLOOKUP($A420,'Recurring Plans'!$A$5:$M$104,7,FALSE)='Assumptions'!$E$4,VLOOKUP($A420,'Recurring Plans'!$A$5:$M$104,5,FALSE)+($B420-1)*VLOOKUP($A420,'Recurring Plans'!$A$5:$M$104,6,FALSE),IF(VLOOKUP($A420,'Recurring Plans'!$A$5:$M$104,7,FALSE)='Assumptions'!$E$5,VLOOKUP($A420,'Recurring Plans'!$A$5:$M$104,5,FALSE)+($B420-1)*VLOOKUP($A420,'Recurring Plans'!$A$5:$M$104,6,FALSE)*7,IF(VLOOKUP($A420,'Recurring Plans'!$A$5:$M$104,7,FALSE)='Assumptions'!$E$6,EDATE(VLOOKUP($A420,'Recurring Plans'!$A$5:$M$104,5,FALSE),($B420-1)*VLOOKUP($A420,'Recurring Plans'!$A$5:$M$104,6,FALSE)),""))),""))</f>
        <v/>
      </c>
      <c r="F420" s="31" t="n"/>
      <c r="G420" s="33">
        <f>IF($E420="","",IF($F420&lt;&gt;"",$F420,$E420))</f>
        <v/>
      </c>
      <c r="H420" s="24">
        <f>IF($E420="","",IFERROR(VLOOKUP($A420,'Recurring Plans'!$A$5:$M$104,9,FALSE),""))</f>
        <v/>
      </c>
      <c r="I420" s="13" t="n"/>
      <c r="J420" s="20">
        <f>IF($E420="","",IF($I420&lt;&gt;"",$I420,IFERROR(VLOOKUP($A420,'Recurring Plans'!$A$5:$M$104,10,FALSE),"")))</f>
        <v/>
      </c>
      <c r="K420" s="12" t="n"/>
      <c r="L420" s="9">
        <f>IF($G420="","",IF($K420&lt;&gt;"",$K420,'Assumptions'!$E$14))</f>
        <v/>
      </c>
      <c r="M420" s="13" t="n"/>
      <c r="N420" s="20">
        <f>IF($G420="","",IF(OR($F420&lt;&gt;"",$I420&lt;&gt;"",$M420&lt;&gt;"",$K420='Assumptions'!$E$16,$K420='Assumptions'!$E$17),"Exception - check",IF(AND($L420='Assumptions'!$E$14,$G420&lt;'Assumptions'!$B$4),"Past date - check","")))</f>
        <v/>
      </c>
    </row>
    <row r="421">
      <c r="A421" s="6">
        <f>IFERROR(IF(INDEX('Recurring Plans'!$A$5:$A$104,INT((ROW()-5)/12)+1)="","",INDEX('Recurring Plans'!$A$5:$A$104,INT((ROW()-5)/12)+1)),"")</f>
        <v/>
      </c>
      <c r="B421" s="21">
        <f>IF($A421="","",MOD(ROW()-5,12)+1)</f>
        <v/>
      </c>
      <c r="C421" s="18">
        <f>IF($A421="","",IFERROR(VLOOKUP($A421,'Recurring Plans'!$A$5:$M$104,2,FALSE),""))</f>
        <v/>
      </c>
      <c r="D421" s="18">
        <f>IF($A421="","",IFERROR(VLOOKUP($A421,'Recurring Plans'!$A$5:$M$104,4,FALSE),""))</f>
        <v/>
      </c>
      <c r="E421" s="32">
        <f>IF(OR($A421="",$B421&gt;IFERROR(VLOOKUP($A421,'Recurring Plans'!$A$5:$M$104,8,FALSE),0),IFERROR(VLOOKUP($A421,'Recurring Plans'!$A$5:$M$104,11,FALSE),"")&lt;&gt;'Assumptions'!$E$9),"",IFERROR(IF(VLOOKUP($A421,'Recurring Plans'!$A$5:$M$104,7,FALSE)='Assumptions'!$E$4,VLOOKUP($A421,'Recurring Plans'!$A$5:$M$104,5,FALSE)+($B421-1)*VLOOKUP($A421,'Recurring Plans'!$A$5:$M$104,6,FALSE),IF(VLOOKUP($A421,'Recurring Plans'!$A$5:$M$104,7,FALSE)='Assumptions'!$E$5,VLOOKUP($A421,'Recurring Plans'!$A$5:$M$104,5,FALSE)+($B421-1)*VLOOKUP($A421,'Recurring Plans'!$A$5:$M$104,6,FALSE)*7,IF(VLOOKUP($A421,'Recurring Plans'!$A$5:$M$104,7,FALSE)='Assumptions'!$E$6,EDATE(VLOOKUP($A421,'Recurring Plans'!$A$5:$M$104,5,FALSE),($B421-1)*VLOOKUP($A421,'Recurring Plans'!$A$5:$M$104,6,FALSE)),""))),""))</f>
        <v/>
      </c>
      <c r="F421" s="31" t="n"/>
      <c r="G421" s="32">
        <f>IF($E421="","",IF($F421&lt;&gt;"",$F421,$E421))</f>
        <v/>
      </c>
      <c r="H421" s="22">
        <f>IF($E421="","",IFERROR(VLOOKUP($A421,'Recurring Plans'!$A$5:$M$104,9,FALSE),""))</f>
        <v/>
      </c>
      <c r="I421" s="13" t="n"/>
      <c r="J421" s="18">
        <f>IF($E421="","",IF($I421&lt;&gt;"",$I421,IFERROR(VLOOKUP($A421,'Recurring Plans'!$A$5:$M$104,10,FALSE),"")))</f>
        <v/>
      </c>
      <c r="K421" s="12" t="n"/>
      <c r="L421" s="6">
        <f>IF($G421="","",IF($K421&lt;&gt;"",$K421,'Assumptions'!$E$14))</f>
        <v/>
      </c>
      <c r="M421" s="13" t="n"/>
      <c r="N421" s="18">
        <f>IF($G421="","",IF(OR($F421&lt;&gt;"",$I421&lt;&gt;"",$M421&lt;&gt;"",$K421='Assumptions'!$E$16,$K421='Assumptions'!$E$17),"Exception - check",IF(AND($L421='Assumptions'!$E$14,$G421&lt;'Assumptions'!$B$4),"Past date - check","")))</f>
        <v/>
      </c>
    </row>
    <row r="422">
      <c r="A422" s="9">
        <f>IFERROR(IF(INDEX('Recurring Plans'!$A$5:$A$104,INT((ROW()-5)/12)+1)="","",INDEX('Recurring Plans'!$A$5:$A$104,INT((ROW()-5)/12)+1)),"")</f>
        <v/>
      </c>
      <c r="B422" s="23">
        <f>IF($A422="","",MOD(ROW()-5,12)+1)</f>
        <v/>
      </c>
      <c r="C422" s="20">
        <f>IF($A422="","",IFERROR(VLOOKUP($A422,'Recurring Plans'!$A$5:$M$104,2,FALSE),""))</f>
        <v/>
      </c>
      <c r="D422" s="20">
        <f>IF($A422="","",IFERROR(VLOOKUP($A422,'Recurring Plans'!$A$5:$M$104,4,FALSE),""))</f>
        <v/>
      </c>
      <c r="E422" s="33">
        <f>IF(OR($A422="",$B422&gt;IFERROR(VLOOKUP($A422,'Recurring Plans'!$A$5:$M$104,8,FALSE),0),IFERROR(VLOOKUP($A422,'Recurring Plans'!$A$5:$M$104,11,FALSE),"")&lt;&gt;'Assumptions'!$E$9),"",IFERROR(IF(VLOOKUP($A422,'Recurring Plans'!$A$5:$M$104,7,FALSE)='Assumptions'!$E$4,VLOOKUP($A422,'Recurring Plans'!$A$5:$M$104,5,FALSE)+($B422-1)*VLOOKUP($A422,'Recurring Plans'!$A$5:$M$104,6,FALSE),IF(VLOOKUP($A422,'Recurring Plans'!$A$5:$M$104,7,FALSE)='Assumptions'!$E$5,VLOOKUP($A422,'Recurring Plans'!$A$5:$M$104,5,FALSE)+($B422-1)*VLOOKUP($A422,'Recurring Plans'!$A$5:$M$104,6,FALSE)*7,IF(VLOOKUP($A422,'Recurring Plans'!$A$5:$M$104,7,FALSE)='Assumptions'!$E$6,EDATE(VLOOKUP($A422,'Recurring Plans'!$A$5:$M$104,5,FALSE),($B422-1)*VLOOKUP($A422,'Recurring Plans'!$A$5:$M$104,6,FALSE)),""))),""))</f>
        <v/>
      </c>
      <c r="F422" s="31" t="n"/>
      <c r="G422" s="33">
        <f>IF($E422="","",IF($F422&lt;&gt;"",$F422,$E422))</f>
        <v/>
      </c>
      <c r="H422" s="24">
        <f>IF($E422="","",IFERROR(VLOOKUP($A422,'Recurring Plans'!$A$5:$M$104,9,FALSE),""))</f>
        <v/>
      </c>
      <c r="I422" s="13" t="n"/>
      <c r="J422" s="20">
        <f>IF($E422="","",IF($I422&lt;&gt;"",$I422,IFERROR(VLOOKUP($A422,'Recurring Plans'!$A$5:$M$104,10,FALSE),"")))</f>
        <v/>
      </c>
      <c r="K422" s="12" t="n"/>
      <c r="L422" s="9">
        <f>IF($G422="","",IF($K422&lt;&gt;"",$K422,'Assumptions'!$E$14))</f>
        <v/>
      </c>
      <c r="M422" s="13" t="n"/>
      <c r="N422" s="20">
        <f>IF($G422="","",IF(OR($F422&lt;&gt;"",$I422&lt;&gt;"",$M422&lt;&gt;"",$K422='Assumptions'!$E$16,$K422='Assumptions'!$E$17),"Exception - check",IF(AND($L422='Assumptions'!$E$14,$G422&lt;'Assumptions'!$B$4),"Past date - check","")))</f>
        <v/>
      </c>
    </row>
    <row r="423">
      <c r="A423" s="6">
        <f>IFERROR(IF(INDEX('Recurring Plans'!$A$5:$A$104,INT((ROW()-5)/12)+1)="","",INDEX('Recurring Plans'!$A$5:$A$104,INT((ROW()-5)/12)+1)),"")</f>
        <v/>
      </c>
      <c r="B423" s="21">
        <f>IF($A423="","",MOD(ROW()-5,12)+1)</f>
        <v/>
      </c>
      <c r="C423" s="18">
        <f>IF($A423="","",IFERROR(VLOOKUP($A423,'Recurring Plans'!$A$5:$M$104,2,FALSE),""))</f>
        <v/>
      </c>
      <c r="D423" s="18">
        <f>IF($A423="","",IFERROR(VLOOKUP($A423,'Recurring Plans'!$A$5:$M$104,4,FALSE),""))</f>
        <v/>
      </c>
      <c r="E423" s="32">
        <f>IF(OR($A423="",$B423&gt;IFERROR(VLOOKUP($A423,'Recurring Plans'!$A$5:$M$104,8,FALSE),0),IFERROR(VLOOKUP($A423,'Recurring Plans'!$A$5:$M$104,11,FALSE),"")&lt;&gt;'Assumptions'!$E$9),"",IFERROR(IF(VLOOKUP($A423,'Recurring Plans'!$A$5:$M$104,7,FALSE)='Assumptions'!$E$4,VLOOKUP($A423,'Recurring Plans'!$A$5:$M$104,5,FALSE)+($B423-1)*VLOOKUP($A423,'Recurring Plans'!$A$5:$M$104,6,FALSE),IF(VLOOKUP($A423,'Recurring Plans'!$A$5:$M$104,7,FALSE)='Assumptions'!$E$5,VLOOKUP($A423,'Recurring Plans'!$A$5:$M$104,5,FALSE)+($B423-1)*VLOOKUP($A423,'Recurring Plans'!$A$5:$M$104,6,FALSE)*7,IF(VLOOKUP($A423,'Recurring Plans'!$A$5:$M$104,7,FALSE)='Assumptions'!$E$6,EDATE(VLOOKUP($A423,'Recurring Plans'!$A$5:$M$104,5,FALSE),($B423-1)*VLOOKUP($A423,'Recurring Plans'!$A$5:$M$104,6,FALSE)),""))),""))</f>
        <v/>
      </c>
      <c r="F423" s="31" t="n"/>
      <c r="G423" s="32">
        <f>IF($E423="","",IF($F423&lt;&gt;"",$F423,$E423))</f>
        <v/>
      </c>
      <c r="H423" s="22">
        <f>IF($E423="","",IFERROR(VLOOKUP($A423,'Recurring Plans'!$A$5:$M$104,9,FALSE),""))</f>
        <v/>
      </c>
      <c r="I423" s="13" t="n"/>
      <c r="J423" s="18">
        <f>IF($E423="","",IF($I423&lt;&gt;"",$I423,IFERROR(VLOOKUP($A423,'Recurring Plans'!$A$5:$M$104,10,FALSE),"")))</f>
        <v/>
      </c>
      <c r="K423" s="12" t="n"/>
      <c r="L423" s="6">
        <f>IF($G423="","",IF($K423&lt;&gt;"",$K423,'Assumptions'!$E$14))</f>
        <v/>
      </c>
      <c r="M423" s="13" t="n"/>
      <c r="N423" s="18">
        <f>IF($G423="","",IF(OR($F423&lt;&gt;"",$I423&lt;&gt;"",$M423&lt;&gt;"",$K423='Assumptions'!$E$16,$K423='Assumptions'!$E$17),"Exception - check",IF(AND($L423='Assumptions'!$E$14,$G423&lt;'Assumptions'!$B$4),"Past date - check","")))</f>
        <v/>
      </c>
    </row>
    <row r="424">
      <c r="A424" s="9">
        <f>IFERROR(IF(INDEX('Recurring Plans'!$A$5:$A$104,INT((ROW()-5)/12)+1)="","",INDEX('Recurring Plans'!$A$5:$A$104,INT((ROW()-5)/12)+1)),"")</f>
        <v/>
      </c>
      <c r="B424" s="23">
        <f>IF($A424="","",MOD(ROW()-5,12)+1)</f>
        <v/>
      </c>
      <c r="C424" s="20">
        <f>IF($A424="","",IFERROR(VLOOKUP($A424,'Recurring Plans'!$A$5:$M$104,2,FALSE),""))</f>
        <v/>
      </c>
      <c r="D424" s="20">
        <f>IF($A424="","",IFERROR(VLOOKUP($A424,'Recurring Plans'!$A$5:$M$104,4,FALSE),""))</f>
        <v/>
      </c>
      <c r="E424" s="33">
        <f>IF(OR($A424="",$B424&gt;IFERROR(VLOOKUP($A424,'Recurring Plans'!$A$5:$M$104,8,FALSE),0),IFERROR(VLOOKUP($A424,'Recurring Plans'!$A$5:$M$104,11,FALSE),"")&lt;&gt;'Assumptions'!$E$9),"",IFERROR(IF(VLOOKUP($A424,'Recurring Plans'!$A$5:$M$104,7,FALSE)='Assumptions'!$E$4,VLOOKUP($A424,'Recurring Plans'!$A$5:$M$104,5,FALSE)+($B424-1)*VLOOKUP($A424,'Recurring Plans'!$A$5:$M$104,6,FALSE),IF(VLOOKUP($A424,'Recurring Plans'!$A$5:$M$104,7,FALSE)='Assumptions'!$E$5,VLOOKUP($A424,'Recurring Plans'!$A$5:$M$104,5,FALSE)+($B424-1)*VLOOKUP($A424,'Recurring Plans'!$A$5:$M$104,6,FALSE)*7,IF(VLOOKUP($A424,'Recurring Plans'!$A$5:$M$104,7,FALSE)='Assumptions'!$E$6,EDATE(VLOOKUP($A424,'Recurring Plans'!$A$5:$M$104,5,FALSE),($B424-1)*VLOOKUP($A424,'Recurring Plans'!$A$5:$M$104,6,FALSE)),""))),""))</f>
        <v/>
      </c>
      <c r="F424" s="31" t="n"/>
      <c r="G424" s="33">
        <f>IF($E424="","",IF($F424&lt;&gt;"",$F424,$E424))</f>
        <v/>
      </c>
      <c r="H424" s="24">
        <f>IF($E424="","",IFERROR(VLOOKUP($A424,'Recurring Plans'!$A$5:$M$104,9,FALSE),""))</f>
        <v/>
      </c>
      <c r="I424" s="13" t="n"/>
      <c r="J424" s="20">
        <f>IF($E424="","",IF($I424&lt;&gt;"",$I424,IFERROR(VLOOKUP($A424,'Recurring Plans'!$A$5:$M$104,10,FALSE),"")))</f>
        <v/>
      </c>
      <c r="K424" s="12" t="n"/>
      <c r="L424" s="9">
        <f>IF($G424="","",IF($K424&lt;&gt;"",$K424,'Assumptions'!$E$14))</f>
        <v/>
      </c>
      <c r="M424" s="13" t="n"/>
      <c r="N424" s="20">
        <f>IF($G424="","",IF(OR($F424&lt;&gt;"",$I424&lt;&gt;"",$M424&lt;&gt;"",$K424='Assumptions'!$E$16,$K424='Assumptions'!$E$17),"Exception - check",IF(AND($L424='Assumptions'!$E$14,$G424&lt;'Assumptions'!$B$4),"Past date - check","")))</f>
        <v/>
      </c>
    </row>
    <row r="425">
      <c r="A425" s="6">
        <f>IFERROR(IF(INDEX('Recurring Plans'!$A$5:$A$104,INT((ROW()-5)/12)+1)="","",INDEX('Recurring Plans'!$A$5:$A$104,INT((ROW()-5)/12)+1)),"")</f>
        <v/>
      </c>
      <c r="B425" s="21">
        <f>IF($A425="","",MOD(ROW()-5,12)+1)</f>
        <v/>
      </c>
      <c r="C425" s="18">
        <f>IF($A425="","",IFERROR(VLOOKUP($A425,'Recurring Plans'!$A$5:$M$104,2,FALSE),""))</f>
        <v/>
      </c>
      <c r="D425" s="18">
        <f>IF($A425="","",IFERROR(VLOOKUP($A425,'Recurring Plans'!$A$5:$M$104,4,FALSE),""))</f>
        <v/>
      </c>
      <c r="E425" s="32">
        <f>IF(OR($A425="",$B425&gt;IFERROR(VLOOKUP($A425,'Recurring Plans'!$A$5:$M$104,8,FALSE),0),IFERROR(VLOOKUP($A425,'Recurring Plans'!$A$5:$M$104,11,FALSE),"")&lt;&gt;'Assumptions'!$E$9),"",IFERROR(IF(VLOOKUP($A425,'Recurring Plans'!$A$5:$M$104,7,FALSE)='Assumptions'!$E$4,VLOOKUP($A425,'Recurring Plans'!$A$5:$M$104,5,FALSE)+($B425-1)*VLOOKUP($A425,'Recurring Plans'!$A$5:$M$104,6,FALSE),IF(VLOOKUP($A425,'Recurring Plans'!$A$5:$M$104,7,FALSE)='Assumptions'!$E$5,VLOOKUP($A425,'Recurring Plans'!$A$5:$M$104,5,FALSE)+($B425-1)*VLOOKUP($A425,'Recurring Plans'!$A$5:$M$104,6,FALSE)*7,IF(VLOOKUP($A425,'Recurring Plans'!$A$5:$M$104,7,FALSE)='Assumptions'!$E$6,EDATE(VLOOKUP($A425,'Recurring Plans'!$A$5:$M$104,5,FALSE),($B425-1)*VLOOKUP($A425,'Recurring Plans'!$A$5:$M$104,6,FALSE)),""))),""))</f>
        <v/>
      </c>
      <c r="F425" s="31" t="n"/>
      <c r="G425" s="32">
        <f>IF($E425="","",IF($F425&lt;&gt;"",$F425,$E425))</f>
        <v/>
      </c>
      <c r="H425" s="22">
        <f>IF($E425="","",IFERROR(VLOOKUP($A425,'Recurring Plans'!$A$5:$M$104,9,FALSE),""))</f>
        <v/>
      </c>
      <c r="I425" s="13" t="n"/>
      <c r="J425" s="18">
        <f>IF($E425="","",IF($I425&lt;&gt;"",$I425,IFERROR(VLOOKUP($A425,'Recurring Plans'!$A$5:$M$104,10,FALSE),"")))</f>
        <v/>
      </c>
      <c r="K425" s="12" t="n"/>
      <c r="L425" s="6">
        <f>IF($G425="","",IF($K425&lt;&gt;"",$K425,'Assumptions'!$E$14))</f>
        <v/>
      </c>
      <c r="M425" s="13" t="n"/>
      <c r="N425" s="18">
        <f>IF($G425="","",IF(OR($F425&lt;&gt;"",$I425&lt;&gt;"",$M425&lt;&gt;"",$K425='Assumptions'!$E$16,$K425='Assumptions'!$E$17),"Exception - check",IF(AND($L425='Assumptions'!$E$14,$G425&lt;'Assumptions'!$B$4),"Past date - check","")))</f>
        <v/>
      </c>
    </row>
    <row r="426">
      <c r="A426" s="9">
        <f>IFERROR(IF(INDEX('Recurring Plans'!$A$5:$A$104,INT((ROW()-5)/12)+1)="","",INDEX('Recurring Plans'!$A$5:$A$104,INT((ROW()-5)/12)+1)),"")</f>
        <v/>
      </c>
      <c r="B426" s="23">
        <f>IF($A426="","",MOD(ROW()-5,12)+1)</f>
        <v/>
      </c>
      <c r="C426" s="20">
        <f>IF($A426="","",IFERROR(VLOOKUP($A426,'Recurring Plans'!$A$5:$M$104,2,FALSE),""))</f>
        <v/>
      </c>
      <c r="D426" s="20">
        <f>IF($A426="","",IFERROR(VLOOKUP($A426,'Recurring Plans'!$A$5:$M$104,4,FALSE),""))</f>
        <v/>
      </c>
      <c r="E426" s="33">
        <f>IF(OR($A426="",$B426&gt;IFERROR(VLOOKUP($A426,'Recurring Plans'!$A$5:$M$104,8,FALSE),0),IFERROR(VLOOKUP($A426,'Recurring Plans'!$A$5:$M$104,11,FALSE),"")&lt;&gt;'Assumptions'!$E$9),"",IFERROR(IF(VLOOKUP($A426,'Recurring Plans'!$A$5:$M$104,7,FALSE)='Assumptions'!$E$4,VLOOKUP($A426,'Recurring Plans'!$A$5:$M$104,5,FALSE)+($B426-1)*VLOOKUP($A426,'Recurring Plans'!$A$5:$M$104,6,FALSE),IF(VLOOKUP($A426,'Recurring Plans'!$A$5:$M$104,7,FALSE)='Assumptions'!$E$5,VLOOKUP($A426,'Recurring Plans'!$A$5:$M$104,5,FALSE)+($B426-1)*VLOOKUP($A426,'Recurring Plans'!$A$5:$M$104,6,FALSE)*7,IF(VLOOKUP($A426,'Recurring Plans'!$A$5:$M$104,7,FALSE)='Assumptions'!$E$6,EDATE(VLOOKUP($A426,'Recurring Plans'!$A$5:$M$104,5,FALSE),($B426-1)*VLOOKUP($A426,'Recurring Plans'!$A$5:$M$104,6,FALSE)),""))),""))</f>
        <v/>
      </c>
      <c r="F426" s="31" t="n"/>
      <c r="G426" s="33">
        <f>IF($E426="","",IF($F426&lt;&gt;"",$F426,$E426))</f>
        <v/>
      </c>
      <c r="H426" s="24">
        <f>IF($E426="","",IFERROR(VLOOKUP($A426,'Recurring Plans'!$A$5:$M$104,9,FALSE),""))</f>
        <v/>
      </c>
      <c r="I426" s="13" t="n"/>
      <c r="J426" s="20">
        <f>IF($E426="","",IF($I426&lt;&gt;"",$I426,IFERROR(VLOOKUP($A426,'Recurring Plans'!$A$5:$M$104,10,FALSE),"")))</f>
        <v/>
      </c>
      <c r="K426" s="12" t="n"/>
      <c r="L426" s="9">
        <f>IF($G426="","",IF($K426&lt;&gt;"",$K426,'Assumptions'!$E$14))</f>
        <v/>
      </c>
      <c r="M426" s="13" t="n"/>
      <c r="N426" s="20">
        <f>IF($G426="","",IF(OR($F426&lt;&gt;"",$I426&lt;&gt;"",$M426&lt;&gt;"",$K426='Assumptions'!$E$16,$K426='Assumptions'!$E$17),"Exception - check",IF(AND($L426='Assumptions'!$E$14,$G426&lt;'Assumptions'!$B$4),"Past date - check","")))</f>
        <v/>
      </c>
    </row>
    <row r="427">
      <c r="A427" s="6">
        <f>IFERROR(IF(INDEX('Recurring Plans'!$A$5:$A$104,INT((ROW()-5)/12)+1)="","",INDEX('Recurring Plans'!$A$5:$A$104,INT((ROW()-5)/12)+1)),"")</f>
        <v/>
      </c>
      <c r="B427" s="21">
        <f>IF($A427="","",MOD(ROW()-5,12)+1)</f>
        <v/>
      </c>
      <c r="C427" s="18">
        <f>IF($A427="","",IFERROR(VLOOKUP($A427,'Recurring Plans'!$A$5:$M$104,2,FALSE),""))</f>
        <v/>
      </c>
      <c r="D427" s="18">
        <f>IF($A427="","",IFERROR(VLOOKUP($A427,'Recurring Plans'!$A$5:$M$104,4,FALSE),""))</f>
        <v/>
      </c>
      <c r="E427" s="32">
        <f>IF(OR($A427="",$B427&gt;IFERROR(VLOOKUP($A427,'Recurring Plans'!$A$5:$M$104,8,FALSE),0),IFERROR(VLOOKUP($A427,'Recurring Plans'!$A$5:$M$104,11,FALSE),"")&lt;&gt;'Assumptions'!$E$9),"",IFERROR(IF(VLOOKUP($A427,'Recurring Plans'!$A$5:$M$104,7,FALSE)='Assumptions'!$E$4,VLOOKUP($A427,'Recurring Plans'!$A$5:$M$104,5,FALSE)+($B427-1)*VLOOKUP($A427,'Recurring Plans'!$A$5:$M$104,6,FALSE),IF(VLOOKUP($A427,'Recurring Plans'!$A$5:$M$104,7,FALSE)='Assumptions'!$E$5,VLOOKUP($A427,'Recurring Plans'!$A$5:$M$104,5,FALSE)+($B427-1)*VLOOKUP($A427,'Recurring Plans'!$A$5:$M$104,6,FALSE)*7,IF(VLOOKUP($A427,'Recurring Plans'!$A$5:$M$104,7,FALSE)='Assumptions'!$E$6,EDATE(VLOOKUP($A427,'Recurring Plans'!$A$5:$M$104,5,FALSE),($B427-1)*VLOOKUP($A427,'Recurring Plans'!$A$5:$M$104,6,FALSE)),""))),""))</f>
        <v/>
      </c>
      <c r="F427" s="31" t="n"/>
      <c r="G427" s="32">
        <f>IF($E427="","",IF($F427&lt;&gt;"",$F427,$E427))</f>
        <v/>
      </c>
      <c r="H427" s="22">
        <f>IF($E427="","",IFERROR(VLOOKUP($A427,'Recurring Plans'!$A$5:$M$104,9,FALSE),""))</f>
        <v/>
      </c>
      <c r="I427" s="13" t="n"/>
      <c r="J427" s="18">
        <f>IF($E427="","",IF($I427&lt;&gt;"",$I427,IFERROR(VLOOKUP($A427,'Recurring Plans'!$A$5:$M$104,10,FALSE),"")))</f>
        <v/>
      </c>
      <c r="K427" s="12" t="n"/>
      <c r="L427" s="6">
        <f>IF($G427="","",IF($K427&lt;&gt;"",$K427,'Assumptions'!$E$14))</f>
        <v/>
      </c>
      <c r="M427" s="13" t="n"/>
      <c r="N427" s="18">
        <f>IF($G427="","",IF(OR($F427&lt;&gt;"",$I427&lt;&gt;"",$M427&lt;&gt;"",$K427='Assumptions'!$E$16,$K427='Assumptions'!$E$17),"Exception - check",IF(AND($L427='Assumptions'!$E$14,$G427&lt;'Assumptions'!$B$4),"Past date - check","")))</f>
        <v/>
      </c>
    </row>
    <row r="428">
      <c r="A428" s="9">
        <f>IFERROR(IF(INDEX('Recurring Plans'!$A$5:$A$104,INT((ROW()-5)/12)+1)="","",INDEX('Recurring Plans'!$A$5:$A$104,INT((ROW()-5)/12)+1)),"")</f>
        <v/>
      </c>
      <c r="B428" s="23">
        <f>IF($A428="","",MOD(ROW()-5,12)+1)</f>
        <v/>
      </c>
      <c r="C428" s="20">
        <f>IF($A428="","",IFERROR(VLOOKUP($A428,'Recurring Plans'!$A$5:$M$104,2,FALSE),""))</f>
        <v/>
      </c>
      <c r="D428" s="20">
        <f>IF($A428="","",IFERROR(VLOOKUP($A428,'Recurring Plans'!$A$5:$M$104,4,FALSE),""))</f>
        <v/>
      </c>
      <c r="E428" s="33">
        <f>IF(OR($A428="",$B428&gt;IFERROR(VLOOKUP($A428,'Recurring Plans'!$A$5:$M$104,8,FALSE),0),IFERROR(VLOOKUP($A428,'Recurring Plans'!$A$5:$M$104,11,FALSE),"")&lt;&gt;'Assumptions'!$E$9),"",IFERROR(IF(VLOOKUP($A428,'Recurring Plans'!$A$5:$M$104,7,FALSE)='Assumptions'!$E$4,VLOOKUP($A428,'Recurring Plans'!$A$5:$M$104,5,FALSE)+($B428-1)*VLOOKUP($A428,'Recurring Plans'!$A$5:$M$104,6,FALSE),IF(VLOOKUP($A428,'Recurring Plans'!$A$5:$M$104,7,FALSE)='Assumptions'!$E$5,VLOOKUP($A428,'Recurring Plans'!$A$5:$M$104,5,FALSE)+($B428-1)*VLOOKUP($A428,'Recurring Plans'!$A$5:$M$104,6,FALSE)*7,IF(VLOOKUP($A428,'Recurring Plans'!$A$5:$M$104,7,FALSE)='Assumptions'!$E$6,EDATE(VLOOKUP($A428,'Recurring Plans'!$A$5:$M$104,5,FALSE),($B428-1)*VLOOKUP($A428,'Recurring Plans'!$A$5:$M$104,6,FALSE)),""))),""))</f>
        <v/>
      </c>
      <c r="F428" s="31" t="n"/>
      <c r="G428" s="33">
        <f>IF($E428="","",IF($F428&lt;&gt;"",$F428,$E428))</f>
        <v/>
      </c>
      <c r="H428" s="24">
        <f>IF($E428="","",IFERROR(VLOOKUP($A428,'Recurring Plans'!$A$5:$M$104,9,FALSE),""))</f>
        <v/>
      </c>
      <c r="I428" s="13" t="n"/>
      <c r="J428" s="20">
        <f>IF($E428="","",IF($I428&lt;&gt;"",$I428,IFERROR(VLOOKUP($A428,'Recurring Plans'!$A$5:$M$104,10,FALSE),"")))</f>
        <v/>
      </c>
      <c r="K428" s="12" t="n"/>
      <c r="L428" s="9">
        <f>IF($G428="","",IF($K428&lt;&gt;"",$K428,'Assumptions'!$E$14))</f>
        <v/>
      </c>
      <c r="M428" s="13" t="n"/>
      <c r="N428" s="20">
        <f>IF($G428="","",IF(OR($F428&lt;&gt;"",$I428&lt;&gt;"",$M428&lt;&gt;"",$K428='Assumptions'!$E$16,$K428='Assumptions'!$E$17),"Exception - check",IF(AND($L428='Assumptions'!$E$14,$G428&lt;'Assumptions'!$B$4),"Past date - check","")))</f>
        <v/>
      </c>
    </row>
    <row r="429">
      <c r="A429" s="6">
        <f>IFERROR(IF(INDEX('Recurring Plans'!$A$5:$A$104,INT((ROW()-5)/12)+1)="","",INDEX('Recurring Plans'!$A$5:$A$104,INT((ROW()-5)/12)+1)),"")</f>
        <v/>
      </c>
      <c r="B429" s="21">
        <f>IF($A429="","",MOD(ROW()-5,12)+1)</f>
        <v/>
      </c>
      <c r="C429" s="18">
        <f>IF($A429="","",IFERROR(VLOOKUP($A429,'Recurring Plans'!$A$5:$M$104,2,FALSE),""))</f>
        <v/>
      </c>
      <c r="D429" s="18">
        <f>IF($A429="","",IFERROR(VLOOKUP($A429,'Recurring Plans'!$A$5:$M$104,4,FALSE),""))</f>
        <v/>
      </c>
      <c r="E429" s="32">
        <f>IF(OR($A429="",$B429&gt;IFERROR(VLOOKUP($A429,'Recurring Plans'!$A$5:$M$104,8,FALSE),0),IFERROR(VLOOKUP($A429,'Recurring Plans'!$A$5:$M$104,11,FALSE),"")&lt;&gt;'Assumptions'!$E$9),"",IFERROR(IF(VLOOKUP($A429,'Recurring Plans'!$A$5:$M$104,7,FALSE)='Assumptions'!$E$4,VLOOKUP($A429,'Recurring Plans'!$A$5:$M$104,5,FALSE)+($B429-1)*VLOOKUP($A429,'Recurring Plans'!$A$5:$M$104,6,FALSE),IF(VLOOKUP($A429,'Recurring Plans'!$A$5:$M$104,7,FALSE)='Assumptions'!$E$5,VLOOKUP($A429,'Recurring Plans'!$A$5:$M$104,5,FALSE)+($B429-1)*VLOOKUP($A429,'Recurring Plans'!$A$5:$M$104,6,FALSE)*7,IF(VLOOKUP($A429,'Recurring Plans'!$A$5:$M$104,7,FALSE)='Assumptions'!$E$6,EDATE(VLOOKUP($A429,'Recurring Plans'!$A$5:$M$104,5,FALSE),($B429-1)*VLOOKUP($A429,'Recurring Plans'!$A$5:$M$104,6,FALSE)),""))),""))</f>
        <v/>
      </c>
      <c r="F429" s="31" t="n"/>
      <c r="G429" s="32">
        <f>IF($E429="","",IF($F429&lt;&gt;"",$F429,$E429))</f>
        <v/>
      </c>
      <c r="H429" s="22">
        <f>IF($E429="","",IFERROR(VLOOKUP($A429,'Recurring Plans'!$A$5:$M$104,9,FALSE),""))</f>
        <v/>
      </c>
      <c r="I429" s="13" t="n"/>
      <c r="J429" s="18">
        <f>IF($E429="","",IF($I429&lt;&gt;"",$I429,IFERROR(VLOOKUP($A429,'Recurring Plans'!$A$5:$M$104,10,FALSE),"")))</f>
        <v/>
      </c>
      <c r="K429" s="12" t="n"/>
      <c r="L429" s="6">
        <f>IF($G429="","",IF($K429&lt;&gt;"",$K429,'Assumptions'!$E$14))</f>
        <v/>
      </c>
      <c r="M429" s="13" t="n"/>
      <c r="N429" s="18">
        <f>IF($G429="","",IF(OR($F429&lt;&gt;"",$I429&lt;&gt;"",$M429&lt;&gt;"",$K429='Assumptions'!$E$16,$K429='Assumptions'!$E$17),"Exception - check",IF(AND($L429='Assumptions'!$E$14,$G429&lt;'Assumptions'!$B$4),"Past date - check","")))</f>
        <v/>
      </c>
    </row>
    <row r="430">
      <c r="A430" s="9">
        <f>IFERROR(IF(INDEX('Recurring Plans'!$A$5:$A$104,INT((ROW()-5)/12)+1)="","",INDEX('Recurring Plans'!$A$5:$A$104,INT((ROW()-5)/12)+1)),"")</f>
        <v/>
      </c>
      <c r="B430" s="23">
        <f>IF($A430="","",MOD(ROW()-5,12)+1)</f>
        <v/>
      </c>
      <c r="C430" s="20">
        <f>IF($A430="","",IFERROR(VLOOKUP($A430,'Recurring Plans'!$A$5:$M$104,2,FALSE),""))</f>
        <v/>
      </c>
      <c r="D430" s="20">
        <f>IF($A430="","",IFERROR(VLOOKUP($A430,'Recurring Plans'!$A$5:$M$104,4,FALSE),""))</f>
        <v/>
      </c>
      <c r="E430" s="33">
        <f>IF(OR($A430="",$B430&gt;IFERROR(VLOOKUP($A430,'Recurring Plans'!$A$5:$M$104,8,FALSE),0),IFERROR(VLOOKUP($A430,'Recurring Plans'!$A$5:$M$104,11,FALSE),"")&lt;&gt;'Assumptions'!$E$9),"",IFERROR(IF(VLOOKUP($A430,'Recurring Plans'!$A$5:$M$104,7,FALSE)='Assumptions'!$E$4,VLOOKUP($A430,'Recurring Plans'!$A$5:$M$104,5,FALSE)+($B430-1)*VLOOKUP($A430,'Recurring Plans'!$A$5:$M$104,6,FALSE),IF(VLOOKUP($A430,'Recurring Plans'!$A$5:$M$104,7,FALSE)='Assumptions'!$E$5,VLOOKUP($A430,'Recurring Plans'!$A$5:$M$104,5,FALSE)+($B430-1)*VLOOKUP($A430,'Recurring Plans'!$A$5:$M$104,6,FALSE)*7,IF(VLOOKUP($A430,'Recurring Plans'!$A$5:$M$104,7,FALSE)='Assumptions'!$E$6,EDATE(VLOOKUP($A430,'Recurring Plans'!$A$5:$M$104,5,FALSE),($B430-1)*VLOOKUP($A430,'Recurring Plans'!$A$5:$M$104,6,FALSE)),""))),""))</f>
        <v/>
      </c>
      <c r="F430" s="31" t="n"/>
      <c r="G430" s="33">
        <f>IF($E430="","",IF($F430&lt;&gt;"",$F430,$E430))</f>
        <v/>
      </c>
      <c r="H430" s="24">
        <f>IF($E430="","",IFERROR(VLOOKUP($A430,'Recurring Plans'!$A$5:$M$104,9,FALSE),""))</f>
        <v/>
      </c>
      <c r="I430" s="13" t="n"/>
      <c r="J430" s="20">
        <f>IF($E430="","",IF($I430&lt;&gt;"",$I430,IFERROR(VLOOKUP($A430,'Recurring Plans'!$A$5:$M$104,10,FALSE),"")))</f>
        <v/>
      </c>
      <c r="K430" s="12" t="n"/>
      <c r="L430" s="9">
        <f>IF($G430="","",IF($K430&lt;&gt;"",$K430,'Assumptions'!$E$14))</f>
        <v/>
      </c>
      <c r="M430" s="13" t="n"/>
      <c r="N430" s="20">
        <f>IF($G430="","",IF(OR($F430&lt;&gt;"",$I430&lt;&gt;"",$M430&lt;&gt;"",$K430='Assumptions'!$E$16,$K430='Assumptions'!$E$17),"Exception - check",IF(AND($L430='Assumptions'!$E$14,$G430&lt;'Assumptions'!$B$4),"Past date - check","")))</f>
        <v/>
      </c>
    </row>
    <row r="431">
      <c r="A431" s="6">
        <f>IFERROR(IF(INDEX('Recurring Plans'!$A$5:$A$104,INT((ROW()-5)/12)+1)="","",INDEX('Recurring Plans'!$A$5:$A$104,INT((ROW()-5)/12)+1)),"")</f>
        <v/>
      </c>
      <c r="B431" s="21">
        <f>IF($A431="","",MOD(ROW()-5,12)+1)</f>
        <v/>
      </c>
      <c r="C431" s="18">
        <f>IF($A431="","",IFERROR(VLOOKUP($A431,'Recurring Plans'!$A$5:$M$104,2,FALSE),""))</f>
        <v/>
      </c>
      <c r="D431" s="18">
        <f>IF($A431="","",IFERROR(VLOOKUP($A431,'Recurring Plans'!$A$5:$M$104,4,FALSE),""))</f>
        <v/>
      </c>
      <c r="E431" s="32">
        <f>IF(OR($A431="",$B431&gt;IFERROR(VLOOKUP($A431,'Recurring Plans'!$A$5:$M$104,8,FALSE),0),IFERROR(VLOOKUP($A431,'Recurring Plans'!$A$5:$M$104,11,FALSE),"")&lt;&gt;'Assumptions'!$E$9),"",IFERROR(IF(VLOOKUP($A431,'Recurring Plans'!$A$5:$M$104,7,FALSE)='Assumptions'!$E$4,VLOOKUP($A431,'Recurring Plans'!$A$5:$M$104,5,FALSE)+($B431-1)*VLOOKUP($A431,'Recurring Plans'!$A$5:$M$104,6,FALSE),IF(VLOOKUP($A431,'Recurring Plans'!$A$5:$M$104,7,FALSE)='Assumptions'!$E$5,VLOOKUP($A431,'Recurring Plans'!$A$5:$M$104,5,FALSE)+($B431-1)*VLOOKUP($A431,'Recurring Plans'!$A$5:$M$104,6,FALSE)*7,IF(VLOOKUP($A431,'Recurring Plans'!$A$5:$M$104,7,FALSE)='Assumptions'!$E$6,EDATE(VLOOKUP($A431,'Recurring Plans'!$A$5:$M$104,5,FALSE),($B431-1)*VLOOKUP($A431,'Recurring Plans'!$A$5:$M$104,6,FALSE)),""))),""))</f>
        <v/>
      </c>
      <c r="F431" s="31" t="n"/>
      <c r="G431" s="32">
        <f>IF($E431="","",IF($F431&lt;&gt;"",$F431,$E431))</f>
        <v/>
      </c>
      <c r="H431" s="22">
        <f>IF($E431="","",IFERROR(VLOOKUP($A431,'Recurring Plans'!$A$5:$M$104,9,FALSE),""))</f>
        <v/>
      </c>
      <c r="I431" s="13" t="n"/>
      <c r="J431" s="18">
        <f>IF($E431="","",IF($I431&lt;&gt;"",$I431,IFERROR(VLOOKUP($A431,'Recurring Plans'!$A$5:$M$104,10,FALSE),"")))</f>
        <v/>
      </c>
      <c r="K431" s="12" t="n"/>
      <c r="L431" s="6">
        <f>IF($G431="","",IF($K431&lt;&gt;"",$K431,'Assumptions'!$E$14))</f>
        <v/>
      </c>
      <c r="M431" s="13" t="n"/>
      <c r="N431" s="18">
        <f>IF($G431="","",IF(OR($F431&lt;&gt;"",$I431&lt;&gt;"",$M431&lt;&gt;"",$K431='Assumptions'!$E$16,$K431='Assumptions'!$E$17),"Exception - check",IF(AND($L431='Assumptions'!$E$14,$G431&lt;'Assumptions'!$B$4),"Past date - check","")))</f>
        <v/>
      </c>
    </row>
    <row r="432">
      <c r="A432" s="9">
        <f>IFERROR(IF(INDEX('Recurring Plans'!$A$5:$A$104,INT((ROW()-5)/12)+1)="","",INDEX('Recurring Plans'!$A$5:$A$104,INT((ROW()-5)/12)+1)),"")</f>
        <v/>
      </c>
      <c r="B432" s="23">
        <f>IF($A432="","",MOD(ROW()-5,12)+1)</f>
        <v/>
      </c>
      <c r="C432" s="20">
        <f>IF($A432="","",IFERROR(VLOOKUP($A432,'Recurring Plans'!$A$5:$M$104,2,FALSE),""))</f>
        <v/>
      </c>
      <c r="D432" s="20">
        <f>IF($A432="","",IFERROR(VLOOKUP($A432,'Recurring Plans'!$A$5:$M$104,4,FALSE),""))</f>
        <v/>
      </c>
      <c r="E432" s="33">
        <f>IF(OR($A432="",$B432&gt;IFERROR(VLOOKUP($A432,'Recurring Plans'!$A$5:$M$104,8,FALSE),0),IFERROR(VLOOKUP($A432,'Recurring Plans'!$A$5:$M$104,11,FALSE),"")&lt;&gt;'Assumptions'!$E$9),"",IFERROR(IF(VLOOKUP($A432,'Recurring Plans'!$A$5:$M$104,7,FALSE)='Assumptions'!$E$4,VLOOKUP($A432,'Recurring Plans'!$A$5:$M$104,5,FALSE)+($B432-1)*VLOOKUP($A432,'Recurring Plans'!$A$5:$M$104,6,FALSE),IF(VLOOKUP($A432,'Recurring Plans'!$A$5:$M$104,7,FALSE)='Assumptions'!$E$5,VLOOKUP($A432,'Recurring Plans'!$A$5:$M$104,5,FALSE)+($B432-1)*VLOOKUP($A432,'Recurring Plans'!$A$5:$M$104,6,FALSE)*7,IF(VLOOKUP($A432,'Recurring Plans'!$A$5:$M$104,7,FALSE)='Assumptions'!$E$6,EDATE(VLOOKUP($A432,'Recurring Plans'!$A$5:$M$104,5,FALSE),($B432-1)*VLOOKUP($A432,'Recurring Plans'!$A$5:$M$104,6,FALSE)),""))),""))</f>
        <v/>
      </c>
      <c r="F432" s="31" t="n"/>
      <c r="G432" s="33">
        <f>IF($E432="","",IF($F432&lt;&gt;"",$F432,$E432))</f>
        <v/>
      </c>
      <c r="H432" s="24">
        <f>IF($E432="","",IFERROR(VLOOKUP($A432,'Recurring Plans'!$A$5:$M$104,9,FALSE),""))</f>
        <v/>
      </c>
      <c r="I432" s="13" t="n"/>
      <c r="J432" s="20">
        <f>IF($E432="","",IF($I432&lt;&gt;"",$I432,IFERROR(VLOOKUP($A432,'Recurring Plans'!$A$5:$M$104,10,FALSE),"")))</f>
        <v/>
      </c>
      <c r="K432" s="12" t="n"/>
      <c r="L432" s="9">
        <f>IF($G432="","",IF($K432&lt;&gt;"",$K432,'Assumptions'!$E$14))</f>
        <v/>
      </c>
      <c r="M432" s="13" t="n"/>
      <c r="N432" s="20">
        <f>IF($G432="","",IF(OR($F432&lt;&gt;"",$I432&lt;&gt;"",$M432&lt;&gt;"",$K432='Assumptions'!$E$16,$K432='Assumptions'!$E$17),"Exception - check",IF(AND($L432='Assumptions'!$E$14,$G432&lt;'Assumptions'!$B$4),"Past date - check","")))</f>
        <v/>
      </c>
    </row>
    <row r="433">
      <c r="A433" s="6">
        <f>IFERROR(IF(INDEX('Recurring Plans'!$A$5:$A$104,INT((ROW()-5)/12)+1)="","",INDEX('Recurring Plans'!$A$5:$A$104,INT((ROW()-5)/12)+1)),"")</f>
        <v/>
      </c>
      <c r="B433" s="21">
        <f>IF($A433="","",MOD(ROW()-5,12)+1)</f>
        <v/>
      </c>
      <c r="C433" s="18">
        <f>IF($A433="","",IFERROR(VLOOKUP($A433,'Recurring Plans'!$A$5:$M$104,2,FALSE),""))</f>
        <v/>
      </c>
      <c r="D433" s="18">
        <f>IF($A433="","",IFERROR(VLOOKUP($A433,'Recurring Plans'!$A$5:$M$104,4,FALSE),""))</f>
        <v/>
      </c>
      <c r="E433" s="32">
        <f>IF(OR($A433="",$B433&gt;IFERROR(VLOOKUP($A433,'Recurring Plans'!$A$5:$M$104,8,FALSE),0),IFERROR(VLOOKUP($A433,'Recurring Plans'!$A$5:$M$104,11,FALSE),"")&lt;&gt;'Assumptions'!$E$9),"",IFERROR(IF(VLOOKUP($A433,'Recurring Plans'!$A$5:$M$104,7,FALSE)='Assumptions'!$E$4,VLOOKUP($A433,'Recurring Plans'!$A$5:$M$104,5,FALSE)+($B433-1)*VLOOKUP($A433,'Recurring Plans'!$A$5:$M$104,6,FALSE),IF(VLOOKUP($A433,'Recurring Plans'!$A$5:$M$104,7,FALSE)='Assumptions'!$E$5,VLOOKUP($A433,'Recurring Plans'!$A$5:$M$104,5,FALSE)+($B433-1)*VLOOKUP($A433,'Recurring Plans'!$A$5:$M$104,6,FALSE)*7,IF(VLOOKUP($A433,'Recurring Plans'!$A$5:$M$104,7,FALSE)='Assumptions'!$E$6,EDATE(VLOOKUP($A433,'Recurring Plans'!$A$5:$M$104,5,FALSE),($B433-1)*VLOOKUP($A433,'Recurring Plans'!$A$5:$M$104,6,FALSE)),""))),""))</f>
        <v/>
      </c>
      <c r="F433" s="31" t="n"/>
      <c r="G433" s="32">
        <f>IF($E433="","",IF($F433&lt;&gt;"",$F433,$E433))</f>
        <v/>
      </c>
      <c r="H433" s="22">
        <f>IF($E433="","",IFERROR(VLOOKUP($A433,'Recurring Plans'!$A$5:$M$104,9,FALSE),""))</f>
        <v/>
      </c>
      <c r="I433" s="13" t="n"/>
      <c r="J433" s="18">
        <f>IF($E433="","",IF($I433&lt;&gt;"",$I433,IFERROR(VLOOKUP($A433,'Recurring Plans'!$A$5:$M$104,10,FALSE),"")))</f>
        <v/>
      </c>
      <c r="K433" s="12" t="n"/>
      <c r="L433" s="6">
        <f>IF($G433="","",IF($K433&lt;&gt;"",$K433,'Assumptions'!$E$14))</f>
        <v/>
      </c>
      <c r="M433" s="13" t="n"/>
      <c r="N433" s="18">
        <f>IF($G433="","",IF(OR($F433&lt;&gt;"",$I433&lt;&gt;"",$M433&lt;&gt;"",$K433='Assumptions'!$E$16,$K433='Assumptions'!$E$17),"Exception - check",IF(AND($L433='Assumptions'!$E$14,$G433&lt;'Assumptions'!$B$4),"Past date - check","")))</f>
        <v/>
      </c>
    </row>
    <row r="434">
      <c r="A434" s="9">
        <f>IFERROR(IF(INDEX('Recurring Plans'!$A$5:$A$104,INT((ROW()-5)/12)+1)="","",INDEX('Recurring Plans'!$A$5:$A$104,INT((ROW()-5)/12)+1)),"")</f>
        <v/>
      </c>
      <c r="B434" s="23">
        <f>IF($A434="","",MOD(ROW()-5,12)+1)</f>
        <v/>
      </c>
      <c r="C434" s="20">
        <f>IF($A434="","",IFERROR(VLOOKUP($A434,'Recurring Plans'!$A$5:$M$104,2,FALSE),""))</f>
        <v/>
      </c>
      <c r="D434" s="20">
        <f>IF($A434="","",IFERROR(VLOOKUP($A434,'Recurring Plans'!$A$5:$M$104,4,FALSE),""))</f>
        <v/>
      </c>
      <c r="E434" s="33">
        <f>IF(OR($A434="",$B434&gt;IFERROR(VLOOKUP($A434,'Recurring Plans'!$A$5:$M$104,8,FALSE),0),IFERROR(VLOOKUP($A434,'Recurring Plans'!$A$5:$M$104,11,FALSE),"")&lt;&gt;'Assumptions'!$E$9),"",IFERROR(IF(VLOOKUP($A434,'Recurring Plans'!$A$5:$M$104,7,FALSE)='Assumptions'!$E$4,VLOOKUP($A434,'Recurring Plans'!$A$5:$M$104,5,FALSE)+($B434-1)*VLOOKUP($A434,'Recurring Plans'!$A$5:$M$104,6,FALSE),IF(VLOOKUP($A434,'Recurring Plans'!$A$5:$M$104,7,FALSE)='Assumptions'!$E$5,VLOOKUP($A434,'Recurring Plans'!$A$5:$M$104,5,FALSE)+($B434-1)*VLOOKUP($A434,'Recurring Plans'!$A$5:$M$104,6,FALSE)*7,IF(VLOOKUP($A434,'Recurring Plans'!$A$5:$M$104,7,FALSE)='Assumptions'!$E$6,EDATE(VLOOKUP($A434,'Recurring Plans'!$A$5:$M$104,5,FALSE),($B434-1)*VLOOKUP($A434,'Recurring Plans'!$A$5:$M$104,6,FALSE)),""))),""))</f>
        <v/>
      </c>
      <c r="F434" s="31" t="n"/>
      <c r="G434" s="33">
        <f>IF($E434="","",IF($F434&lt;&gt;"",$F434,$E434))</f>
        <v/>
      </c>
      <c r="H434" s="24">
        <f>IF($E434="","",IFERROR(VLOOKUP($A434,'Recurring Plans'!$A$5:$M$104,9,FALSE),""))</f>
        <v/>
      </c>
      <c r="I434" s="13" t="n"/>
      <c r="J434" s="20">
        <f>IF($E434="","",IF($I434&lt;&gt;"",$I434,IFERROR(VLOOKUP($A434,'Recurring Plans'!$A$5:$M$104,10,FALSE),"")))</f>
        <v/>
      </c>
      <c r="K434" s="12" t="n"/>
      <c r="L434" s="9">
        <f>IF($G434="","",IF($K434&lt;&gt;"",$K434,'Assumptions'!$E$14))</f>
        <v/>
      </c>
      <c r="M434" s="13" t="n"/>
      <c r="N434" s="20">
        <f>IF($G434="","",IF(OR($F434&lt;&gt;"",$I434&lt;&gt;"",$M434&lt;&gt;"",$K434='Assumptions'!$E$16,$K434='Assumptions'!$E$17),"Exception - check",IF(AND($L434='Assumptions'!$E$14,$G434&lt;'Assumptions'!$B$4),"Past date - check","")))</f>
        <v/>
      </c>
    </row>
    <row r="435">
      <c r="A435" s="6">
        <f>IFERROR(IF(INDEX('Recurring Plans'!$A$5:$A$104,INT((ROW()-5)/12)+1)="","",INDEX('Recurring Plans'!$A$5:$A$104,INT((ROW()-5)/12)+1)),"")</f>
        <v/>
      </c>
      <c r="B435" s="21">
        <f>IF($A435="","",MOD(ROW()-5,12)+1)</f>
        <v/>
      </c>
      <c r="C435" s="18">
        <f>IF($A435="","",IFERROR(VLOOKUP($A435,'Recurring Plans'!$A$5:$M$104,2,FALSE),""))</f>
        <v/>
      </c>
      <c r="D435" s="18">
        <f>IF($A435="","",IFERROR(VLOOKUP($A435,'Recurring Plans'!$A$5:$M$104,4,FALSE),""))</f>
        <v/>
      </c>
      <c r="E435" s="32">
        <f>IF(OR($A435="",$B435&gt;IFERROR(VLOOKUP($A435,'Recurring Plans'!$A$5:$M$104,8,FALSE),0),IFERROR(VLOOKUP($A435,'Recurring Plans'!$A$5:$M$104,11,FALSE),"")&lt;&gt;'Assumptions'!$E$9),"",IFERROR(IF(VLOOKUP($A435,'Recurring Plans'!$A$5:$M$104,7,FALSE)='Assumptions'!$E$4,VLOOKUP($A435,'Recurring Plans'!$A$5:$M$104,5,FALSE)+($B435-1)*VLOOKUP($A435,'Recurring Plans'!$A$5:$M$104,6,FALSE),IF(VLOOKUP($A435,'Recurring Plans'!$A$5:$M$104,7,FALSE)='Assumptions'!$E$5,VLOOKUP($A435,'Recurring Plans'!$A$5:$M$104,5,FALSE)+($B435-1)*VLOOKUP($A435,'Recurring Plans'!$A$5:$M$104,6,FALSE)*7,IF(VLOOKUP($A435,'Recurring Plans'!$A$5:$M$104,7,FALSE)='Assumptions'!$E$6,EDATE(VLOOKUP($A435,'Recurring Plans'!$A$5:$M$104,5,FALSE),($B435-1)*VLOOKUP($A435,'Recurring Plans'!$A$5:$M$104,6,FALSE)),""))),""))</f>
        <v/>
      </c>
      <c r="F435" s="31" t="n"/>
      <c r="G435" s="32">
        <f>IF($E435="","",IF($F435&lt;&gt;"",$F435,$E435))</f>
        <v/>
      </c>
      <c r="H435" s="22">
        <f>IF($E435="","",IFERROR(VLOOKUP($A435,'Recurring Plans'!$A$5:$M$104,9,FALSE),""))</f>
        <v/>
      </c>
      <c r="I435" s="13" t="n"/>
      <c r="J435" s="18">
        <f>IF($E435="","",IF($I435&lt;&gt;"",$I435,IFERROR(VLOOKUP($A435,'Recurring Plans'!$A$5:$M$104,10,FALSE),"")))</f>
        <v/>
      </c>
      <c r="K435" s="12" t="n"/>
      <c r="L435" s="6">
        <f>IF($G435="","",IF($K435&lt;&gt;"",$K435,'Assumptions'!$E$14))</f>
        <v/>
      </c>
      <c r="M435" s="13" t="n"/>
      <c r="N435" s="18">
        <f>IF($G435="","",IF(OR($F435&lt;&gt;"",$I435&lt;&gt;"",$M435&lt;&gt;"",$K435='Assumptions'!$E$16,$K435='Assumptions'!$E$17),"Exception - check",IF(AND($L435='Assumptions'!$E$14,$G435&lt;'Assumptions'!$B$4),"Past date - check","")))</f>
        <v/>
      </c>
    </row>
    <row r="436">
      <c r="A436" s="9">
        <f>IFERROR(IF(INDEX('Recurring Plans'!$A$5:$A$104,INT((ROW()-5)/12)+1)="","",INDEX('Recurring Plans'!$A$5:$A$104,INT((ROW()-5)/12)+1)),"")</f>
        <v/>
      </c>
      <c r="B436" s="23">
        <f>IF($A436="","",MOD(ROW()-5,12)+1)</f>
        <v/>
      </c>
      <c r="C436" s="20">
        <f>IF($A436="","",IFERROR(VLOOKUP($A436,'Recurring Plans'!$A$5:$M$104,2,FALSE),""))</f>
        <v/>
      </c>
      <c r="D436" s="20">
        <f>IF($A436="","",IFERROR(VLOOKUP($A436,'Recurring Plans'!$A$5:$M$104,4,FALSE),""))</f>
        <v/>
      </c>
      <c r="E436" s="33">
        <f>IF(OR($A436="",$B436&gt;IFERROR(VLOOKUP($A436,'Recurring Plans'!$A$5:$M$104,8,FALSE),0),IFERROR(VLOOKUP($A436,'Recurring Plans'!$A$5:$M$104,11,FALSE),"")&lt;&gt;'Assumptions'!$E$9),"",IFERROR(IF(VLOOKUP($A436,'Recurring Plans'!$A$5:$M$104,7,FALSE)='Assumptions'!$E$4,VLOOKUP($A436,'Recurring Plans'!$A$5:$M$104,5,FALSE)+($B436-1)*VLOOKUP($A436,'Recurring Plans'!$A$5:$M$104,6,FALSE),IF(VLOOKUP($A436,'Recurring Plans'!$A$5:$M$104,7,FALSE)='Assumptions'!$E$5,VLOOKUP($A436,'Recurring Plans'!$A$5:$M$104,5,FALSE)+($B436-1)*VLOOKUP($A436,'Recurring Plans'!$A$5:$M$104,6,FALSE)*7,IF(VLOOKUP($A436,'Recurring Plans'!$A$5:$M$104,7,FALSE)='Assumptions'!$E$6,EDATE(VLOOKUP($A436,'Recurring Plans'!$A$5:$M$104,5,FALSE),($B436-1)*VLOOKUP($A436,'Recurring Plans'!$A$5:$M$104,6,FALSE)),""))),""))</f>
        <v/>
      </c>
      <c r="F436" s="31" t="n"/>
      <c r="G436" s="33">
        <f>IF($E436="","",IF($F436&lt;&gt;"",$F436,$E436))</f>
        <v/>
      </c>
      <c r="H436" s="24">
        <f>IF($E436="","",IFERROR(VLOOKUP($A436,'Recurring Plans'!$A$5:$M$104,9,FALSE),""))</f>
        <v/>
      </c>
      <c r="I436" s="13" t="n"/>
      <c r="J436" s="20">
        <f>IF($E436="","",IF($I436&lt;&gt;"",$I436,IFERROR(VLOOKUP($A436,'Recurring Plans'!$A$5:$M$104,10,FALSE),"")))</f>
        <v/>
      </c>
      <c r="K436" s="12" t="n"/>
      <c r="L436" s="9">
        <f>IF($G436="","",IF($K436&lt;&gt;"",$K436,'Assumptions'!$E$14))</f>
        <v/>
      </c>
      <c r="M436" s="13" t="n"/>
      <c r="N436" s="20">
        <f>IF($G436="","",IF(OR($F436&lt;&gt;"",$I436&lt;&gt;"",$M436&lt;&gt;"",$K436='Assumptions'!$E$16,$K436='Assumptions'!$E$17),"Exception - check",IF(AND($L436='Assumptions'!$E$14,$G436&lt;'Assumptions'!$B$4),"Past date - check","")))</f>
        <v/>
      </c>
    </row>
    <row r="437">
      <c r="A437" s="6">
        <f>IFERROR(IF(INDEX('Recurring Plans'!$A$5:$A$104,INT((ROW()-5)/12)+1)="","",INDEX('Recurring Plans'!$A$5:$A$104,INT((ROW()-5)/12)+1)),"")</f>
        <v/>
      </c>
      <c r="B437" s="21">
        <f>IF($A437="","",MOD(ROW()-5,12)+1)</f>
        <v/>
      </c>
      <c r="C437" s="18">
        <f>IF($A437="","",IFERROR(VLOOKUP($A437,'Recurring Plans'!$A$5:$M$104,2,FALSE),""))</f>
        <v/>
      </c>
      <c r="D437" s="18">
        <f>IF($A437="","",IFERROR(VLOOKUP($A437,'Recurring Plans'!$A$5:$M$104,4,FALSE),""))</f>
        <v/>
      </c>
      <c r="E437" s="32">
        <f>IF(OR($A437="",$B437&gt;IFERROR(VLOOKUP($A437,'Recurring Plans'!$A$5:$M$104,8,FALSE),0),IFERROR(VLOOKUP($A437,'Recurring Plans'!$A$5:$M$104,11,FALSE),"")&lt;&gt;'Assumptions'!$E$9),"",IFERROR(IF(VLOOKUP($A437,'Recurring Plans'!$A$5:$M$104,7,FALSE)='Assumptions'!$E$4,VLOOKUP($A437,'Recurring Plans'!$A$5:$M$104,5,FALSE)+($B437-1)*VLOOKUP($A437,'Recurring Plans'!$A$5:$M$104,6,FALSE),IF(VLOOKUP($A437,'Recurring Plans'!$A$5:$M$104,7,FALSE)='Assumptions'!$E$5,VLOOKUP($A437,'Recurring Plans'!$A$5:$M$104,5,FALSE)+($B437-1)*VLOOKUP($A437,'Recurring Plans'!$A$5:$M$104,6,FALSE)*7,IF(VLOOKUP($A437,'Recurring Plans'!$A$5:$M$104,7,FALSE)='Assumptions'!$E$6,EDATE(VLOOKUP($A437,'Recurring Plans'!$A$5:$M$104,5,FALSE),($B437-1)*VLOOKUP($A437,'Recurring Plans'!$A$5:$M$104,6,FALSE)),""))),""))</f>
        <v/>
      </c>
      <c r="F437" s="31" t="n"/>
      <c r="G437" s="32">
        <f>IF($E437="","",IF($F437&lt;&gt;"",$F437,$E437))</f>
        <v/>
      </c>
      <c r="H437" s="22">
        <f>IF($E437="","",IFERROR(VLOOKUP($A437,'Recurring Plans'!$A$5:$M$104,9,FALSE),""))</f>
        <v/>
      </c>
      <c r="I437" s="13" t="n"/>
      <c r="J437" s="18">
        <f>IF($E437="","",IF($I437&lt;&gt;"",$I437,IFERROR(VLOOKUP($A437,'Recurring Plans'!$A$5:$M$104,10,FALSE),"")))</f>
        <v/>
      </c>
      <c r="K437" s="12" t="n"/>
      <c r="L437" s="6">
        <f>IF($G437="","",IF($K437&lt;&gt;"",$K437,'Assumptions'!$E$14))</f>
        <v/>
      </c>
      <c r="M437" s="13" t="n"/>
      <c r="N437" s="18">
        <f>IF($G437="","",IF(OR($F437&lt;&gt;"",$I437&lt;&gt;"",$M437&lt;&gt;"",$K437='Assumptions'!$E$16,$K437='Assumptions'!$E$17),"Exception - check",IF(AND($L437='Assumptions'!$E$14,$G437&lt;'Assumptions'!$B$4),"Past date - check","")))</f>
        <v/>
      </c>
    </row>
    <row r="438">
      <c r="A438" s="9">
        <f>IFERROR(IF(INDEX('Recurring Plans'!$A$5:$A$104,INT((ROW()-5)/12)+1)="","",INDEX('Recurring Plans'!$A$5:$A$104,INT((ROW()-5)/12)+1)),"")</f>
        <v/>
      </c>
      <c r="B438" s="23">
        <f>IF($A438="","",MOD(ROW()-5,12)+1)</f>
        <v/>
      </c>
      <c r="C438" s="20">
        <f>IF($A438="","",IFERROR(VLOOKUP($A438,'Recurring Plans'!$A$5:$M$104,2,FALSE),""))</f>
        <v/>
      </c>
      <c r="D438" s="20">
        <f>IF($A438="","",IFERROR(VLOOKUP($A438,'Recurring Plans'!$A$5:$M$104,4,FALSE),""))</f>
        <v/>
      </c>
      <c r="E438" s="33">
        <f>IF(OR($A438="",$B438&gt;IFERROR(VLOOKUP($A438,'Recurring Plans'!$A$5:$M$104,8,FALSE),0),IFERROR(VLOOKUP($A438,'Recurring Plans'!$A$5:$M$104,11,FALSE),"")&lt;&gt;'Assumptions'!$E$9),"",IFERROR(IF(VLOOKUP($A438,'Recurring Plans'!$A$5:$M$104,7,FALSE)='Assumptions'!$E$4,VLOOKUP($A438,'Recurring Plans'!$A$5:$M$104,5,FALSE)+($B438-1)*VLOOKUP($A438,'Recurring Plans'!$A$5:$M$104,6,FALSE),IF(VLOOKUP($A438,'Recurring Plans'!$A$5:$M$104,7,FALSE)='Assumptions'!$E$5,VLOOKUP($A438,'Recurring Plans'!$A$5:$M$104,5,FALSE)+($B438-1)*VLOOKUP($A438,'Recurring Plans'!$A$5:$M$104,6,FALSE)*7,IF(VLOOKUP($A438,'Recurring Plans'!$A$5:$M$104,7,FALSE)='Assumptions'!$E$6,EDATE(VLOOKUP($A438,'Recurring Plans'!$A$5:$M$104,5,FALSE),($B438-1)*VLOOKUP($A438,'Recurring Plans'!$A$5:$M$104,6,FALSE)),""))),""))</f>
        <v/>
      </c>
      <c r="F438" s="31" t="n"/>
      <c r="G438" s="33">
        <f>IF($E438="","",IF($F438&lt;&gt;"",$F438,$E438))</f>
        <v/>
      </c>
      <c r="H438" s="24">
        <f>IF($E438="","",IFERROR(VLOOKUP($A438,'Recurring Plans'!$A$5:$M$104,9,FALSE),""))</f>
        <v/>
      </c>
      <c r="I438" s="13" t="n"/>
      <c r="J438" s="20">
        <f>IF($E438="","",IF($I438&lt;&gt;"",$I438,IFERROR(VLOOKUP($A438,'Recurring Plans'!$A$5:$M$104,10,FALSE),"")))</f>
        <v/>
      </c>
      <c r="K438" s="12" t="n"/>
      <c r="L438" s="9">
        <f>IF($G438="","",IF($K438&lt;&gt;"",$K438,'Assumptions'!$E$14))</f>
        <v/>
      </c>
      <c r="M438" s="13" t="n"/>
      <c r="N438" s="20">
        <f>IF($G438="","",IF(OR($F438&lt;&gt;"",$I438&lt;&gt;"",$M438&lt;&gt;"",$K438='Assumptions'!$E$16,$K438='Assumptions'!$E$17),"Exception - check",IF(AND($L438='Assumptions'!$E$14,$G438&lt;'Assumptions'!$B$4),"Past date - check","")))</f>
        <v/>
      </c>
    </row>
    <row r="439">
      <c r="A439" s="6">
        <f>IFERROR(IF(INDEX('Recurring Plans'!$A$5:$A$104,INT((ROW()-5)/12)+1)="","",INDEX('Recurring Plans'!$A$5:$A$104,INT((ROW()-5)/12)+1)),"")</f>
        <v/>
      </c>
      <c r="B439" s="21">
        <f>IF($A439="","",MOD(ROW()-5,12)+1)</f>
        <v/>
      </c>
      <c r="C439" s="18">
        <f>IF($A439="","",IFERROR(VLOOKUP($A439,'Recurring Plans'!$A$5:$M$104,2,FALSE),""))</f>
        <v/>
      </c>
      <c r="D439" s="18">
        <f>IF($A439="","",IFERROR(VLOOKUP($A439,'Recurring Plans'!$A$5:$M$104,4,FALSE),""))</f>
        <v/>
      </c>
      <c r="E439" s="32">
        <f>IF(OR($A439="",$B439&gt;IFERROR(VLOOKUP($A439,'Recurring Plans'!$A$5:$M$104,8,FALSE),0),IFERROR(VLOOKUP($A439,'Recurring Plans'!$A$5:$M$104,11,FALSE),"")&lt;&gt;'Assumptions'!$E$9),"",IFERROR(IF(VLOOKUP($A439,'Recurring Plans'!$A$5:$M$104,7,FALSE)='Assumptions'!$E$4,VLOOKUP($A439,'Recurring Plans'!$A$5:$M$104,5,FALSE)+($B439-1)*VLOOKUP($A439,'Recurring Plans'!$A$5:$M$104,6,FALSE),IF(VLOOKUP($A439,'Recurring Plans'!$A$5:$M$104,7,FALSE)='Assumptions'!$E$5,VLOOKUP($A439,'Recurring Plans'!$A$5:$M$104,5,FALSE)+($B439-1)*VLOOKUP($A439,'Recurring Plans'!$A$5:$M$104,6,FALSE)*7,IF(VLOOKUP($A439,'Recurring Plans'!$A$5:$M$104,7,FALSE)='Assumptions'!$E$6,EDATE(VLOOKUP($A439,'Recurring Plans'!$A$5:$M$104,5,FALSE),($B439-1)*VLOOKUP($A439,'Recurring Plans'!$A$5:$M$104,6,FALSE)),""))),""))</f>
        <v/>
      </c>
      <c r="F439" s="31" t="n"/>
      <c r="G439" s="32">
        <f>IF($E439="","",IF($F439&lt;&gt;"",$F439,$E439))</f>
        <v/>
      </c>
      <c r="H439" s="22">
        <f>IF($E439="","",IFERROR(VLOOKUP($A439,'Recurring Plans'!$A$5:$M$104,9,FALSE),""))</f>
        <v/>
      </c>
      <c r="I439" s="13" t="n"/>
      <c r="J439" s="18">
        <f>IF($E439="","",IF($I439&lt;&gt;"",$I439,IFERROR(VLOOKUP($A439,'Recurring Plans'!$A$5:$M$104,10,FALSE),"")))</f>
        <v/>
      </c>
      <c r="K439" s="12" t="n"/>
      <c r="L439" s="6">
        <f>IF($G439="","",IF($K439&lt;&gt;"",$K439,'Assumptions'!$E$14))</f>
        <v/>
      </c>
      <c r="M439" s="13" t="n"/>
      <c r="N439" s="18">
        <f>IF($G439="","",IF(OR($F439&lt;&gt;"",$I439&lt;&gt;"",$M439&lt;&gt;"",$K439='Assumptions'!$E$16,$K439='Assumptions'!$E$17),"Exception - check",IF(AND($L439='Assumptions'!$E$14,$G439&lt;'Assumptions'!$B$4),"Past date - check","")))</f>
        <v/>
      </c>
    </row>
    <row r="440">
      <c r="A440" s="9">
        <f>IFERROR(IF(INDEX('Recurring Plans'!$A$5:$A$104,INT((ROW()-5)/12)+1)="","",INDEX('Recurring Plans'!$A$5:$A$104,INT((ROW()-5)/12)+1)),"")</f>
        <v/>
      </c>
      <c r="B440" s="23">
        <f>IF($A440="","",MOD(ROW()-5,12)+1)</f>
        <v/>
      </c>
      <c r="C440" s="20">
        <f>IF($A440="","",IFERROR(VLOOKUP($A440,'Recurring Plans'!$A$5:$M$104,2,FALSE),""))</f>
        <v/>
      </c>
      <c r="D440" s="20">
        <f>IF($A440="","",IFERROR(VLOOKUP($A440,'Recurring Plans'!$A$5:$M$104,4,FALSE),""))</f>
        <v/>
      </c>
      <c r="E440" s="33">
        <f>IF(OR($A440="",$B440&gt;IFERROR(VLOOKUP($A440,'Recurring Plans'!$A$5:$M$104,8,FALSE),0),IFERROR(VLOOKUP($A440,'Recurring Plans'!$A$5:$M$104,11,FALSE),"")&lt;&gt;'Assumptions'!$E$9),"",IFERROR(IF(VLOOKUP($A440,'Recurring Plans'!$A$5:$M$104,7,FALSE)='Assumptions'!$E$4,VLOOKUP($A440,'Recurring Plans'!$A$5:$M$104,5,FALSE)+($B440-1)*VLOOKUP($A440,'Recurring Plans'!$A$5:$M$104,6,FALSE),IF(VLOOKUP($A440,'Recurring Plans'!$A$5:$M$104,7,FALSE)='Assumptions'!$E$5,VLOOKUP($A440,'Recurring Plans'!$A$5:$M$104,5,FALSE)+($B440-1)*VLOOKUP($A440,'Recurring Plans'!$A$5:$M$104,6,FALSE)*7,IF(VLOOKUP($A440,'Recurring Plans'!$A$5:$M$104,7,FALSE)='Assumptions'!$E$6,EDATE(VLOOKUP($A440,'Recurring Plans'!$A$5:$M$104,5,FALSE),($B440-1)*VLOOKUP($A440,'Recurring Plans'!$A$5:$M$104,6,FALSE)),""))),""))</f>
        <v/>
      </c>
      <c r="F440" s="31" t="n"/>
      <c r="G440" s="33">
        <f>IF($E440="","",IF($F440&lt;&gt;"",$F440,$E440))</f>
        <v/>
      </c>
      <c r="H440" s="24">
        <f>IF($E440="","",IFERROR(VLOOKUP($A440,'Recurring Plans'!$A$5:$M$104,9,FALSE),""))</f>
        <v/>
      </c>
      <c r="I440" s="13" t="n"/>
      <c r="J440" s="20">
        <f>IF($E440="","",IF($I440&lt;&gt;"",$I440,IFERROR(VLOOKUP($A440,'Recurring Plans'!$A$5:$M$104,10,FALSE),"")))</f>
        <v/>
      </c>
      <c r="K440" s="12" t="n"/>
      <c r="L440" s="9">
        <f>IF($G440="","",IF($K440&lt;&gt;"",$K440,'Assumptions'!$E$14))</f>
        <v/>
      </c>
      <c r="M440" s="13" t="n"/>
      <c r="N440" s="20">
        <f>IF($G440="","",IF(OR($F440&lt;&gt;"",$I440&lt;&gt;"",$M440&lt;&gt;"",$K440='Assumptions'!$E$16,$K440='Assumptions'!$E$17),"Exception - check",IF(AND($L440='Assumptions'!$E$14,$G440&lt;'Assumptions'!$B$4),"Past date - check","")))</f>
        <v/>
      </c>
    </row>
    <row r="441">
      <c r="A441" s="6">
        <f>IFERROR(IF(INDEX('Recurring Plans'!$A$5:$A$104,INT((ROW()-5)/12)+1)="","",INDEX('Recurring Plans'!$A$5:$A$104,INT((ROW()-5)/12)+1)),"")</f>
        <v/>
      </c>
      <c r="B441" s="21">
        <f>IF($A441="","",MOD(ROW()-5,12)+1)</f>
        <v/>
      </c>
      <c r="C441" s="18">
        <f>IF($A441="","",IFERROR(VLOOKUP($A441,'Recurring Plans'!$A$5:$M$104,2,FALSE),""))</f>
        <v/>
      </c>
      <c r="D441" s="18">
        <f>IF($A441="","",IFERROR(VLOOKUP($A441,'Recurring Plans'!$A$5:$M$104,4,FALSE),""))</f>
        <v/>
      </c>
      <c r="E441" s="32">
        <f>IF(OR($A441="",$B441&gt;IFERROR(VLOOKUP($A441,'Recurring Plans'!$A$5:$M$104,8,FALSE),0),IFERROR(VLOOKUP($A441,'Recurring Plans'!$A$5:$M$104,11,FALSE),"")&lt;&gt;'Assumptions'!$E$9),"",IFERROR(IF(VLOOKUP($A441,'Recurring Plans'!$A$5:$M$104,7,FALSE)='Assumptions'!$E$4,VLOOKUP($A441,'Recurring Plans'!$A$5:$M$104,5,FALSE)+($B441-1)*VLOOKUP($A441,'Recurring Plans'!$A$5:$M$104,6,FALSE),IF(VLOOKUP($A441,'Recurring Plans'!$A$5:$M$104,7,FALSE)='Assumptions'!$E$5,VLOOKUP($A441,'Recurring Plans'!$A$5:$M$104,5,FALSE)+($B441-1)*VLOOKUP($A441,'Recurring Plans'!$A$5:$M$104,6,FALSE)*7,IF(VLOOKUP($A441,'Recurring Plans'!$A$5:$M$104,7,FALSE)='Assumptions'!$E$6,EDATE(VLOOKUP($A441,'Recurring Plans'!$A$5:$M$104,5,FALSE),($B441-1)*VLOOKUP($A441,'Recurring Plans'!$A$5:$M$104,6,FALSE)),""))),""))</f>
        <v/>
      </c>
      <c r="F441" s="31" t="n"/>
      <c r="G441" s="32">
        <f>IF($E441="","",IF($F441&lt;&gt;"",$F441,$E441))</f>
        <v/>
      </c>
      <c r="H441" s="22">
        <f>IF($E441="","",IFERROR(VLOOKUP($A441,'Recurring Plans'!$A$5:$M$104,9,FALSE),""))</f>
        <v/>
      </c>
      <c r="I441" s="13" t="n"/>
      <c r="J441" s="18">
        <f>IF($E441="","",IF($I441&lt;&gt;"",$I441,IFERROR(VLOOKUP($A441,'Recurring Plans'!$A$5:$M$104,10,FALSE),"")))</f>
        <v/>
      </c>
      <c r="K441" s="12" t="n"/>
      <c r="L441" s="6">
        <f>IF($G441="","",IF($K441&lt;&gt;"",$K441,'Assumptions'!$E$14))</f>
        <v/>
      </c>
      <c r="M441" s="13" t="n"/>
      <c r="N441" s="18">
        <f>IF($G441="","",IF(OR($F441&lt;&gt;"",$I441&lt;&gt;"",$M441&lt;&gt;"",$K441='Assumptions'!$E$16,$K441='Assumptions'!$E$17),"Exception - check",IF(AND($L441='Assumptions'!$E$14,$G441&lt;'Assumptions'!$B$4),"Past date - check","")))</f>
        <v/>
      </c>
    </row>
    <row r="442">
      <c r="A442" s="9">
        <f>IFERROR(IF(INDEX('Recurring Plans'!$A$5:$A$104,INT((ROW()-5)/12)+1)="","",INDEX('Recurring Plans'!$A$5:$A$104,INT((ROW()-5)/12)+1)),"")</f>
        <v/>
      </c>
      <c r="B442" s="23">
        <f>IF($A442="","",MOD(ROW()-5,12)+1)</f>
        <v/>
      </c>
      <c r="C442" s="20">
        <f>IF($A442="","",IFERROR(VLOOKUP($A442,'Recurring Plans'!$A$5:$M$104,2,FALSE),""))</f>
        <v/>
      </c>
      <c r="D442" s="20">
        <f>IF($A442="","",IFERROR(VLOOKUP($A442,'Recurring Plans'!$A$5:$M$104,4,FALSE),""))</f>
        <v/>
      </c>
      <c r="E442" s="33">
        <f>IF(OR($A442="",$B442&gt;IFERROR(VLOOKUP($A442,'Recurring Plans'!$A$5:$M$104,8,FALSE),0),IFERROR(VLOOKUP($A442,'Recurring Plans'!$A$5:$M$104,11,FALSE),"")&lt;&gt;'Assumptions'!$E$9),"",IFERROR(IF(VLOOKUP($A442,'Recurring Plans'!$A$5:$M$104,7,FALSE)='Assumptions'!$E$4,VLOOKUP($A442,'Recurring Plans'!$A$5:$M$104,5,FALSE)+($B442-1)*VLOOKUP($A442,'Recurring Plans'!$A$5:$M$104,6,FALSE),IF(VLOOKUP($A442,'Recurring Plans'!$A$5:$M$104,7,FALSE)='Assumptions'!$E$5,VLOOKUP($A442,'Recurring Plans'!$A$5:$M$104,5,FALSE)+($B442-1)*VLOOKUP($A442,'Recurring Plans'!$A$5:$M$104,6,FALSE)*7,IF(VLOOKUP($A442,'Recurring Plans'!$A$5:$M$104,7,FALSE)='Assumptions'!$E$6,EDATE(VLOOKUP($A442,'Recurring Plans'!$A$5:$M$104,5,FALSE),($B442-1)*VLOOKUP($A442,'Recurring Plans'!$A$5:$M$104,6,FALSE)),""))),""))</f>
        <v/>
      </c>
      <c r="F442" s="31" t="n"/>
      <c r="G442" s="33">
        <f>IF($E442="","",IF($F442&lt;&gt;"",$F442,$E442))</f>
        <v/>
      </c>
      <c r="H442" s="24">
        <f>IF($E442="","",IFERROR(VLOOKUP($A442,'Recurring Plans'!$A$5:$M$104,9,FALSE),""))</f>
        <v/>
      </c>
      <c r="I442" s="13" t="n"/>
      <c r="J442" s="20">
        <f>IF($E442="","",IF($I442&lt;&gt;"",$I442,IFERROR(VLOOKUP($A442,'Recurring Plans'!$A$5:$M$104,10,FALSE),"")))</f>
        <v/>
      </c>
      <c r="K442" s="12" t="n"/>
      <c r="L442" s="9">
        <f>IF($G442="","",IF($K442&lt;&gt;"",$K442,'Assumptions'!$E$14))</f>
        <v/>
      </c>
      <c r="M442" s="13" t="n"/>
      <c r="N442" s="20">
        <f>IF($G442="","",IF(OR($F442&lt;&gt;"",$I442&lt;&gt;"",$M442&lt;&gt;"",$K442='Assumptions'!$E$16,$K442='Assumptions'!$E$17),"Exception - check",IF(AND($L442='Assumptions'!$E$14,$G442&lt;'Assumptions'!$B$4),"Past date - check","")))</f>
        <v/>
      </c>
    </row>
    <row r="443">
      <c r="A443" s="6">
        <f>IFERROR(IF(INDEX('Recurring Plans'!$A$5:$A$104,INT((ROW()-5)/12)+1)="","",INDEX('Recurring Plans'!$A$5:$A$104,INT((ROW()-5)/12)+1)),"")</f>
        <v/>
      </c>
      <c r="B443" s="21">
        <f>IF($A443="","",MOD(ROW()-5,12)+1)</f>
        <v/>
      </c>
      <c r="C443" s="18">
        <f>IF($A443="","",IFERROR(VLOOKUP($A443,'Recurring Plans'!$A$5:$M$104,2,FALSE),""))</f>
        <v/>
      </c>
      <c r="D443" s="18">
        <f>IF($A443="","",IFERROR(VLOOKUP($A443,'Recurring Plans'!$A$5:$M$104,4,FALSE),""))</f>
        <v/>
      </c>
      <c r="E443" s="32">
        <f>IF(OR($A443="",$B443&gt;IFERROR(VLOOKUP($A443,'Recurring Plans'!$A$5:$M$104,8,FALSE),0),IFERROR(VLOOKUP($A443,'Recurring Plans'!$A$5:$M$104,11,FALSE),"")&lt;&gt;'Assumptions'!$E$9),"",IFERROR(IF(VLOOKUP($A443,'Recurring Plans'!$A$5:$M$104,7,FALSE)='Assumptions'!$E$4,VLOOKUP($A443,'Recurring Plans'!$A$5:$M$104,5,FALSE)+($B443-1)*VLOOKUP($A443,'Recurring Plans'!$A$5:$M$104,6,FALSE),IF(VLOOKUP($A443,'Recurring Plans'!$A$5:$M$104,7,FALSE)='Assumptions'!$E$5,VLOOKUP($A443,'Recurring Plans'!$A$5:$M$104,5,FALSE)+($B443-1)*VLOOKUP($A443,'Recurring Plans'!$A$5:$M$104,6,FALSE)*7,IF(VLOOKUP($A443,'Recurring Plans'!$A$5:$M$104,7,FALSE)='Assumptions'!$E$6,EDATE(VLOOKUP($A443,'Recurring Plans'!$A$5:$M$104,5,FALSE),($B443-1)*VLOOKUP($A443,'Recurring Plans'!$A$5:$M$104,6,FALSE)),""))),""))</f>
        <v/>
      </c>
      <c r="F443" s="31" t="n"/>
      <c r="G443" s="32">
        <f>IF($E443="","",IF($F443&lt;&gt;"",$F443,$E443))</f>
        <v/>
      </c>
      <c r="H443" s="22">
        <f>IF($E443="","",IFERROR(VLOOKUP($A443,'Recurring Plans'!$A$5:$M$104,9,FALSE),""))</f>
        <v/>
      </c>
      <c r="I443" s="13" t="n"/>
      <c r="J443" s="18">
        <f>IF($E443="","",IF($I443&lt;&gt;"",$I443,IFERROR(VLOOKUP($A443,'Recurring Plans'!$A$5:$M$104,10,FALSE),"")))</f>
        <v/>
      </c>
      <c r="K443" s="12" t="n"/>
      <c r="L443" s="6">
        <f>IF($G443="","",IF($K443&lt;&gt;"",$K443,'Assumptions'!$E$14))</f>
        <v/>
      </c>
      <c r="M443" s="13" t="n"/>
      <c r="N443" s="18">
        <f>IF($G443="","",IF(OR($F443&lt;&gt;"",$I443&lt;&gt;"",$M443&lt;&gt;"",$K443='Assumptions'!$E$16,$K443='Assumptions'!$E$17),"Exception - check",IF(AND($L443='Assumptions'!$E$14,$G443&lt;'Assumptions'!$B$4),"Past date - check","")))</f>
        <v/>
      </c>
    </row>
    <row r="444">
      <c r="A444" s="9">
        <f>IFERROR(IF(INDEX('Recurring Plans'!$A$5:$A$104,INT((ROW()-5)/12)+1)="","",INDEX('Recurring Plans'!$A$5:$A$104,INT((ROW()-5)/12)+1)),"")</f>
        <v/>
      </c>
      <c r="B444" s="23">
        <f>IF($A444="","",MOD(ROW()-5,12)+1)</f>
        <v/>
      </c>
      <c r="C444" s="20">
        <f>IF($A444="","",IFERROR(VLOOKUP($A444,'Recurring Plans'!$A$5:$M$104,2,FALSE),""))</f>
        <v/>
      </c>
      <c r="D444" s="20">
        <f>IF($A444="","",IFERROR(VLOOKUP($A444,'Recurring Plans'!$A$5:$M$104,4,FALSE),""))</f>
        <v/>
      </c>
      <c r="E444" s="33">
        <f>IF(OR($A444="",$B444&gt;IFERROR(VLOOKUP($A444,'Recurring Plans'!$A$5:$M$104,8,FALSE),0),IFERROR(VLOOKUP($A444,'Recurring Plans'!$A$5:$M$104,11,FALSE),"")&lt;&gt;'Assumptions'!$E$9),"",IFERROR(IF(VLOOKUP($A444,'Recurring Plans'!$A$5:$M$104,7,FALSE)='Assumptions'!$E$4,VLOOKUP($A444,'Recurring Plans'!$A$5:$M$104,5,FALSE)+($B444-1)*VLOOKUP($A444,'Recurring Plans'!$A$5:$M$104,6,FALSE),IF(VLOOKUP($A444,'Recurring Plans'!$A$5:$M$104,7,FALSE)='Assumptions'!$E$5,VLOOKUP($A444,'Recurring Plans'!$A$5:$M$104,5,FALSE)+($B444-1)*VLOOKUP($A444,'Recurring Plans'!$A$5:$M$104,6,FALSE)*7,IF(VLOOKUP($A444,'Recurring Plans'!$A$5:$M$104,7,FALSE)='Assumptions'!$E$6,EDATE(VLOOKUP($A444,'Recurring Plans'!$A$5:$M$104,5,FALSE),($B444-1)*VLOOKUP($A444,'Recurring Plans'!$A$5:$M$104,6,FALSE)),""))),""))</f>
        <v/>
      </c>
      <c r="F444" s="31" t="n"/>
      <c r="G444" s="33">
        <f>IF($E444="","",IF($F444&lt;&gt;"",$F444,$E444))</f>
        <v/>
      </c>
      <c r="H444" s="24">
        <f>IF($E444="","",IFERROR(VLOOKUP($A444,'Recurring Plans'!$A$5:$M$104,9,FALSE),""))</f>
        <v/>
      </c>
      <c r="I444" s="13" t="n"/>
      <c r="J444" s="20">
        <f>IF($E444="","",IF($I444&lt;&gt;"",$I444,IFERROR(VLOOKUP($A444,'Recurring Plans'!$A$5:$M$104,10,FALSE),"")))</f>
        <v/>
      </c>
      <c r="K444" s="12" t="n"/>
      <c r="L444" s="9">
        <f>IF($G444="","",IF($K444&lt;&gt;"",$K444,'Assumptions'!$E$14))</f>
        <v/>
      </c>
      <c r="M444" s="13" t="n"/>
      <c r="N444" s="20">
        <f>IF($G444="","",IF(OR($F444&lt;&gt;"",$I444&lt;&gt;"",$M444&lt;&gt;"",$K444='Assumptions'!$E$16,$K444='Assumptions'!$E$17),"Exception - check",IF(AND($L444='Assumptions'!$E$14,$G444&lt;'Assumptions'!$B$4),"Past date - check","")))</f>
        <v/>
      </c>
    </row>
    <row r="445">
      <c r="A445" s="6">
        <f>IFERROR(IF(INDEX('Recurring Plans'!$A$5:$A$104,INT((ROW()-5)/12)+1)="","",INDEX('Recurring Plans'!$A$5:$A$104,INT((ROW()-5)/12)+1)),"")</f>
        <v/>
      </c>
      <c r="B445" s="21">
        <f>IF($A445="","",MOD(ROW()-5,12)+1)</f>
        <v/>
      </c>
      <c r="C445" s="18">
        <f>IF($A445="","",IFERROR(VLOOKUP($A445,'Recurring Plans'!$A$5:$M$104,2,FALSE),""))</f>
        <v/>
      </c>
      <c r="D445" s="18">
        <f>IF($A445="","",IFERROR(VLOOKUP($A445,'Recurring Plans'!$A$5:$M$104,4,FALSE),""))</f>
        <v/>
      </c>
      <c r="E445" s="32">
        <f>IF(OR($A445="",$B445&gt;IFERROR(VLOOKUP($A445,'Recurring Plans'!$A$5:$M$104,8,FALSE),0),IFERROR(VLOOKUP($A445,'Recurring Plans'!$A$5:$M$104,11,FALSE),"")&lt;&gt;'Assumptions'!$E$9),"",IFERROR(IF(VLOOKUP($A445,'Recurring Plans'!$A$5:$M$104,7,FALSE)='Assumptions'!$E$4,VLOOKUP($A445,'Recurring Plans'!$A$5:$M$104,5,FALSE)+($B445-1)*VLOOKUP($A445,'Recurring Plans'!$A$5:$M$104,6,FALSE),IF(VLOOKUP($A445,'Recurring Plans'!$A$5:$M$104,7,FALSE)='Assumptions'!$E$5,VLOOKUP($A445,'Recurring Plans'!$A$5:$M$104,5,FALSE)+($B445-1)*VLOOKUP($A445,'Recurring Plans'!$A$5:$M$104,6,FALSE)*7,IF(VLOOKUP($A445,'Recurring Plans'!$A$5:$M$104,7,FALSE)='Assumptions'!$E$6,EDATE(VLOOKUP($A445,'Recurring Plans'!$A$5:$M$104,5,FALSE),($B445-1)*VLOOKUP($A445,'Recurring Plans'!$A$5:$M$104,6,FALSE)),""))),""))</f>
        <v/>
      </c>
      <c r="F445" s="31" t="n"/>
      <c r="G445" s="32">
        <f>IF($E445="","",IF($F445&lt;&gt;"",$F445,$E445))</f>
        <v/>
      </c>
      <c r="H445" s="22">
        <f>IF($E445="","",IFERROR(VLOOKUP($A445,'Recurring Plans'!$A$5:$M$104,9,FALSE),""))</f>
        <v/>
      </c>
      <c r="I445" s="13" t="n"/>
      <c r="J445" s="18">
        <f>IF($E445="","",IF($I445&lt;&gt;"",$I445,IFERROR(VLOOKUP($A445,'Recurring Plans'!$A$5:$M$104,10,FALSE),"")))</f>
        <v/>
      </c>
      <c r="K445" s="12" t="n"/>
      <c r="L445" s="6">
        <f>IF($G445="","",IF($K445&lt;&gt;"",$K445,'Assumptions'!$E$14))</f>
        <v/>
      </c>
      <c r="M445" s="13" t="n"/>
      <c r="N445" s="18">
        <f>IF($G445="","",IF(OR($F445&lt;&gt;"",$I445&lt;&gt;"",$M445&lt;&gt;"",$K445='Assumptions'!$E$16,$K445='Assumptions'!$E$17),"Exception - check",IF(AND($L445='Assumptions'!$E$14,$G445&lt;'Assumptions'!$B$4),"Past date - check","")))</f>
        <v/>
      </c>
    </row>
    <row r="446">
      <c r="A446" s="9">
        <f>IFERROR(IF(INDEX('Recurring Plans'!$A$5:$A$104,INT((ROW()-5)/12)+1)="","",INDEX('Recurring Plans'!$A$5:$A$104,INT((ROW()-5)/12)+1)),"")</f>
        <v/>
      </c>
      <c r="B446" s="23">
        <f>IF($A446="","",MOD(ROW()-5,12)+1)</f>
        <v/>
      </c>
      <c r="C446" s="20">
        <f>IF($A446="","",IFERROR(VLOOKUP($A446,'Recurring Plans'!$A$5:$M$104,2,FALSE),""))</f>
        <v/>
      </c>
      <c r="D446" s="20">
        <f>IF($A446="","",IFERROR(VLOOKUP($A446,'Recurring Plans'!$A$5:$M$104,4,FALSE),""))</f>
        <v/>
      </c>
      <c r="E446" s="33">
        <f>IF(OR($A446="",$B446&gt;IFERROR(VLOOKUP($A446,'Recurring Plans'!$A$5:$M$104,8,FALSE),0),IFERROR(VLOOKUP($A446,'Recurring Plans'!$A$5:$M$104,11,FALSE),"")&lt;&gt;'Assumptions'!$E$9),"",IFERROR(IF(VLOOKUP($A446,'Recurring Plans'!$A$5:$M$104,7,FALSE)='Assumptions'!$E$4,VLOOKUP($A446,'Recurring Plans'!$A$5:$M$104,5,FALSE)+($B446-1)*VLOOKUP($A446,'Recurring Plans'!$A$5:$M$104,6,FALSE),IF(VLOOKUP($A446,'Recurring Plans'!$A$5:$M$104,7,FALSE)='Assumptions'!$E$5,VLOOKUP($A446,'Recurring Plans'!$A$5:$M$104,5,FALSE)+($B446-1)*VLOOKUP($A446,'Recurring Plans'!$A$5:$M$104,6,FALSE)*7,IF(VLOOKUP($A446,'Recurring Plans'!$A$5:$M$104,7,FALSE)='Assumptions'!$E$6,EDATE(VLOOKUP($A446,'Recurring Plans'!$A$5:$M$104,5,FALSE),($B446-1)*VLOOKUP($A446,'Recurring Plans'!$A$5:$M$104,6,FALSE)),""))),""))</f>
        <v/>
      </c>
      <c r="F446" s="31" t="n"/>
      <c r="G446" s="33">
        <f>IF($E446="","",IF($F446&lt;&gt;"",$F446,$E446))</f>
        <v/>
      </c>
      <c r="H446" s="24">
        <f>IF($E446="","",IFERROR(VLOOKUP($A446,'Recurring Plans'!$A$5:$M$104,9,FALSE),""))</f>
        <v/>
      </c>
      <c r="I446" s="13" t="n"/>
      <c r="J446" s="20">
        <f>IF($E446="","",IF($I446&lt;&gt;"",$I446,IFERROR(VLOOKUP($A446,'Recurring Plans'!$A$5:$M$104,10,FALSE),"")))</f>
        <v/>
      </c>
      <c r="K446" s="12" t="n"/>
      <c r="L446" s="9">
        <f>IF($G446="","",IF($K446&lt;&gt;"",$K446,'Assumptions'!$E$14))</f>
        <v/>
      </c>
      <c r="M446" s="13" t="n"/>
      <c r="N446" s="20">
        <f>IF($G446="","",IF(OR($F446&lt;&gt;"",$I446&lt;&gt;"",$M446&lt;&gt;"",$K446='Assumptions'!$E$16,$K446='Assumptions'!$E$17),"Exception - check",IF(AND($L446='Assumptions'!$E$14,$G446&lt;'Assumptions'!$B$4),"Past date - check","")))</f>
        <v/>
      </c>
    </row>
    <row r="447">
      <c r="A447" s="6">
        <f>IFERROR(IF(INDEX('Recurring Plans'!$A$5:$A$104,INT((ROW()-5)/12)+1)="","",INDEX('Recurring Plans'!$A$5:$A$104,INT((ROW()-5)/12)+1)),"")</f>
        <v/>
      </c>
      <c r="B447" s="21">
        <f>IF($A447="","",MOD(ROW()-5,12)+1)</f>
        <v/>
      </c>
      <c r="C447" s="18">
        <f>IF($A447="","",IFERROR(VLOOKUP($A447,'Recurring Plans'!$A$5:$M$104,2,FALSE),""))</f>
        <v/>
      </c>
      <c r="D447" s="18">
        <f>IF($A447="","",IFERROR(VLOOKUP($A447,'Recurring Plans'!$A$5:$M$104,4,FALSE),""))</f>
        <v/>
      </c>
      <c r="E447" s="32">
        <f>IF(OR($A447="",$B447&gt;IFERROR(VLOOKUP($A447,'Recurring Plans'!$A$5:$M$104,8,FALSE),0),IFERROR(VLOOKUP($A447,'Recurring Plans'!$A$5:$M$104,11,FALSE),"")&lt;&gt;'Assumptions'!$E$9),"",IFERROR(IF(VLOOKUP($A447,'Recurring Plans'!$A$5:$M$104,7,FALSE)='Assumptions'!$E$4,VLOOKUP($A447,'Recurring Plans'!$A$5:$M$104,5,FALSE)+($B447-1)*VLOOKUP($A447,'Recurring Plans'!$A$5:$M$104,6,FALSE),IF(VLOOKUP($A447,'Recurring Plans'!$A$5:$M$104,7,FALSE)='Assumptions'!$E$5,VLOOKUP($A447,'Recurring Plans'!$A$5:$M$104,5,FALSE)+($B447-1)*VLOOKUP($A447,'Recurring Plans'!$A$5:$M$104,6,FALSE)*7,IF(VLOOKUP($A447,'Recurring Plans'!$A$5:$M$104,7,FALSE)='Assumptions'!$E$6,EDATE(VLOOKUP($A447,'Recurring Plans'!$A$5:$M$104,5,FALSE),($B447-1)*VLOOKUP($A447,'Recurring Plans'!$A$5:$M$104,6,FALSE)),""))),""))</f>
        <v/>
      </c>
      <c r="F447" s="31" t="n"/>
      <c r="G447" s="32">
        <f>IF($E447="","",IF($F447&lt;&gt;"",$F447,$E447))</f>
        <v/>
      </c>
      <c r="H447" s="22">
        <f>IF($E447="","",IFERROR(VLOOKUP($A447,'Recurring Plans'!$A$5:$M$104,9,FALSE),""))</f>
        <v/>
      </c>
      <c r="I447" s="13" t="n"/>
      <c r="J447" s="18">
        <f>IF($E447="","",IF($I447&lt;&gt;"",$I447,IFERROR(VLOOKUP($A447,'Recurring Plans'!$A$5:$M$104,10,FALSE),"")))</f>
        <v/>
      </c>
      <c r="K447" s="12" t="n"/>
      <c r="L447" s="6">
        <f>IF($G447="","",IF($K447&lt;&gt;"",$K447,'Assumptions'!$E$14))</f>
        <v/>
      </c>
      <c r="M447" s="13" t="n"/>
      <c r="N447" s="18">
        <f>IF($G447="","",IF(OR($F447&lt;&gt;"",$I447&lt;&gt;"",$M447&lt;&gt;"",$K447='Assumptions'!$E$16,$K447='Assumptions'!$E$17),"Exception - check",IF(AND($L447='Assumptions'!$E$14,$G447&lt;'Assumptions'!$B$4),"Past date - check","")))</f>
        <v/>
      </c>
    </row>
    <row r="448">
      <c r="A448" s="9">
        <f>IFERROR(IF(INDEX('Recurring Plans'!$A$5:$A$104,INT((ROW()-5)/12)+1)="","",INDEX('Recurring Plans'!$A$5:$A$104,INT((ROW()-5)/12)+1)),"")</f>
        <v/>
      </c>
      <c r="B448" s="23">
        <f>IF($A448="","",MOD(ROW()-5,12)+1)</f>
        <v/>
      </c>
      <c r="C448" s="20">
        <f>IF($A448="","",IFERROR(VLOOKUP($A448,'Recurring Plans'!$A$5:$M$104,2,FALSE),""))</f>
        <v/>
      </c>
      <c r="D448" s="20">
        <f>IF($A448="","",IFERROR(VLOOKUP($A448,'Recurring Plans'!$A$5:$M$104,4,FALSE),""))</f>
        <v/>
      </c>
      <c r="E448" s="33">
        <f>IF(OR($A448="",$B448&gt;IFERROR(VLOOKUP($A448,'Recurring Plans'!$A$5:$M$104,8,FALSE),0),IFERROR(VLOOKUP($A448,'Recurring Plans'!$A$5:$M$104,11,FALSE),"")&lt;&gt;'Assumptions'!$E$9),"",IFERROR(IF(VLOOKUP($A448,'Recurring Plans'!$A$5:$M$104,7,FALSE)='Assumptions'!$E$4,VLOOKUP($A448,'Recurring Plans'!$A$5:$M$104,5,FALSE)+($B448-1)*VLOOKUP($A448,'Recurring Plans'!$A$5:$M$104,6,FALSE),IF(VLOOKUP($A448,'Recurring Plans'!$A$5:$M$104,7,FALSE)='Assumptions'!$E$5,VLOOKUP($A448,'Recurring Plans'!$A$5:$M$104,5,FALSE)+($B448-1)*VLOOKUP($A448,'Recurring Plans'!$A$5:$M$104,6,FALSE)*7,IF(VLOOKUP($A448,'Recurring Plans'!$A$5:$M$104,7,FALSE)='Assumptions'!$E$6,EDATE(VLOOKUP($A448,'Recurring Plans'!$A$5:$M$104,5,FALSE),($B448-1)*VLOOKUP($A448,'Recurring Plans'!$A$5:$M$104,6,FALSE)),""))),""))</f>
        <v/>
      </c>
      <c r="F448" s="31" t="n"/>
      <c r="G448" s="33">
        <f>IF($E448="","",IF($F448&lt;&gt;"",$F448,$E448))</f>
        <v/>
      </c>
      <c r="H448" s="24">
        <f>IF($E448="","",IFERROR(VLOOKUP($A448,'Recurring Plans'!$A$5:$M$104,9,FALSE),""))</f>
        <v/>
      </c>
      <c r="I448" s="13" t="n"/>
      <c r="J448" s="20">
        <f>IF($E448="","",IF($I448&lt;&gt;"",$I448,IFERROR(VLOOKUP($A448,'Recurring Plans'!$A$5:$M$104,10,FALSE),"")))</f>
        <v/>
      </c>
      <c r="K448" s="12" t="n"/>
      <c r="L448" s="9">
        <f>IF($G448="","",IF($K448&lt;&gt;"",$K448,'Assumptions'!$E$14))</f>
        <v/>
      </c>
      <c r="M448" s="13" t="n"/>
      <c r="N448" s="20">
        <f>IF($G448="","",IF(OR($F448&lt;&gt;"",$I448&lt;&gt;"",$M448&lt;&gt;"",$K448='Assumptions'!$E$16,$K448='Assumptions'!$E$17),"Exception - check",IF(AND($L448='Assumptions'!$E$14,$G448&lt;'Assumptions'!$B$4),"Past date - check","")))</f>
        <v/>
      </c>
    </row>
    <row r="449">
      <c r="A449" s="6">
        <f>IFERROR(IF(INDEX('Recurring Plans'!$A$5:$A$104,INT((ROW()-5)/12)+1)="","",INDEX('Recurring Plans'!$A$5:$A$104,INT((ROW()-5)/12)+1)),"")</f>
        <v/>
      </c>
      <c r="B449" s="21">
        <f>IF($A449="","",MOD(ROW()-5,12)+1)</f>
        <v/>
      </c>
      <c r="C449" s="18">
        <f>IF($A449="","",IFERROR(VLOOKUP($A449,'Recurring Plans'!$A$5:$M$104,2,FALSE),""))</f>
        <v/>
      </c>
      <c r="D449" s="18">
        <f>IF($A449="","",IFERROR(VLOOKUP($A449,'Recurring Plans'!$A$5:$M$104,4,FALSE),""))</f>
        <v/>
      </c>
      <c r="E449" s="32">
        <f>IF(OR($A449="",$B449&gt;IFERROR(VLOOKUP($A449,'Recurring Plans'!$A$5:$M$104,8,FALSE),0),IFERROR(VLOOKUP($A449,'Recurring Plans'!$A$5:$M$104,11,FALSE),"")&lt;&gt;'Assumptions'!$E$9),"",IFERROR(IF(VLOOKUP($A449,'Recurring Plans'!$A$5:$M$104,7,FALSE)='Assumptions'!$E$4,VLOOKUP($A449,'Recurring Plans'!$A$5:$M$104,5,FALSE)+($B449-1)*VLOOKUP($A449,'Recurring Plans'!$A$5:$M$104,6,FALSE),IF(VLOOKUP($A449,'Recurring Plans'!$A$5:$M$104,7,FALSE)='Assumptions'!$E$5,VLOOKUP($A449,'Recurring Plans'!$A$5:$M$104,5,FALSE)+($B449-1)*VLOOKUP($A449,'Recurring Plans'!$A$5:$M$104,6,FALSE)*7,IF(VLOOKUP($A449,'Recurring Plans'!$A$5:$M$104,7,FALSE)='Assumptions'!$E$6,EDATE(VLOOKUP($A449,'Recurring Plans'!$A$5:$M$104,5,FALSE),($B449-1)*VLOOKUP($A449,'Recurring Plans'!$A$5:$M$104,6,FALSE)),""))),""))</f>
        <v/>
      </c>
      <c r="F449" s="31" t="n"/>
      <c r="G449" s="32">
        <f>IF($E449="","",IF($F449&lt;&gt;"",$F449,$E449))</f>
        <v/>
      </c>
      <c r="H449" s="22">
        <f>IF($E449="","",IFERROR(VLOOKUP($A449,'Recurring Plans'!$A$5:$M$104,9,FALSE),""))</f>
        <v/>
      </c>
      <c r="I449" s="13" t="n"/>
      <c r="J449" s="18">
        <f>IF($E449="","",IF($I449&lt;&gt;"",$I449,IFERROR(VLOOKUP($A449,'Recurring Plans'!$A$5:$M$104,10,FALSE),"")))</f>
        <v/>
      </c>
      <c r="K449" s="12" t="n"/>
      <c r="L449" s="6">
        <f>IF($G449="","",IF($K449&lt;&gt;"",$K449,'Assumptions'!$E$14))</f>
        <v/>
      </c>
      <c r="M449" s="13" t="n"/>
      <c r="N449" s="18">
        <f>IF($G449="","",IF(OR($F449&lt;&gt;"",$I449&lt;&gt;"",$M449&lt;&gt;"",$K449='Assumptions'!$E$16,$K449='Assumptions'!$E$17),"Exception - check",IF(AND($L449='Assumptions'!$E$14,$G449&lt;'Assumptions'!$B$4),"Past date - check","")))</f>
        <v/>
      </c>
    </row>
    <row r="450">
      <c r="A450" s="9">
        <f>IFERROR(IF(INDEX('Recurring Plans'!$A$5:$A$104,INT((ROW()-5)/12)+1)="","",INDEX('Recurring Plans'!$A$5:$A$104,INT((ROW()-5)/12)+1)),"")</f>
        <v/>
      </c>
      <c r="B450" s="23">
        <f>IF($A450="","",MOD(ROW()-5,12)+1)</f>
        <v/>
      </c>
      <c r="C450" s="20">
        <f>IF($A450="","",IFERROR(VLOOKUP($A450,'Recurring Plans'!$A$5:$M$104,2,FALSE),""))</f>
        <v/>
      </c>
      <c r="D450" s="20">
        <f>IF($A450="","",IFERROR(VLOOKUP($A450,'Recurring Plans'!$A$5:$M$104,4,FALSE),""))</f>
        <v/>
      </c>
      <c r="E450" s="33">
        <f>IF(OR($A450="",$B450&gt;IFERROR(VLOOKUP($A450,'Recurring Plans'!$A$5:$M$104,8,FALSE),0),IFERROR(VLOOKUP($A450,'Recurring Plans'!$A$5:$M$104,11,FALSE),"")&lt;&gt;'Assumptions'!$E$9),"",IFERROR(IF(VLOOKUP($A450,'Recurring Plans'!$A$5:$M$104,7,FALSE)='Assumptions'!$E$4,VLOOKUP($A450,'Recurring Plans'!$A$5:$M$104,5,FALSE)+($B450-1)*VLOOKUP($A450,'Recurring Plans'!$A$5:$M$104,6,FALSE),IF(VLOOKUP($A450,'Recurring Plans'!$A$5:$M$104,7,FALSE)='Assumptions'!$E$5,VLOOKUP($A450,'Recurring Plans'!$A$5:$M$104,5,FALSE)+($B450-1)*VLOOKUP($A450,'Recurring Plans'!$A$5:$M$104,6,FALSE)*7,IF(VLOOKUP($A450,'Recurring Plans'!$A$5:$M$104,7,FALSE)='Assumptions'!$E$6,EDATE(VLOOKUP($A450,'Recurring Plans'!$A$5:$M$104,5,FALSE),($B450-1)*VLOOKUP($A450,'Recurring Plans'!$A$5:$M$104,6,FALSE)),""))),""))</f>
        <v/>
      </c>
      <c r="F450" s="31" t="n"/>
      <c r="G450" s="33">
        <f>IF($E450="","",IF($F450&lt;&gt;"",$F450,$E450))</f>
        <v/>
      </c>
      <c r="H450" s="24">
        <f>IF($E450="","",IFERROR(VLOOKUP($A450,'Recurring Plans'!$A$5:$M$104,9,FALSE),""))</f>
        <v/>
      </c>
      <c r="I450" s="13" t="n"/>
      <c r="J450" s="20">
        <f>IF($E450="","",IF($I450&lt;&gt;"",$I450,IFERROR(VLOOKUP($A450,'Recurring Plans'!$A$5:$M$104,10,FALSE),"")))</f>
        <v/>
      </c>
      <c r="K450" s="12" t="n"/>
      <c r="L450" s="9">
        <f>IF($G450="","",IF($K450&lt;&gt;"",$K450,'Assumptions'!$E$14))</f>
        <v/>
      </c>
      <c r="M450" s="13" t="n"/>
      <c r="N450" s="20">
        <f>IF($G450="","",IF(OR($F450&lt;&gt;"",$I450&lt;&gt;"",$M450&lt;&gt;"",$K450='Assumptions'!$E$16,$K450='Assumptions'!$E$17),"Exception - check",IF(AND($L450='Assumptions'!$E$14,$G450&lt;'Assumptions'!$B$4),"Past date - check","")))</f>
        <v/>
      </c>
    </row>
    <row r="451">
      <c r="A451" s="6">
        <f>IFERROR(IF(INDEX('Recurring Plans'!$A$5:$A$104,INT((ROW()-5)/12)+1)="","",INDEX('Recurring Plans'!$A$5:$A$104,INT((ROW()-5)/12)+1)),"")</f>
        <v/>
      </c>
      <c r="B451" s="21">
        <f>IF($A451="","",MOD(ROW()-5,12)+1)</f>
        <v/>
      </c>
      <c r="C451" s="18">
        <f>IF($A451="","",IFERROR(VLOOKUP($A451,'Recurring Plans'!$A$5:$M$104,2,FALSE),""))</f>
        <v/>
      </c>
      <c r="D451" s="18">
        <f>IF($A451="","",IFERROR(VLOOKUP($A451,'Recurring Plans'!$A$5:$M$104,4,FALSE),""))</f>
        <v/>
      </c>
      <c r="E451" s="32">
        <f>IF(OR($A451="",$B451&gt;IFERROR(VLOOKUP($A451,'Recurring Plans'!$A$5:$M$104,8,FALSE),0),IFERROR(VLOOKUP($A451,'Recurring Plans'!$A$5:$M$104,11,FALSE),"")&lt;&gt;'Assumptions'!$E$9),"",IFERROR(IF(VLOOKUP($A451,'Recurring Plans'!$A$5:$M$104,7,FALSE)='Assumptions'!$E$4,VLOOKUP($A451,'Recurring Plans'!$A$5:$M$104,5,FALSE)+($B451-1)*VLOOKUP($A451,'Recurring Plans'!$A$5:$M$104,6,FALSE),IF(VLOOKUP($A451,'Recurring Plans'!$A$5:$M$104,7,FALSE)='Assumptions'!$E$5,VLOOKUP($A451,'Recurring Plans'!$A$5:$M$104,5,FALSE)+($B451-1)*VLOOKUP($A451,'Recurring Plans'!$A$5:$M$104,6,FALSE)*7,IF(VLOOKUP($A451,'Recurring Plans'!$A$5:$M$104,7,FALSE)='Assumptions'!$E$6,EDATE(VLOOKUP($A451,'Recurring Plans'!$A$5:$M$104,5,FALSE),($B451-1)*VLOOKUP($A451,'Recurring Plans'!$A$5:$M$104,6,FALSE)),""))),""))</f>
        <v/>
      </c>
      <c r="F451" s="31" t="n"/>
      <c r="G451" s="32">
        <f>IF($E451="","",IF($F451&lt;&gt;"",$F451,$E451))</f>
        <v/>
      </c>
      <c r="H451" s="22">
        <f>IF($E451="","",IFERROR(VLOOKUP($A451,'Recurring Plans'!$A$5:$M$104,9,FALSE),""))</f>
        <v/>
      </c>
      <c r="I451" s="13" t="n"/>
      <c r="J451" s="18">
        <f>IF($E451="","",IF($I451&lt;&gt;"",$I451,IFERROR(VLOOKUP($A451,'Recurring Plans'!$A$5:$M$104,10,FALSE),"")))</f>
        <v/>
      </c>
      <c r="K451" s="12" t="n"/>
      <c r="L451" s="6">
        <f>IF($G451="","",IF($K451&lt;&gt;"",$K451,'Assumptions'!$E$14))</f>
        <v/>
      </c>
      <c r="M451" s="13" t="n"/>
      <c r="N451" s="18">
        <f>IF($G451="","",IF(OR($F451&lt;&gt;"",$I451&lt;&gt;"",$M451&lt;&gt;"",$K451='Assumptions'!$E$16,$K451='Assumptions'!$E$17),"Exception - check",IF(AND($L451='Assumptions'!$E$14,$G451&lt;'Assumptions'!$B$4),"Past date - check","")))</f>
        <v/>
      </c>
    </row>
    <row r="452">
      <c r="A452" s="9">
        <f>IFERROR(IF(INDEX('Recurring Plans'!$A$5:$A$104,INT((ROW()-5)/12)+1)="","",INDEX('Recurring Plans'!$A$5:$A$104,INT((ROW()-5)/12)+1)),"")</f>
        <v/>
      </c>
      <c r="B452" s="23">
        <f>IF($A452="","",MOD(ROW()-5,12)+1)</f>
        <v/>
      </c>
      <c r="C452" s="20">
        <f>IF($A452="","",IFERROR(VLOOKUP($A452,'Recurring Plans'!$A$5:$M$104,2,FALSE),""))</f>
        <v/>
      </c>
      <c r="D452" s="20">
        <f>IF($A452="","",IFERROR(VLOOKUP($A452,'Recurring Plans'!$A$5:$M$104,4,FALSE),""))</f>
        <v/>
      </c>
      <c r="E452" s="33">
        <f>IF(OR($A452="",$B452&gt;IFERROR(VLOOKUP($A452,'Recurring Plans'!$A$5:$M$104,8,FALSE),0),IFERROR(VLOOKUP($A452,'Recurring Plans'!$A$5:$M$104,11,FALSE),"")&lt;&gt;'Assumptions'!$E$9),"",IFERROR(IF(VLOOKUP($A452,'Recurring Plans'!$A$5:$M$104,7,FALSE)='Assumptions'!$E$4,VLOOKUP($A452,'Recurring Plans'!$A$5:$M$104,5,FALSE)+($B452-1)*VLOOKUP($A452,'Recurring Plans'!$A$5:$M$104,6,FALSE),IF(VLOOKUP($A452,'Recurring Plans'!$A$5:$M$104,7,FALSE)='Assumptions'!$E$5,VLOOKUP($A452,'Recurring Plans'!$A$5:$M$104,5,FALSE)+($B452-1)*VLOOKUP($A452,'Recurring Plans'!$A$5:$M$104,6,FALSE)*7,IF(VLOOKUP($A452,'Recurring Plans'!$A$5:$M$104,7,FALSE)='Assumptions'!$E$6,EDATE(VLOOKUP($A452,'Recurring Plans'!$A$5:$M$104,5,FALSE),($B452-1)*VLOOKUP($A452,'Recurring Plans'!$A$5:$M$104,6,FALSE)),""))),""))</f>
        <v/>
      </c>
      <c r="F452" s="31" t="n"/>
      <c r="G452" s="33">
        <f>IF($E452="","",IF($F452&lt;&gt;"",$F452,$E452))</f>
        <v/>
      </c>
      <c r="H452" s="24">
        <f>IF($E452="","",IFERROR(VLOOKUP($A452,'Recurring Plans'!$A$5:$M$104,9,FALSE),""))</f>
        <v/>
      </c>
      <c r="I452" s="13" t="n"/>
      <c r="J452" s="20">
        <f>IF($E452="","",IF($I452&lt;&gt;"",$I452,IFERROR(VLOOKUP($A452,'Recurring Plans'!$A$5:$M$104,10,FALSE),"")))</f>
        <v/>
      </c>
      <c r="K452" s="12" t="n"/>
      <c r="L452" s="9">
        <f>IF($G452="","",IF($K452&lt;&gt;"",$K452,'Assumptions'!$E$14))</f>
        <v/>
      </c>
      <c r="M452" s="13" t="n"/>
      <c r="N452" s="20">
        <f>IF($G452="","",IF(OR($F452&lt;&gt;"",$I452&lt;&gt;"",$M452&lt;&gt;"",$K452='Assumptions'!$E$16,$K452='Assumptions'!$E$17),"Exception - check",IF(AND($L452='Assumptions'!$E$14,$G452&lt;'Assumptions'!$B$4),"Past date - check","")))</f>
        <v/>
      </c>
    </row>
    <row r="453">
      <c r="A453" s="6">
        <f>IFERROR(IF(INDEX('Recurring Plans'!$A$5:$A$104,INT((ROW()-5)/12)+1)="","",INDEX('Recurring Plans'!$A$5:$A$104,INT((ROW()-5)/12)+1)),"")</f>
        <v/>
      </c>
      <c r="B453" s="21">
        <f>IF($A453="","",MOD(ROW()-5,12)+1)</f>
        <v/>
      </c>
      <c r="C453" s="18">
        <f>IF($A453="","",IFERROR(VLOOKUP($A453,'Recurring Plans'!$A$5:$M$104,2,FALSE),""))</f>
        <v/>
      </c>
      <c r="D453" s="18">
        <f>IF($A453="","",IFERROR(VLOOKUP($A453,'Recurring Plans'!$A$5:$M$104,4,FALSE),""))</f>
        <v/>
      </c>
      <c r="E453" s="32">
        <f>IF(OR($A453="",$B453&gt;IFERROR(VLOOKUP($A453,'Recurring Plans'!$A$5:$M$104,8,FALSE),0),IFERROR(VLOOKUP($A453,'Recurring Plans'!$A$5:$M$104,11,FALSE),"")&lt;&gt;'Assumptions'!$E$9),"",IFERROR(IF(VLOOKUP($A453,'Recurring Plans'!$A$5:$M$104,7,FALSE)='Assumptions'!$E$4,VLOOKUP($A453,'Recurring Plans'!$A$5:$M$104,5,FALSE)+($B453-1)*VLOOKUP($A453,'Recurring Plans'!$A$5:$M$104,6,FALSE),IF(VLOOKUP($A453,'Recurring Plans'!$A$5:$M$104,7,FALSE)='Assumptions'!$E$5,VLOOKUP($A453,'Recurring Plans'!$A$5:$M$104,5,FALSE)+($B453-1)*VLOOKUP($A453,'Recurring Plans'!$A$5:$M$104,6,FALSE)*7,IF(VLOOKUP($A453,'Recurring Plans'!$A$5:$M$104,7,FALSE)='Assumptions'!$E$6,EDATE(VLOOKUP($A453,'Recurring Plans'!$A$5:$M$104,5,FALSE),($B453-1)*VLOOKUP($A453,'Recurring Plans'!$A$5:$M$104,6,FALSE)),""))),""))</f>
        <v/>
      </c>
      <c r="F453" s="31" t="n"/>
      <c r="G453" s="32">
        <f>IF($E453="","",IF($F453&lt;&gt;"",$F453,$E453))</f>
        <v/>
      </c>
      <c r="H453" s="22">
        <f>IF($E453="","",IFERROR(VLOOKUP($A453,'Recurring Plans'!$A$5:$M$104,9,FALSE),""))</f>
        <v/>
      </c>
      <c r="I453" s="13" t="n"/>
      <c r="J453" s="18">
        <f>IF($E453="","",IF($I453&lt;&gt;"",$I453,IFERROR(VLOOKUP($A453,'Recurring Plans'!$A$5:$M$104,10,FALSE),"")))</f>
        <v/>
      </c>
      <c r="K453" s="12" t="n"/>
      <c r="L453" s="6">
        <f>IF($G453="","",IF($K453&lt;&gt;"",$K453,'Assumptions'!$E$14))</f>
        <v/>
      </c>
      <c r="M453" s="13" t="n"/>
      <c r="N453" s="18">
        <f>IF($G453="","",IF(OR($F453&lt;&gt;"",$I453&lt;&gt;"",$M453&lt;&gt;"",$K453='Assumptions'!$E$16,$K453='Assumptions'!$E$17),"Exception - check",IF(AND($L453='Assumptions'!$E$14,$G453&lt;'Assumptions'!$B$4),"Past date - check","")))</f>
        <v/>
      </c>
    </row>
    <row r="454">
      <c r="A454" s="9">
        <f>IFERROR(IF(INDEX('Recurring Plans'!$A$5:$A$104,INT((ROW()-5)/12)+1)="","",INDEX('Recurring Plans'!$A$5:$A$104,INT((ROW()-5)/12)+1)),"")</f>
        <v/>
      </c>
      <c r="B454" s="23">
        <f>IF($A454="","",MOD(ROW()-5,12)+1)</f>
        <v/>
      </c>
      <c r="C454" s="20">
        <f>IF($A454="","",IFERROR(VLOOKUP($A454,'Recurring Plans'!$A$5:$M$104,2,FALSE),""))</f>
        <v/>
      </c>
      <c r="D454" s="20">
        <f>IF($A454="","",IFERROR(VLOOKUP($A454,'Recurring Plans'!$A$5:$M$104,4,FALSE),""))</f>
        <v/>
      </c>
      <c r="E454" s="33">
        <f>IF(OR($A454="",$B454&gt;IFERROR(VLOOKUP($A454,'Recurring Plans'!$A$5:$M$104,8,FALSE),0),IFERROR(VLOOKUP($A454,'Recurring Plans'!$A$5:$M$104,11,FALSE),"")&lt;&gt;'Assumptions'!$E$9),"",IFERROR(IF(VLOOKUP($A454,'Recurring Plans'!$A$5:$M$104,7,FALSE)='Assumptions'!$E$4,VLOOKUP($A454,'Recurring Plans'!$A$5:$M$104,5,FALSE)+($B454-1)*VLOOKUP($A454,'Recurring Plans'!$A$5:$M$104,6,FALSE),IF(VLOOKUP($A454,'Recurring Plans'!$A$5:$M$104,7,FALSE)='Assumptions'!$E$5,VLOOKUP($A454,'Recurring Plans'!$A$5:$M$104,5,FALSE)+($B454-1)*VLOOKUP($A454,'Recurring Plans'!$A$5:$M$104,6,FALSE)*7,IF(VLOOKUP($A454,'Recurring Plans'!$A$5:$M$104,7,FALSE)='Assumptions'!$E$6,EDATE(VLOOKUP($A454,'Recurring Plans'!$A$5:$M$104,5,FALSE),($B454-1)*VLOOKUP($A454,'Recurring Plans'!$A$5:$M$104,6,FALSE)),""))),""))</f>
        <v/>
      </c>
      <c r="F454" s="31" t="n"/>
      <c r="G454" s="33">
        <f>IF($E454="","",IF($F454&lt;&gt;"",$F454,$E454))</f>
        <v/>
      </c>
      <c r="H454" s="24">
        <f>IF($E454="","",IFERROR(VLOOKUP($A454,'Recurring Plans'!$A$5:$M$104,9,FALSE),""))</f>
        <v/>
      </c>
      <c r="I454" s="13" t="n"/>
      <c r="J454" s="20">
        <f>IF($E454="","",IF($I454&lt;&gt;"",$I454,IFERROR(VLOOKUP($A454,'Recurring Plans'!$A$5:$M$104,10,FALSE),"")))</f>
        <v/>
      </c>
      <c r="K454" s="12" t="n"/>
      <c r="L454" s="9">
        <f>IF($G454="","",IF($K454&lt;&gt;"",$K454,'Assumptions'!$E$14))</f>
        <v/>
      </c>
      <c r="M454" s="13" t="n"/>
      <c r="N454" s="20">
        <f>IF($G454="","",IF(OR($F454&lt;&gt;"",$I454&lt;&gt;"",$M454&lt;&gt;"",$K454='Assumptions'!$E$16,$K454='Assumptions'!$E$17),"Exception - check",IF(AND($L454='Assumptions'!$E$14,$G454&lt;'Assumptions'!$B$4),"Past date - check","")))</f>
        <v/>
      </c>
    </row>
    <row r="455">
      <c r="A455" s="6">
        <f>IFERROR(IF(INDEX('Recurring Plans'!$A$5:$A$104,INT((ROW()-5)/12)+1)="","",INDEX('Recurring Plans'!$A$5:$A$104,INT((ROW()-5)/12)+1)),"")</f>
        <v/>
      </c>
      <c r="B455" s="21">
        <f>IF($A455="","",MOD(ROW()-5,12)+1)</f>
        <v/>
      </c>
      <c r="C455" s="18">
        <f>IF($A455="","",IFERROR(VLOOKUP($A455,'Recurring Plans'!$A$5:$M$104,2,FALSE),""))</f>
        <v/>
      </c>
      <c r="D455" s="18">
        <f>IF($A455="","",IFERROR(VLOOKUP($A455,'Recurring Plans'!$A$5:$M$104,4,FALSE),""))</f>
        <v/>
      </c>
      <c r="E455" s="32">
        <f>IF(OR($A455="",$B455&gt;IFERROR(VLOOKUP($A455,'Recurring Plans'!$A$5:$M$104,8,FALSE),0),IFERROR(VLOOKUP($A455,'Recurring Plans'!$A$5:$M$104,11,FALSE),"")&lt;&gt;'Assumptions'!$E$9),"",IFERROR(IF(VLOOKUP($A455,'Recurring Plans'!$A$5:$M$104,7,FALSE)='Assumptions'!$E$4,VLOOKUP($A455,'Recurring Plans'!$A$5:$M$104,5,FALSE)+($B455-1)*VLOOKUP($A455,'Recurring Plans'!$A$5:$M$104,6,FALSE),IF(VLOOKUP($A455,'Recurring Plans'!$A$5:$M$104,7,FALSE)='Assumptions'!$E$5,VLOOKUP($A455,'Recurring Plans'!$A$5:$M$104,5,FALSE)+($B455-1)*VLOOKUP($A455,'Recurring Plans'!$A$5:$M$104,6,FALSE)*7,IF(VLOOKUP($A455,'Recurring Plans'!$A$5:$M$104,7,FALSE)='Assumptions'!$E$6,EDATE(VLOOKUP($A455,'Recurring Plans'!$A$5:$M$104,5,FALSE),($B455-1)*VLOOKUP($A455,'Recurring Plans'!$A$5:$M$104,6,FALSE)),""))),""))</f>
        <v/>
      </c>
      <c r="F455" s="31" t="n"/>
      <c r="G455" s="32">
        <f>IF($E455="","",IF($F455&lt;&gt;"",$F455,$E455))</f>
        <v/>
      </c>
      <c r="H455" s="22">
        <f>IF($E455="","",IFERROR(VLOOKUP($A455,'Recurring Plans'!$A$5:$M$104,9,FALSE),""))</f>
        <v/>
      </c>
      <c r="I455" s="13" t="n"/>
      <c r="J455" s="18">
        <f>IF($E455="","",IF($I455&lt;&gt;"",$I455,IFERROR(VLOOKUP($A455,'Recurring Plans'!$A$5:$M$104,10,FALSE),"")))</f>
        <v/>
      </c>
      <c r="K455" s="12" t="n"/>
      <c r="L455" s="6">
        <f>IF($G455="","",IF($K455&lt;&gt;"",$K455,'Assumptions'!$E$14))</f>
        <v/>
      </c>
      <c r="M455" s="13" t="n"/>
      <c r="N455" s="18">
        <f>IF($G455="","",IF(OR($F455&lt;&gt;"",$I455&lt;&gt;"",$M455&lt;&gt;"",$K455='Assumptions'!$E$16,$K455='Assumptions'!$E$17),"Exception - check",IF(AND($L455='Assumptions'!$E$14,$G455&lt;'Assumptions'!$B$4),"Past date - check","")))</f>
        <v/>
      </c>
    </row>
    <row r="456">
      <c r="A456" s="9">
        <f>IFERROR(IF(INDEX('Recurring Plans'!$A$5:$A$104,INT((ROW()-5)/12)+1)="","",INDEX('Recurring Plans'!$A$5:$A$104,INT((ROW()-5)/12)+1)),"")</f>
        <v/>
      </c>
      <c r="B456" s="23">
        <f>IF($A456="","",MOD(ROW()-5,12)+1)</f>
        <v/>
      </c>
      <c r="C456" s="20">
        <f>IF($A456="","",IFERROR(VLOOKUP($A456,'Recurring Plans'!$A$5:$M$104,2,FALSE),""))</f>
        <v/>
      </c>
      <c r="D456" s="20">
        <f>IF($A456="","",IFERROR(VLOOKUP($A456,'Recurring Plans'!$A$5:$M$104,4,FALSE),""))</f>
        <v/>
      </c>
      <c r="E456" s="33">
        <f>IF(OR($A456="",$B456&gt;IFERROR(VLOOKUP($A456,'Recurring Plans'!$A$5:$M$104,8,FALSE),0),IFERROR(VLOOKUP($A456,'Recurring Plans'!$A$5:$M$104,11,FALSE),"")&lt;&gt;'Assumptions'!$E$9),"",IFERROR(IF(VLOOKUP($A456,'Recurring Plans'!$A$5:$M$104,7,FALSE)='Assumptions'!$E$4,VLOOKUP($A456,'Recurring Plans'!$A$5:$M$104,5,FALSE)+($B456-1)*VLOOKUP($A456,'Recurring Plans'!$A$5:$M$104,6,FALSE),IF(VLOOKUP($A456,'Recurring Plans'!$A$5:$M$104,7,FALSE)='Assumptions'!$E$5,VLOOKUP($A456,'Recurring Plans'!$A$5:$M$104,5,FALSE)+($B456-1)*VLOOKUP($A456,'Recurring Plans'!$A$5:$M$104,6,FALSE)*7,IF(VLOOKUP($A456,'Recurring Plans'!$A$5:$M$104,7,FALSE)='Assumptions'!$E$6,EDATE(VLOOKUP($A456,'Recurring Plans'!$A$5:$M$104,5,FALSE),($B456-1)*VLOOKUP($A456,'Recurring Plans'!$A$5:$M$104,6,FALSE)),""))),""))</f>
        <v/>
      </c>
      <c r="F456" s="31" t="n"/>
      <c r="G456" s="33">
        <f>IF($E456="","",IF($F456&lt;&gt;"",$F456,$E456))</f>
        <v/>
      </c>
      <c r="H456" s="24">
        <f>IF($E456="","",IFERROR(VLOOKUP($A456,'Recurring Plans'!$A$5:$M$104,9,FALSE),""))</f>
        <v/>
      </c>
      <c r="I456" s="13" t="n"/>
      <c r="J456" s="20">
        <f>IF($E456="","",IF($I456&lt;&gt;"",$I456,IFERROR(VLOOKUP($A456,'Recurring Plans'!$A$5:$M$104,10,FALSE),"")))</f>
        <v/>
      </c>
      <c r="K456" s="12" t="n"/>
      <c r="L456" s="9">
        <f>IF($G456="","",IF($K456&lt;&gt;"",$K456,'Assumptions'!$E$14))</f>
        <v/>
      </c>
      <c r="M456" s="13" t="n"/>
      <c r="N456" s="20">
        <f>IF($G456="","",IF(OR($F456&lt;&gt;"",$I456&lt;&gt;"",$M456&lt;&gt;"",$K456='Assumptions'!$E$16,$K456='Assumptions'!$E$17),"Exception - check",IF(AND($L456='Assumptions'!$E$14,$G456&lt;'Assumptions'!$B$4),"Past date - check","")))</f>
        <v/>
      </c>
    </row>
    <row r="457">
      <c r="A457" s="6">
        <f>IFERROR(IF(INDEX('Recurring Plans'!$A$5:$A$104,INT((ROW()-5)/12)+1)="","",INDEX('Recurring Plans'!$A$5:$A$104,INT((ROW()-5)/12)+1)),"")</f>
        <v/>
      </c>
      <c r="B457" s="21">
        <f>IF($A457="","",MOD(ROW()-5,12)+1)</f>
        <v/>
      </c>
      <c r="C457" s="18">
        <f>IF($A457="","",IFERROR(VLOOKUP($A457,'Recurring Plans'!$A$5:$M$104,2,FALSE),""))</f>
        <v/>
      </c>
      <c r="D457" s="18">
        <f>IF($A457="","",IFERROR(VLOOKUP($A457,'Recurring Plans'!$A$5:$M$104,4,FALSE),""))</f>
        <v/>
      </c>
      <c r="E457" s="32">
        <f>IF(OR($A457="",$B457&gt;IFERROR(VLOOKUP($A457,'Recurring Plans'!$A$5:$M$104,8,FALSE),0),IFERROR(VLOOKUP($A457,'Recurring Plans'!$A$5:$M$104,11,FALSE),"")&lt;&gt;'Assumptions'!$E$9),"",IFERROR(IF(VLOOKUP($A457,'Recurring Plans'!$A$5:$M$104,7,FALSE)='Assumptions'!$E$4,VLOOKUP($A457,'Recurring Plans'!$A$5:$M$104,5,FALSE)+($B457-1)*VLOOKUP($A457,'Recurring Plans'!$A$5:$M$104,6,FALSE),IF(VLOOKUP($A457,'Recurring Plans'!$A$5:$M$104,7,FALSE)='Assumptions'!$E$5,VLOOKUP($A457,'Recurring Plans'!$A$5:$M$104,5,FALSE)+($B457-1)*VLOOKUP($A457,'Recurring Plans'!$A$5:$M$104,6,FALSE)*7,IF(VLOOKUP($A457,'Recurring Plans'!$A$5:$M$104,7,FALSE)='Assumptions'!$E$6,EDATE(VLOOKUP($A457,'Recurring Plans'!$A$5:$M$104,5,FALSE),($B457-1)*VLOOKUP($A457,'Recurring Plans'!$A$5:$M$104,6,FALSE)),""))),""))</f>
        <v/>
      </c>
      <c r="F457" s="31" t="n"/>
      <c r="G457" s="32">
        <f>IF($E457="","",IF($F457&lt;&gt;"",$F457,$E457))</f>
        <v/>
      </c>
      <c r="H457" s="22">
        <f>IF($E457="","",IFERROR(VLOOKUP($A457,'Recurring Plans'!$A$5:$M$104,9,FALSE),""))</f>
        <v/>
      </c>
      <c r="I457" s="13" t="n"/>
      <c r="J457" s="18">
        <f>IF($E457="","",IF($I457&lt;&gt;"",$I457,IFERROR(VLOOKUP($A457,'Recurring Plans'!$A$5:$M$104,10,FALSE),"")))</f>
        <v/>
      </c>
      <c r="K457" s="12" t="n"/>
      <c r="L457" s="6">
        <f>IF($G457="","",IF($K457&lt;&gt;"",$K457,'Assumptions'!$E$14))</f>
        <v/>
      </c>
      <c r="M457" s="13" t="n"/>
      <c r="N457" s="18">
        <f>IF($G457="","",IF(OR($F457&lt;&gt;"",$I457&lt;&gt;"",$M457&lt;&gt;"",$K457='Assumptions'!$E$16,$K457='Assumptions'!$E$17),"Exception - check",IF(AND($L457='Assumptions'!$E$14,$G457&lt;'Assumptions'!$B$4),"Past date - check","")))</f>
        <v/>
      </c>
    </row>
    <row r="458">
      <c r="A458" s="9">
        <f>IFERROR(IF(INDEX('Recurring Plans'!$A$5:$A$104,INT((ROW()-5)/12)+1)="","",INDEX('Recurring Plans'!$A$5:$A$104,INT((ROW()-5)/12)+1)),"")</f>
        <v/>
      </c>
      <c r="B458" s="23">
        <f>IF($A458="","",MOD(ROW()-5,12)+1)</f>
        <v/>
      </c>
      <c r="C458" s="20">
        <f>IF($A458="","",IFERROR(VLOOKUP($A458,'Recurring Plans'!$A$5:$M$104,2,FALSE),""))</f>
        <v/>
      </c>
      <c r="D458" s="20">
        <f>IF($A458="","",IFERROR(VLOOKUP($A458,'Recurring Plans'!$A$5:$M$104,4,FALSE),""))</f>
        <v/>
      </c>
      <c r="E458" s="33">
        <f>IF(OR($A458="",$B458&gt;IFERROR(VLOOKUP($A458,'Recurring Plans'!$A$5:$M$104,8,FALSE),0),IFERROR(VLOOKUP($A458,'Recurring Plans'!$A$5:$M$104,11,FALSE),"")&lt;&gt;'Assumptions'!$E$9),"",IFERROR(IF(VLOOKUP($A458,'Recurring Plans'!$A$5:$M$104,7,FALSE)='Assumptions'!$E$4,VLOOKUP($A458,'Recurring Plans'!$A$5:$M$104,5,FALSE)+($B458-1)*VLOOKUP($A458,'Recurring Plans'!$A$5:$M$104,6,FALSE),IF(VLOOKUP($A458,'Recurring Plans'!$A$5:$M$104,7,FALSE)='Assumptions'!$E$5,VLOOKUP($A458,'Recurring Plans'!$A$5:$M$104,5,FALSE)+($B458-1)*VLOOKUP($A458,'Recurring Plans'!$A$5:$M$104,6,FALSE)*7,IF(VLOOKUP($A458,'Recurring Plans'!$A$5:$M$104,7,FALSE)='Assumptions'!$E$6,EDATE(VLOOKUP($A458,'Recurring Plans'!$A$5:$M$104,5,FALSE),($B458-1)*VLOOKUP($A458,'Recurring Plans'!$A$5:$M$104,6,FALSE)),""))),""))</f>
        <v/>
      </c>
      <c r="F458" s="31" t="n"/>
      <c r="G458" s="33">
        <f>IF($E458="","",IF($F458&lt;&gt;"",$F458,$E458))</f>
        <v/>
      </c>
      <c r="H458" s="24">
        <f>IF($E458="","",IFERROR(VLOOKUP($A458,'Recurring Plans'!$A$5:$M$104,9,FALSE),""))</f>
        <v/>
      </c>
      <c r="I458" s="13" t="n"/>
      <c r="J458" s="20">
        <f>IF($E458="","",IF($I458&lt;&gt;"",$I458,IFERROR(VLOOKUP($A458,'Recurring Plans'!$A$5:$M$104,10,FALSE),"")))</f>
        <v/>
      </c>
      <c r="K458" s="12" t="n"/>
      <c r="L458" s="9">
        <f>IF($G458="","",IF($K458&lt;&gt;"",$K458,'Assumptions'!$E$14))</f>
        <v/>
      </c>
      <c r="M458" s="13" t="n"/>
      <c r="N458" s="20">
        <f>IF($G458="","",IF(OR($F458&lt;&gt;"",$I458&lt;&gt;"",$M458&lt;&gt;"",$K458='Assumptions'!$E$16,$K458='Assumptions'!$E$17),"Exception - check",IF(AND($L458='Assumptions'!$E$14,$G458&lt;'Assumptions'!$B$4),"Past date - check","")))</f>
        <v/>
      </c>
    </row>
    <row r="459">
      <c r="A459" s="6">
        <f>IFERROR(IF(INDEX('Recurring Plans'!$A$5:$A$104,INT((ROW()-5)/12)+1)="","",INDEX('Recurring Plans'!$A$5:$A$104,INT((ROW()-5)/12)+1)),"")</f>
        <v/>
      </c>
      <c r="B459" s="21">
        <f>IF($A459="","",MOD(ROW()-5,12)+1)</f>
        <v/>
      </c>
      <c r="C459" s="18">
        <f>IF($A459="","",IFERROR(VLOOKUP($A459,'Recurring Plans'!$A$5:$M$104,2,FALSE),""))</f>
        <v/>
      </c>
      <c r="D459" s="18">
        <f>IF($A459="","",IFERROR(VLOOKUP($A459,'Recurring Plans'!$A$5:$M$104,4,FALSE),""))</f>
        <v/>
      </c>
      <c r="E459" s="32">
        <f>IF(OR($A459="",$B459&gt;IFERROR(VLOOKUP($A459,'Recurring Plans'!$A$5:$M$104,8,FALSE),0),IFERROR(VLOOKUP($A459,'Recurring Plans'!$A$5:$M$104,11,FALSE),"")&lt;&gt;'Assumptions'!$E$9),"",IFERROR(IF(VLOOKUP($A459,'Recurring Plans'!$A$5:$M$104,7,FALSE)='Assumptions'!$E$4,VLOOKUP($A459,'Recurring Plans'!$A$5:$M$104,5,FALSE)+($B459-1)*VLOOKUP($A459,'Recurring Plans'!$A$5:$M$104,6,FALSE),IF(VLOOKUP($A459,'Recurring Plans'!$A$5:$M$104,7,FALSE)='Assumptions'!$E$5,VLOOKUP($A459,'Recurring Plans'!$A$5:$M$104,5,FALSE)+($B459-1)*VLOOKUP($A459,'Recurring Plans'!$A$5:$M$104,6,FALSE)*7,IF(VLOOKUP($A459,'Recurring Plans'!$A$5:$M$104,7,FALSE)='Assumptions'!$E$6,EDATE(VLOOKUP($A459,'Recurring Plans'!$A$5:$M$104,5,FALSE),($B459-1)*VLOOKUP($A459,'Recurring Plans'!$A$5:$M$104,6,FALSE)),""))),""))</f>
        <v/>
      </c>
      <c r="F459" s="31" t="n"/>
      <c r="G459" s="32">
        <f>IF($E459="","",IF($F459&lt;&gt;"",$F459,$E459))</f>
        <v/>
      </c>
      <c r="H459" s="22">
        <f>IF($E459="","",IFERROR(VLOOKUP($A459,'Recurring Plans'!$A$5:$M$104,9,FALSE),""))</f>
        <v/>
      </c>
      <c r="I459" s="13" t="n"/>
      <c r="J459" s="18">
        <f>IF($E459="","",IF($I459&lt;&gt;"",$I459,IFERROR(VLOOKUP($A459,'Recurring Plans'!$A$5:$M$104,10,FALSE),"")))</f>
        <v/>
      </c>
      <c r="K459" s="12" t="n"/>
      <c r="L459" s="6">
        <f>IF($G459="","",IF($K459&lt;&gt;"",$K459,'Assumptions'!$E$14))</f>
        <v/>
      </c>
      <c r="M459" s="13" t="n"/>
      <c r="N459" s="18">
        <f>IF($G459="","",IF(OR($F459&lt;&gt;"",$I459&lt;&gt;"",$M459&lt;&gt;"",$K459='Assumptions'!$E$16,$K459='Assumptions'!$E$17),"Exception - check",IF(AND($L459='Assumptions'!$E$14,$G459&lt;'Assumptions'!$B$4),"Past date - check","")))</f>
        <v/>
      </c>
    </row>
    <row r="460">
      <c r="A460" s="9">
        <f>IFERROR(IF(INDEX('Recurring Plans'!$A$5:$A$104,INT((ROW()-5)/12)+1)="","",INDEX('Recurring Plans'!$A$5:$A$104,INT((ROW()-5)/12)+1)),"")</f>
        <v/>
      </c>
      <c r="B460" s="23">
        <f>IF($A460="","",MOD(ROW()-5,12)+1)</f>
        <v/>
      </c>
      <c r="C460" s="20">
        <f>IF($A460="","",IFERROR(VLOOKUP($A460,'Recurring Plans'!$A$5:$M$104,2,FALSE),""))</f>
        <v/>
      </c>
      <c r="D460" s="20">
        <f>IF($A460="","",IFERROR(VLOOKUP($A460,'Recurring Plans'!$A$5:$M$104,4,FALSE),""))</f>
        <v/>
      </c>
      <c r="E460" s="33">
        <f>IF(OR($A460="",$B460&gt;IFERROR(VLOOKUP($A460,'Recurring Plans'!$A$5:$M$104,8,FALSE),0),IFERROR(VLOOKUP($A460,'Recurring Plans'!$A$5:$M$104,11,FALSE),"")&lt;&gt;'Assumptions'!$E$9),"",IFERROR(IF(VLOOKUP($A460,'Recurring Plans'!$A$5:$M$104,7,FALSE)='Assumptions'!$E$4,VLOOKUP($A460,'Recurring Plans'!$A$5:$M$104,5,FALSE)+($B460-1)*VLOOKUP($A460,'Recurring Plans'!$A$5:$M$104,6,FALSE),IF(VLOOKUP($A460,'Recurring Plans'!$A$5:$M$104,7,FALSE)='Assumptions'!$E$5,VLOOKUP($A460,'Recurring Plans'!$A$5:$M$104,5,FALSE)+($B460-1)*VLOOKUP($A460,'Recurring Plans'!$A$5:$M$104,6,FALSE)*7,IF(VLOOKUP($A460,'Recurring Plans'!$A$5:$M$104,7,FALSE)='Assumptions'!$E$6,EDATE(VLOOKUP($A460,'Recurring Plans'!$A$5:$M$104,5,FALSE),($B460-1)*VLOOKUP($A460,'Recurring Plans'!$A$5:$M$104,6,FALSE)),""))),""))</f>
        <v/>
      </c>
      <c r="F460" s="31" t="n"/>
      <c r="G460" s="33">
        <f>IF($E460="","",IF($F460&lt;&gt;"",$F460,$E460))</f>
        <v/>
      </c>
      <c r="H460" s="24">
        <f>IF($E460="","",IFERROR(VLOOKUP($A460,'Recurring Plans'!$A$5:$M$104,9,FALSE),""))</f>
        <v/>
      </c>
      <c r="I460" s="13" t="n"/>
      <c r="J460" s="20">
        <f>IF($E460="","",IF($I460&lt;&gt;"",$I460,IFERROR(VLOOKUP($A460,'Recurring Plans'!$A$5:$M$104,10,FALSE),"")))</f>
        <v/>
      </c>
      <c r="K460" s="12" t="n"/>
      <c r="L460" s="9">
        <f>IF($G460="","",IF($K460&lt;&gt;"",$K460,'Assumptions'!$E$14))</f>
        <v/>
      </c>
      <c r="M460" s="13" t="n"/>
      <c r="N460" s="20">
        <f>IF($G460="","",IF(OR($F460&lt;&gt;"",$I460&lt;&gt;"",$M460&lt;&gt;"",$K460='Assumptions'!$E$16,$K460='Assumptions'!$E$17),"Exception - check",IF(AND($L460='Assumptions'!$E$14,$G460&lt;'Assumptions'!$B$4),"Past date - check","")))</f>
        <v/>
      </c>
    </row>
    <row r="461">
      <c r="A461" s="6">
        <f>IFERROR(IF(INDEX('Recurring Plans'!$A$5:$A$104,INT((ROW()-5)/12)+1)="","",INDEX('Recurring Plans'!$A$5:$A$104,INT((ROW()-5)/12)+1)),"")</f>
        <v/>
      </c>
      <c r="B461" s="21">
        <f>IF($A461="","",MOD(ROW()-5,12)+1)</f>
        <v/>
      </c>
      <c r="C461" s="18">
        <f>IF($A461="","",IFERROR(VLOOKUP($A461,'Recurring Plans'!$A$5:$M$104,2,FALSE),""))</f>
        <v/>
      </c>
      <c r="D461" s="18">
        <f>IF($A461="","",IFERROR(VLOOKUP($A461,'Recurring Plans'!$A$5:$M$104,4,FALSE),""))</f>
        <v/>
      </c>
      <c r="E461" s="32">
        <f>IF(OR($A461="",$B461&gt;IFERROR(VLOOKUP($A461,'Recurring Plans'!$A$5:$M$104,8,FALSE),0),IFERROR(VLOOKUP($A461,'Recurring Plans'!$A$5:$M$104,11,FALSE),"")&lt;&gt;'Assumptions'!$E$9),"",IFERROR(IF(VLOOKUP($A461,'Recurring Plans'!$A$5:$M$104,7,FALSE)='Assumptions'!$E$4,VLOOKUP($A461,'Recurring Plans'!$A$5:$M$104,5,FALSE)+($B461-1)*VLOOKUP($A461,'Recurring Plans'!$A$5:$M$104,6,FALSE),IF(VLOOKUP($A461,'Recurring Plans'!$A$5:$M$104,7,FALSE)='Assumptions'!$E$5,VLOOKUP($A461,'Recurring Plans'!$A$5:$M$104,5,FALSE)+($B461-1)*VLOOKUP($A461,'Recurring Plans'!$A$5:$M$104,6,FALSE)*7,IF(VLOOKUP($A461,'Recurring Plans'!$A$5:$M$104,7,FALSE)='Assumptions'!$E$6,EDATE(VLOOKUP($A461,'Recurring Plans'!$A$5:$M$104,5,FALSE),($B461-1)*VLOOKUP($A461,'Recurring Plans'!$A$5:$M$104,6,FALSE)),""))),""))</f>
        <v/>
      </c>
      <c r="F461" s="31" t="n"/>
      <c r="G461" s="32">
        <f>IF($E461="","",IF($F461&lt;&gt;"",$F461,$E461))</f>
        <v/>
      </c>
      <c r="H461" s="22">
        <f>IF($E461="","",IFERROR(VLOOKUP($A461,'Recurring Plans'!$A$5:$M$104,9,FALSE),""))</f>
        <v/>
      </c>
      <c r="I461" s="13" t="n"/>
      <c r="J461" s="18">
        <f>IF($E461="","",IF($I461&lt;&gt;"",$I461,IFERROR(VLOOKUP($A461,'Recurring Plans'!$A$5:$M$104,10,FALSE),"")))</f>
        <v/>
      </c>
      <c r="K461" s="12" t="n"/>
      <c r="L461" s="6">
        <f>IF($G461="","",IF($K461&lt;&gt;"",$K461,'Assumptions'!$E$14))</f>
        <v/>
      </c>
      <c r="M461" s="13" t="n"/>
      <c r="N461" s="18">
        <f>IF($G461="","",IF(OR($F461&lt;&gt;"",$I461&lt;&gt;"",$M461&lt;&gt;"",$K461='Assumptions'!$E$16,$K461='Assumptions'!$E$17),"Exception - check",IF(AND($L461='Assumptions'!$E$14,$G461&lt;'Assumptions'!$B$4),"Past date - check","")))</f>
        <v/>
      </c>
    </row>
    <row r="462">
      <c r="A462" s="9">
        <f>IFERROR(IF(INDEX('Recurring Plans'!$A$5:$A$104,INT((ROW()-5)/12)+1)="","",INDEX('Recurring Plans'!$A$5:$A$104,INT((ROW()-5)/12)+1)),"")</f>
        <v/>
      </c>
      <c r="B462" s="23">
        <f>IF($A462="","",MOD(ROW()-5,12)+1)</f>
        <v/>
      </c>
      <c r="C462" s="20">
        <f>IF($A462="","",IFERROR(VLOOKUP($A462,'Recurring Plans'!$A$5:$M$104,2,FALSE),""))</f>
        <v/>
      </c>
      <c r="D462" s="20">
        <f>IF($A462="","",IFERROR(VLOOKUP($A462,'Recurring Plans'!$A$5:$M$104,4,FALSE),""))</f>
        <v/>
      </c>
      <c r="E462" s="33">
        <f>IF(OR($A462="",$B462&gt;IFERROR(VLOOKUP($A462,'Recurring Plans'!$A$5:$M$104,8,FALSE),0),IFERROR(VLOOKUP($A462,'Recurring Plans'!$A$5:$M$104,11,FALSE),"")&lt;&gt;'Assumptions'!$E$9),"",IFERROR(IF(VLOOKUP($A462,'Recurring Plans'!$A$5:$M$104,7,FALSE)='Assumptions'!$E$4,VLOOKUP($A462,'Recurring Plans'!$A$5:$M$104,5,FALSE)+($B462-1)*VLOOKUP($A462,'Recurring Plans'!$A$5:$M$104,6,FALSE),IF(VLOOKUP($A462,'Recurring Plans'!$A$5:$M$104,7,FALSE)='Assumptions'!$E$5,VLOOKUP($A462,'Recurring Plans'!$A$5:$M$104,5,FALSE)+($B462-1)*VLOOKUP($A462,'Recurring Plans'!$A$5:$M$104,6,FALSE)*7,IF(VLOOKUP($A462,'Recurring Plans'!$A$5:$M$104,7,FALSE)='Assumptions'!$E$6,EDATE(VLOOKUP($A462,'Recurring Plans'!$A$5:$M$104,5,FALSE),($B462-1)*VLOOKUP($A462,'Recurring Plans'!$A$5:$M$104,6,FALSE)),""))),""))</f>
        <v/>
      </c>
      <c r="F462" s="31" t="n"/>
      <c r="G462" s="33">
        <f>IF($E462="","",IF($F462&lt;&gt;"",$F462,$E462))</f>
        <v/>
      </c>
      <c r="H462" s="24">
        <f>IF($E462="","",IFERROR(VLOOKUP($A462,'Recurring Plans'!$A$5:$M$104,9,FALSE),""))</f>
        <v/>
      </c>
      <c r="I462" s="13" t="n"/>
      <c r="J462" s="20">
        <f>IF($E462="","",IF($I462&lt;&gt;"",$I462,IFERROR(VLOOKUP($A462,'Recurring Plans'!$A$5:$M$104,10,FALSE),"")))</f>
        <v/>
      </c>
      <c r="K462" s="12" t="n"/>
      <c r="L462" s="9">
        <f>IF($G462="","",IF($K462&lt;&gt;"",$K462,'Assumptions'!$E$14))</f>
        <v/>
      </c>
      <c r="M462" s="13" t="n"/>
      <c r="N462" s="20">
        <f>IF($G462="","",IF(OR($F462&lt;&gt;"",$I462&lt;&gt;"",$M462&lt;&gt;"",$K462='Assumptions'!$E$16,$K462='Assumptions'!$E$17),"Exception - check",IF(AND($L462='Assumptions'!$E$14,$G462&lt;'Assumptions'!$B$4),"Past date - check","")))</f>
        <v/>
      </c>
    </row>
    <row r="463">
      <c r="A463" s="6">
        <f>IFERROR(IF(INDEX('Recurring Plans'!$A$5:$A$104,INT((ROW()-5)/12)+1)="","",INDEX('Recurring Plans'!$A$5:$A$104,INT((ROW()-5)/12)+1)),"")</f>
        <v/>
      </c>
      <c r="B463" s="21">
        <f>IF($A463="","",MOD(ROW()-5,12)+1)</f>
        <v/>
      </c>
      <c r="C463" s="18">
        <f>IF($A463="","",IFERROR(VLOOKUP($A463,'Recurring Plans'!$A$5:$M$104,2,FALSE),""))</f>
        <v/>
      </c>
      <c r="D463" s="18">
        <f>IF($A463="","",IFERROR(VLOOKUP($A463,'Recurring Plans'!$A$5:$M$104,4,FALSE),""))</f>
        <v/>
      </c>
      <c r="E463" s="32">
        <f>IF(OR($A463="",$B463&gt;IFERROR(VLOOKUP($A463,'Recurring Plans'!$A$5:$M$104,8,FALSE),0),IFERROR(VLOOKUP($A463,'Recurring Plans'!$A$5:$M$104,11,FALSE),"")&lt;&gt;'Assumptions'!$E$9),"",IFERROR(IF(VLOOKUP($A463,'Recurring Plans'!$A$5:$M$104,7,FALSE)='Assumptions'!$E$4,VLOOKUP($A463,'Recurring Plans'!$A$5:$M$104,5,FALSE)+($B463-1)*VLOOKUP($A463,'Recurring Plans'!$A$5:$M$104,6,FALSE),IF(VLOOKUP($A463,'Recurring Plans'!$A$5:$M$104,7,FALSE)='Assumptions'!$E$5,VLOOKUP($A463,'Recurring Plans'!$A$5:$M$104,5,FALSE)+($B463-1)*VLOOKUP($A463,'Recurring Plans'!$A$5:$M$104,6,FALSE)*7,IF(VLOOKUP($A463,'Recurring Plans'!$A$5:$M$104,7,FALSE)='Assumptions'!$E$6,EDATE(VLOOKUP($A463,'Recurring Plans'!$A$5:$M$104,5,FALSE),($B463-1)*VLOOKUP($A463,'Recurring Plans'!$A$5:$M$104,6,FALSE)),""))),""))</f>
        <v/>
      </c>
      <c r="F463" s="31" t="n"/>
      <c r="G463" s="32">
        <f>IF($E463="","",IF($F463&lt;&gt;"",$F463,$E463))</f>
        <v/>
      </c>
      <c r="H463" s="22">
        <f>IF($E463="","",IFERROR(VLOOKUP($A463,'Recurring Plans'!$A$5:$M$104,9,FALSE),""))</f>
        <v/>
      </c>
      <c r="I463" s="13" t="n"/>
      <c r="J463" s="18">
        <f>IF($E463="","",IF($I463&lt;&gt;"",$I463,IFERROR(VLOOKUP($A463,'Recurring Plans'!$A$5:$M$104,10,FALSE),"")))</f>
        <v/>
      </c>
      <c r="K463" s="12" t="n"/>
      <c r="L463" s="6">
        <f>IF($G463="","",IF($K463&lt;&gt;"",$K463,'Assumptions'!$E$14))</f>
        <v/>
      </c>
      <c r="M463" s="13" t="n"/>
      <c r="N463" s="18">
        <f>IF($G463="","",IF(OR($F463&lt;&gt;"",$I463&lt;&gt;"",$M463&lt;&gt;"",$K463='Assumptions'!$E$16,$K463='Assumptions'!$E$17),"Exception - check",IF(AND($L463='Assumptions'!$E$14,$G463&lt;'Assumptions'!$B$4),"Past date - check","")))</f>
        <v/>
      </c>
    </row>
    <row r="464">
      <c r="A464" s="9">
        <f>IFERROR(IF(INDEX('Recurring Plans'!$A$5:$A$104,INT((ROW()-5)/12)+1)="","",INDEX('Recurring Plans'!$A$5:$A$104,INT((ROW()-5)/12)+1)),"")</f>
        <v/>
      </c>
      <c r="B464" s="23">
        <f>IF($A464="","",MOD(ROW()-5,12)+1)</f>
        <v/>
      </c>
      <c r="C464" s="20">
        <f>IF($A464="","",IFERROR(VLOOKUP($A464,'Recurring Plans'!$A$5:$M$104,2,FALSE),""))</f>
        <v/>
      </c>
      <c r="D464" s="20">
        <f>IF($A464="","",IFERROR(VLOOKUP($A464,'Recurring Plans'!$A$5:$M$104,4,FALSE),""))</f>
        <v/>
      </c>
      <c r="E464" s="33">
        <f>IF(OR($A464="",$B464&gt;IFERROR(VLOOKUP($A464,'Recurring Plans'!$A$5:$M$104,8,FALSE),0),IFERROR(VLOOKUP($A464,'Recurring Plans'!$A$5:$M$104,11,FALSE),"")&lt;&gt;'Assumptions'!$E$9),"",IFERROR(IF(VLOOKUP($A464,'Recurring Plans'!$A$5:$M$104,7,FALSE)='Assumptions'!$E$4,VLOOKUP($A464,'Recurring Plans'!$A$5:$M$104,5,FALSE)+($B464-1)*VLOOKUP($A464,'Recurring Plans'!$A$5:$M$104,6,FALSE),IF(VLOOKUP($A464,'Recurring Plans'!$A$5:$M$104,7,FALSE)='Assumptions'!$E$5,VLOOKUP($A464,'Recurring Plans'!$A$5:$M$104,5,FALSE)+($B464-1)*VLOOKUP($A464,'Recurring Plans'!$A$5:$M$104,6,FALSE)*7,IF(VLOOKUP($A464,'Recurring Plans'!$A$5:$M$104,7,FALSE)='Assumptions'!$E$6,EDATE(VLOOKUP($A464,'Recurring Plans'!$A$5:$M$104,5,FALSE),($B464-1)*VLOOKUP($A464,'Recurring Plans'!$A$5:$M$104,6,FALSE)),""))),""))</f>
        <v/>
      </c>
      <c r="F464" s="31" t="n"/>
      <c r="G464" s="33">
        <f>IF($E464="","",IF($F464&lt;&gt;"",$F464,$E464))</f>
        <v/>
      </c>
      <c r="H464" s="24">
        <f>IF($E464="","",IFERROR(VLOOKUP($A464,'Recurring Plans'!$A$5:$M$104,9,FALSE),""))</f>
        <v/>
      </c>
      <c r="I464" s="13" t="n"/>
      <c r="J464" s="20">
        <f>IF($E464="","",IF($I464&lt;&gt;"",$I464,IFERROR(VLOOKUP($A464,'Recurring Plans'!$A$5:$M$104,10,FALSE),"")))</f>
        <v/>
      </c>
      <c r="K464" s="12" t="n"/>
      <c r="L464" s="9">
        <f>IF($G464="","",IF($K464&lt;&gt;"",$K464,'Assumptions'!$E$14))</f>
        <v/>
      </c>
      <c r="M464" s="13" t="n"/>
      <c r="N464" s="20">
        <f>IF($G464="","",IF(OR($F464&lt;&gt;"",$I464&lt;&gt;"",$M464&lt;&gt;"",$K464='Assumptions'!$E$16,$K464='Assumptions'!$E$17),"Exception - check",IF(AND($L464='Assumptions'!$E$14,$G464&lt;'Assumptions'!$B$4),"Past date - check","")))</f>
        <v/>
      </c>
    </row>
    <row r="465">
      <c r="A465" s="6">
        <f>IFERROR(IF(INDEX('Recurring Plans'!$A$5:$A$104,INT((ROW()-5)/12)+1)="","",INDEX('Recurring Plans'!$A$5:$A$104,INT((ROW()-5)/12)+1)),"")</f>
        <v/>
      </c>
      <c r="B465" s="21">
        <f>IF($A465="","",MOD(ROW()-5,12)+1)</f>
        <v/>
      </c>
      <c r="C465" s="18">
        <f>IF($A465="","",IFERROR(VLOOKUP($A465,'Recurring Plans'!$A$5:$M$104,2,FALSE),""))</f>
        <v/>
      </c>
      <c r="D465" s="18">
        <f>IF($A465="","",IFERROR(VLOOKUP($A465,'Recurring Plans'!$A$5:$M$104,4,FALSE),""))</f>
        <v/>
      </c>
      <c r="E465" s="32">
        <f>IF(OR($A465="",$B465&gt;IFERROR(VLOOKUP($A465,'Recurring Plans'!$A$5:$M$104,8,FALSE),0),IFERROR(VLOOKUP($A465,'Recurring Plans'!$A$5:$M$104,11,FALSE),"")&lt;&gt;'Assumptions'!$E$9),"",IFERROR(IF(VLOOKUP($A465,'Recurring Plans'!$A$5:$M$104,7,FALSE)='Assumptions'!$E$4,VLOOKUP($A465,'Recurring Plans'!$A$5:$M$104,5,FALSE)+($B465-1)*VLOOKUP($A465,'Recurring Plans'!$A$5:$M$104,6,FALSE),IF(VLOOKUP($A465,'Recurring Plans'!$A$5:$M$104,7,FALSE)='Assumptions'!$E$5,VLOOKUP($A465,'Recurring Plans'!$A$5:$M$104,5,FALSE)+($B465-1)*VLOOKUP($A465,'Recurring Plans'!$A$5:$M$104,6,FALSE)*7,IF(VLOOKUP($A465,'Recurring Plans'!$A$5:$M$104,7,FALSE)='Assumptions'!$E$6,EDATE(VLOOKUP($A465,'Recurring Plans'!$A$5:$M$104,5,FALSE),($B465-1)*VLOOKUP($A465,'Recurring Plans'!$A$5:$M$104,6,FALSE)),""))),""))</f>
        <v/>
      </c>
      <c r="F465" s="31" t="n"/>
      <c r="G465" s="32">
        <f>IF($E465="","",IF($F465&lt;&gt;"",$F465,$E465))</f>
        <v/>
      </c>
      <c r="H465" s="22">
        <f>IF($E465="","",IFERROR(VLOOKUP($A465,'Recurring Plans'!$A$5:$M$104,9,FALSE),""))</f>
        <v/>
      </c>
      <c r="I465" s="13" t="n"/>
      <c r="J465" s="18">
        <f>IF($E465="","",IF($I465&lt;&gt;"",$I465,IFERROR(VLOOKUP($A465,'Recurring Plans'!$A$5:$M$104,10,FALSE),"")))</f>
        <v/>
      </c>
      <c r="K465" s="12" t="n"/>
      <c r="L465" s="6">
        <f>IF($G465="","",IF($K465&lt;&gt;"",$K465,'Assumptions'!$E$14))</f>
        <v/>
      </c>
      <c r="M465" s="13" t="n"/>
      <c r="N465" s="18">
        <f>IF($G465="","",IF(OR($F465&lt;&gt;"",$I465&lt;&gt;"",$M465&lt;&gt;"",$K465='Assumptions'!$E$16,$K465='Assumptions'!$E$17),"Exception - check",IF(AND($L465='Assumptions'!$E$14,$G465&lt;'Assumptions'!$B$4),"Past date - check","")))</f>
        <v/>
      </c>
    </row>
    <row r="466">
      <c r="A466" s="9">
        <f>IFERROR(IF(INDEX('Recurring Plans'!$A$5:$A$104,INT((ROW()-5)/12)+1)="","",INDEX('Recurring Plans'!$A$5:$A$104,INT((ROW()-5)/12)+1)),"")</f>
        <v/>
      </c>
      <c r="B466" s="23">
        <f>IF($A466="","",MOD(ROW()-5,12)+1)</f>
        <v/>
      </c>
      <c r="C466" s="20">
        <f>IF($A466="","",IFERROR(VLOOKUP($A466,'Recurring Plans'!$A$5:$M$104,2,FALSE),""))</f>
        <v/>
      </c>
      <c r="D466" s="20">
        <f>IF($A466="","",IFERROR(VLOOKUP($A466,'Recurring Plans'!$A$5:$M$104,4,FALSE),""))</f>
        <v/>
      </c>
      <c r="E466" s="33">
        <f>IF(OR($A466="",$B466&gt;IFERROR(VLOOKUP($A466,'Recurring Plans'!$A$5:$M$104,8,FALSE),0),IFERROR(VLOOKUP($A466,'Recurring Plans'!$A$5:$M$104,11,FALSE),"")&lt;&gt;'Assumptions'!$E$9),"",IFERROR(IF(VLOOKUP($A466,'Recurring Plans'!$A$5:$M$104,7,FALSE)='Assumptions'!$E$4,VLOOKUP($A466,'Recurring Plans'!$A$5:$M$104,5,FALSE)+($B466-1)*VLOOKUP($A466,'Recurring Plans'!$A$5:$M$104,6,FALSE),IF(VLOOKUP($A466,'Recurring Plans'!$A$5:$M$104,7,FALSE)='Assumptions'!$E$5,VLOOKUP($A466,'Recurring Plans'!$A$5:$M$104,5,FALSE)+($B466-1)*VLOOKUP($A466,'Recurring Plans'!$A$5:$M$104,6,FALSE)*7,IF(VLOOKUP($A466,'Recurring Plans'!$A$5:$M$104,7,FALSE)='Assumptions'!$E$6,EDATE(VLOOKUP($A466,'Recurring Plans'!$A$5:$M$104,5,FALSE),($B466-1)*VLOOKUP($A466,'Recurring Plans'!$A$5:$M$104,6,FALSE)),""))),""))</f>
        <v/>
      </c>
      <c r="F466" s="31" t="n"/>
      <c r="G466" s="33">
        <f>IF($E466="","",IF($F466&lt;&gt;"",$F466,$E466))</f>
        <v/>
      </c>
      <c r="H466" s="24">
        <f>IF($E466="","",IFERROR(VLOOKUP($A466,'Recurring Plans'!$A$5:$M$104,9,FALSE),""))</f>
        <v/>
      </c>
      <c r="I466" s="13" t="n"/>
      <c r="J466" s="20">
        <f>IF($E466="","",IF($I466&lt;&gt;"",$I466,IFERROR(VLOOKUP($A466,'Recurring Plans'!$A$5:$M$104,10,FALSE),"")))</f>
        <v/>
      </c>
      <c r="K466" s="12" t="n"/>
      <c r="L466" s="9">
        <f>IF($G466="","",IF($K466&lt;&gt;"",$K466,'Assumptions'!$E$14))</f>
        <v/>
      </c>
      <c r="M466" s="13" t="n"/>
      <c r="N466" s="20">
        <f>IF($G466="","",IF(OR($F466&lt;&gt;"",$I466&lt;&gt;"",$M466&lt;&gt;"",$K466='Assumptions'!$E$16,$K466='Assumptions'!$E$17),"Exception - check",IF(AND($L466='Assumptions'!$E$14,$G466&lt;'Assumptions'!$B$4),"Past date - check","")))</f>
        <v/>
      </c>
    </row>
    <row r="467">
      <c r="A467" s="6">
        <f>IFERROR(IF(INDEX('Recurring Plans'!$A$5:$A$104,INT((ROW()-5)/12)+1)="","",INDEX('Recurring Plans'!$A$5:$A$104,INT((ROW()-5)/12)+1)),"")</f>
        <v/>
      </c>
      <c r="B467" s="21">
        <f>IF($A467="","",MOD(ROW()-5,12)+1)</f>
        <v/>
      </c>
      <c r="C467" s="18">
        <f>IF($A467="","",IFERROR(VLOOKUP($A467,'Recurring Plans'!$A$5:$M$104,2,FALSE),""))</f>
        <v/>
      </c>
      <c r="D467" s="18">
        <f>IF($A467="","",IFERROR(VLOOKUP($A467,'Recurring Plans'!$A$5:$M$104,4,FALSE),""))</f>
        <v/>
      </c>
      <c r="E467" s="32">
        <f>IF(OR($A467="",$B467&gt;IFERROR(VLOOKUP($A467,'Recurring Plans'!$A$5:$M$104,8,FALSE),0),IFERROR(VLOOKUP($A467,'Recurring Plans'!$A$5:$M$104,11,FALSE),"")&lt;&gt;'Assumptions'!$E$9),"",IFERROR(IF(VLOOKUP($A467,'Recurring Plans'!$A$5:$M$104,7,FALSE)='Assumptions'!$E$4,VLOOKUP($A467,'Recurring Plans'!$A$5:$M$104,5,FALSE)+($B467-1)*VLOOKUP($A467,'Recurring Plans'!$A$5:$M$104,6,FALSE),IF(VLOOKUP($A467,'Recurring Plans'!$A$5:$M$104,7,FALSE)='Assumptions'!$E$5,VLOOKUP($A467,'Recurring Plans'!$A$5:$M$104,5,FALSE)+($B467-1)*VLOOKUP($A467,'Recurring Plans'!$A$5:$M$104,6,FALSE)*7,IF(VLOOKUP($A467,'Recurring Plans'!$A$5:$M$104,7,FALSE)='Assumptions'!$E$6,EDATE(VLOOKUP($A467,'Recurring Plans'!$A$5:$M$104,5,FALSE),($B467-1)*VLOOKUP($A467,'Recurring Plans'!$A$5:$M$104,6,FALSE)),""))),""))</f>
        <v/>
      </c>
      <c r="F467" s="31" t="n"/>
      <c r="G467" s="32">
        <f>IF($E467="","",IF($F467&lt;&gt;"",$F467,$E467))</f>
        <v/>
      </c>
      <c r="H467" s="22">
        <f>IF($E467="","",IFERROR(VLOOKUP($A467,'Recurring Plans'!$A$5:$M$104,9,FALSE),""))</f>
        <v/>
      </c>
      <c r="I467" s="13" t="n"/>
      <c r="J467" s="18">
        <f>IF($E467="","",IF($I467&lt;&gt;"",$I467,IFERROR(VLOOKUP($A467,'Recurring Plans'!$A$5:$M$104,10,FALSE),"")))</f>
        <v/>
      </c>
      <c r="K467" s="12" t="n"/>
      <c r="L467" s="6">
        <f>IF($G467="","",IF($K467&lt;&gt;"",$K467,'Assumptions'!$E$14))</f>
        <v/>
      </c>
      <c r="M467" s="13" t="n"/>
      <c r="N467" s="18">
        <f>IF($G467="","",IF(OR($F467&lt;&gt;"",$I467&lt;&gt;"",$M467&lt;&gt;"",$K467='Assumptions'!$E$16,$K467='Assumptions'!$E$17),"Exception - check",IF(AND($L467='Assumptions'!$E$14,$G467&lt;'Assumptions'!$B$4),"Past date - check","")))</f>
        <v/>
      </c>
    </row>
    <row r="468">
      <c r="A468" s="9">
        <f>IFERROR(IF(INDEX('Recurring Plans'!$A$5:$A$104,INT((ROW()-5)/12)+1)="","",INDEX('Recurring Plans'!$A$5:$A$104,INT((ROW()-5)/12)+1)),"")</f>
        <v/>
      </c>
      <c r="B468" s="23">
        <f>IF($A468="","",MOD(ROW()-5,12)+1)</f>
        <v/>
      </c>
      <c r="C468" s="20">
        <f>IF($A468="","",IFERROR(VLOOKUP($A468,'Recurring Plans'!$A$5:$M$104,2,FALSE),""))</f>
        <v/>
      </c>
      <c r="D468" s="20">
        <f>IF($A468="","",IFERROR(VLOOKUP($A468,'Recurring Plans'!$A$5:$M$104,4,FALSE),""))</f>
        <v/>
      </c>
      <c r="E468" s="33">
        <f>IF(OR($A468="",$B468&gt;IFERROR(VLOOKUP($A468,'Recurring Plans'!$A$5:$M$104,8,FALSE),0),IFERROR(VLOOKUP($A468,'Recurring Plans'!$A$5:$M$104,11,FALSE),"")&lt;&gt;'Assumptions'!$E$9),"",IFERROR(IF(VLOOKUP($A468,'Recurring Plans'!$A$5:$M$104,7,FALSE)='Assumptions'!$E$4,VLOOKUP($A468,'Recurring Plans'!$A$5:$M$104,5,FALSE)+($B468-1)*VLOOKUP($A468,'Recurring Plans'!$A$5:$M$104,6,FALSE),IF(VLOOKUP($A468,'Recurring Plans'!$A$5:$M$104,7,FALSE)='Assumptions'!$E$5,VLOOKUP($A468,'Recurring Plans'!$A$5:$M$104,5,FALSE)+($B468-1)*VLOOKUP($A468,'Recurring Plans'!$A$5:$M$104,6,FALSE)*7,IF(VLOOKUP($A468,'Recurring Plans'!$A$5:$M$104,7,FALSE)='Assumptions'!$E$6,EDATE(VLOOKUP($A468,'Recurring Plans'!$A$5:$M$104,5,FALSE),($B468-1)*VLOOKUP($A468,'Recurring Plans'!$A$5:$M$104,6,FALSE)),""))),""))</f>
        <v/>
      </c>
      <c r="F468" s="31" t="n"/>
      <c r="G468" s="33">
        <f>IF($E468="","",IF($F468&lt;&gt;"",$F468,$E468))</f>
        <v/>
      </c>
      <c r="H468" s="24">
        <f>IF($E468="","",IFERROR(VLOOKUP($A468,'Recurring Plans'!$A$5:$M$104,9,FALSE),""))</f>
        <v/>
      </c>
      <c r="I468" s="13" t="n"/>
      <c r="J468" s="20">
        <f>IF($E468="","",IF($I468&lt;&gt;"",$I468,IFERROR(VLOOKUP($A468,'Recurring Plans'!$A$5:$M$104,10,FALSE),"")))</f>
        <v/>
      </c>
      <c r="K468" s="12" t="n"/>
      <c r="L468" s="9">
        <f>IF($G468="","",IF($K468&lt;&gt;"",$K468,'Assumptions'!$E$14))</f>
        <v/>
      </c>
      <c r="M468" s="13" t="n"/>
      <c r="N468" s="20">
        <f>IF($G468="","",IF(OR($F468&lt;&gt;"",$I468&lt;&gt;"",$M468&lt;&gt;"",$K468='Assumptions'!$E$16,$K468='Assumptions'!$E$17),"Exception - check",IF(AND($L468='Assumptions'!$E$14,$G468&lt;'Assumptions'!$B$4),"Past date - check","")))</f>
        <v/>
      </c>
    </row>
    <row r="469">
      <c r="A469" s="6">
        <f>IFERROR(IF(INDEX('Recurring Plans'!$A$5:$A$104,INT((ROW()-5)/12)+1)="","",INDEX('Recurring Plans'!$A$5:$A$104,INT((ROW()-5)/12)+1)),"")</f>
        <v/>
      </c>
      <c r="B469" s="21">
        <f>IF($A469="","",MOD(ROW()-5,12)+1)</f>
        <v/>
      </c>
      <c r="C469" s="18">
        <f>IF($A469="","",IFERROR(VLOOKUP($A469,'Recurring Plans'!$A$5:$M$104,2,FALSE),""))</f>
        <v/>
      </c>
      <c r="D469" s="18">
        <f>IF($A469="","",IFERROR(VLOOKUP($A469,'Recurring Plans'!$A$5:$M$104,4,FALSE),""))</f>
        <v/>
      </c>
      <c r="E469" s="32">
        <f>IF(OR($A469="",$B469&gt;IFERROR(VLOOKUP($A469,'Recurring Plans'!$A$5:$M$104,8,FALSE),0),IFERROR(VLOOKUP($A469,'Recurring Plans'!$A$5:$M$104,11,FALSE),"")&lt;&gt;'Assumptions'!$E$9),"",IFERROR(IF(VLOOKUP($A469,'Recurring Plans'!$A$5:$M$104,7,FALSE)='Assumptions'!$E$4,VLOOKUP($A469,'Recurring Plans'!$A$5:$M$104,5,FALSE)+($B469-1)*VLOOKUP($A469,'Recurring Plans'!$A$5:$M$104,6,FALSE),IF(VLOOKUP($A469,'Recurring Plans'!$A$5:$M$104,7,FALSE)='Assumptions'!$E$5,VLOOKUP($A469,'Recurring Plans'!$A$5:$M$104,5,FALSE)+($B469-1)*VLOOKUP($A469,'Recurring Plans'!$A$5:$M$104,6,FALSE)*7,IF(VLOOKUP($A469,'Recurring Plans'!$A$5:$M$104,7,FALSE)='Assumptions'!$E$6,EDATE(VLOOKUP($A469,'Recurring Plans'!$A$5:$M$104,5,FALSE),($B469-1)*VLOOKUP($A469,'Recurring Plans'!$A$5:$M$104,6,FALSE)),""))),""))</f>
        <v/>
      </c>
      <c r="F469" s="31" t="n"/>
      <c r="G469" s="32">
        <f>IF($E469="","",IF($F469&lt;&gt;"",$F469,$E469))</f>
        <v/>
      </c>
      <c r="H469" s="22">
        <f>IF($E469="","",IFERROR(VLOOKUP($A469,'Recurring Plans'!$A$5:$M$104,9,FALSE),""))</f>
        <v/>
      </c>
      <c r="I469" s="13" t="n"/>
      <c r="J469" s="18">
        <f>IF($E469="","",IF($I469&lt;&gt;"",$I469,IFERROR(VLOOKUP($A469,'Recurring Plans'!$A$5:$M$104,10,FALSE),"")))</f>
        <v/>
      </c>
      <c r="K469" s="12" t="n"/>
      <c r="L469" s="6">
        <f>IF($G469="","",IF($K469&lt;&gt;"",$K469,'Assumptions'!$E$14))</f>
        <v/>
      </c>
      <c r="M469" s="13" t="n"/>
      <c r="N469" s="18">
        <f>IF($G469="","",IF(OR($F469&lt;&gt;"",$I469&lt;&gt;"",$M469&lt;&gt;"",$K469='Assumptions'!$E$16,$K469='Assumptions'!$E$17),"Exception - check",IF(AND($L469='Assumptions'!$E$14,$G469&lt;'Assumptions'!$B$4),"Past date - check","")))</f>
        <v/>
      </c>
    </row>
    <row r="470">
      <c r="A470" s="9">
        <f>IFERROR(IF(INDEX('Recurring Plans'!$A$5:$A$104,INT((ROW()-5)/12)+1)="","",INDEX('Recurring Plans'!$A$5:$A$104,INT((ROW()-5)/12)+1)),"")</f>
        <v/>
      </c>
      <c r="B470" s="23">
        <f>IF($A470="","",MOD(ROW()-5,12)+1)</f>
        <v/>
      </c>
      <c r="C470" s="20">
        <f>IF($A470="","",IFERROR(VLOOKUP($A470,'Recurring Plans'!$A$5:$M$104,2,FALSE),""))</f>
        <v/>
      </c>
      <c r="D470" s="20">
        <f>IF($A470="","",IFERROR(VLOOKUP($A470,'Recurring Plans'!$A$5:$M$104,4,FALSE),""))</f>
        <v/>
      </c>
      <c r="E470" s="33">
        <f>IF(OR($A470="",$B470&gt;IFERROR(VLOOKUP($A470,'Recurring Plans'!$A$5:$M$104,8,FALSE),0),IFERROR(VLOOKUP($A470,'Recurring Plans'!$A$5:$M$104,11,FALSE),"")&lt;&gt;'Assumptions'!$E$9),"",IFERROR(IF(VLOOKUP($A470,'Recurring Plans'!$A$5:$M$104,7,FALSE)='Assumptions'!$E$4,VLOOKUP($A470,'Recurring Plans'!$A$5:$M$104,5,FALSE)+($B470-1)*VLOOKUP($A470,'Recurring Plans'!$A$5:$M$104,6,FALSE),IF(VLOOKUP($A470,'Recurring Plans'!$A$5:$M$104,7,FALSE)='Assumptions'!$E$5,VLOOKUP($A470,'Recurring Plans'!$A$5:$M$104,5,FALSE)+($B470-1)*VLOOKUP($A470,'Recurring Plans'!$A$5:$M$104,6,FALSE)*7,IF(VLOOKUP($A470,'Recurring Plans'!$A$5:$M$104,7,FALSE)='Assumptions'!$E$6,EDATE(VLOOKUP($A470,'Recurring Plans'!$A$5:$M$104,5,FALSE),($B470-1)*VLOOKUP($A470,'Recurring Plans'!$A$5:$M$104,6,FALSE)),""))),""))</f>
        <v/>
      </c>
      <c r="F470" s="31" t="n"/>
      <c r="G470" s="33">
        <f>IF($E470="","",IF($F470&lt;&gt;"",$F470,$E470))</f>
        <v/>
      </c>
      <c r="H470" s="24">
        <f>IF($E470="","",IFERROR(VLOOKUP($A470,'Recurring Plans'!$A$5:$M$104,9,FALSE),""))</f>
        <v/>
      </c>
      <c r="I470" s="13" t="n"/>
      <c r="J470" s="20">
        <f>IF($E470="","",IF($I470&lt;&gt;"",$I470,IFERROR(VLOOKUP($A470,'Recurring Plans'!$A$5:$M$104,10,FALSE),"")))</f>
        <v/>
      </c>
      <c r="K470" s="12" t="n"/>
      <c r="L470" s="9">
        <f>IF($G470="","",IF($K470&lt;&gt;"",$K470,'Assumptions'!$E$14))</f>
        <v/>
      </c>
      <c r="M470" s="13" t="n"/>
      <c r="N470" s="20">
        <f>IF($G470="","",IF(OR($F470&lt;&gt;"",$I470&lt;&gt;"",$M470&lt;&gt;"",$K470='Assumptions'!$E$16,$K470='Assumptions'!$E$17),"Exception - check",IF(AND($L470='Assumptions'!$E$14,$G470&lt;'Assumptions'!$B$4),"Past date - check","")))</f>
        <v/>
      </c>
    </row>
    <row r="471">
      <c r="A471" s="6">
        <f>IFERROR(IF(INDEX('Recurring Plans'!$A$5:$A$104,INT((ROW()-5)/12)+1)="","",INDEX('Recurring Plans'!$A$5:$A$104,INT((ROW()-5)/12)+1)),"")</f>
        <v/>
      </c>
      <c r="B471" s="21">
        <f>IF($A471="","",MOD(ROW()-5,12)+1)</f>
        <v/>
      </c>
      <c r="C471" s="18">
        <f>IF($A471="","",IFERROR(VLOOKUP($A471,'Recurring Plans'!$A$5:$M$104,2,FALSE),""))</f>
        <v/>
      </c>
      <c r="D471" s="18">
        <f>IF($A471="","",IFERROR(VLOOKUP($A471,'Recurring Plans'!$A$5:$M$104,4,FALSE),""))</f>
        <v/>
      </c>
      <c r="E471" s="32">
        <f>IF(OR($A471="",$B471&gt;IFERROR(VLOOKUP($A471,'Recurring Plans'!$A$5:$M$104,8,FALSE),0),IFERROR(VLOOKUP($A471,'Recurring Plans'!$A$5:$M$104,11,FALSE),"")&lt;&gt;'Assumptions'!$E$9),"",IFERROR(IF(VLOOKUP($A471,'Recurring Plans'!$A$5:$M$104,7,FALSE)='Assumptions'!$E$4,VLOOKUP($A471,'Recurring Plans'!$A$5:$M$104,5,FALSE)+($B471-1)*VLOOKUP($A471,'Recurring Plans'!$A$5:$M$104,6,FALSE),IF(VLOOKUP($A471,'Recurring Plans'!$A$5:$M$104,7,FALSE)='Assumptions'!$E$5,VLOOKUP($A471,'Recurring Plans'!$A$5:$M$104,5,FALSE)+($B471-1)*VLOOKUP($A471,'Recurring Plans'!$A$5:$M$104,6,FALSE)*7,IF(VLOOKUP($A471,'Recurring Plans'!$A$5:$M$104,7,FALSE)='Assumptions'!$E$6,EDATE(VLOOKUP($A471,'Recurring Plans'!$A$5:$M$104,5,FALSE),($B471-1)*VLOOKUP($A471,'Recurring Plans'!$A$5:$M$104,6,FALSE)),""))),""))</f>
        <v/>
      </c>
      <c r="F471" s="31" t="n"/>
      <c r="G471" s="32">
        <f>IF($E471="","",IF($F471&lt;&gt;"",$F471,$E471))</f>
        <v/>
      </c>
      <c r="H471" s="22">
        <f>IF($E471="","",IFERROR(VLOOKUP($A471,'Recurring Plans'!$A$5:$M$104,9,FALSE),""))</f>
        <v/>
      </c>
      <c r="I471" s="13" t="n"/>
      <c r="J471" s="18">
        <f>IF($E471="","",IF($I471&lt;&gt;"",$I471,IFERROR(VLOOKUP($A471,'Recurring Plans'!$A$5:$M$104,10,FALSE),"")))</f>
        <v/>
      </c>
      <c r="K471" s="12" t="n"/>
      <c r="L471" s="6">
        <f>IF($G471="","",IF($K471&lt;&gt;"",$K471,'Assumptions'!$E$14))</f>
        <v/>
      </c>
      <c r="M471" s="13" t="n"/>
      <c r="N471" s="18">
        <f>IF($G471="","",IF(OR($F471&lt;&gt;"",$I471&lt;&gt;"",$M471&lt;&gt;"",$K471='Assumptions'!$E$16,$K471='Assumptions'!$E$17),"Exception - check",IF(AND($L471='Assumptions'!$E$14,$G471&lt;'Assumptions'!$B$4),"Past date - check","")))</f>
        <v/>
      </c>
    </row>
    <row r="472">
      <c r="A472" s="9">
        <f>IFERROR(IF(INDEX('Recurring Plans'!$A$5:$A$104,INT((ROW()-5)/12)+1)="","",INDEX('Recurring Plans'!$A$5:$A$104,INT((ROW()-5)/12)+1)),"")</f>
        <v/>
      </c>
      <c r="B472" s="23">
        <f>IF($A472="","",MOD(ROW()-5,12)+1)</f>
        <v/>
      </c>
      <c r="C472" s="20">
        <f>IF($A472="","",IFERROR(VLOOKUP($A472,'Recurring Plans'!$A$5:$M$104,2,FALSE),""))</f>
        <v/>
      </c>
      <c r="D472" s="20">
        <f>IF($A472="","",IFERROR(VLOOKUP($A472,'Recurring Plans'!$A$5:$M$104,4,FALSE),""))</f>
        <v/>
      </c>
      <c r="E472" s="33">
        <f>IF(OR($A472="",$B472&gt;IFERROR(VLOOKUP($A472,'Recurring Plans'!$A$5:$M$104,8,FALSE),0),IFERROR(VLOOKUP($A472,'Recurring Plans'!$A$5:$M$104,11,FALSE),"")&lt;&gt;'Assumptions'!$E$9),"",IFERROR(IF(VLOOKUP($A472,'Recurring Plans'!$A$5:$M$104,7,FALSE)='Assumptions'!$E$4,VLOOKUP($A472,'Recurring Plans'!$A$5:$M$104,5,FALSE)+($B472-1)*VLOOKUP($A472,'Recurring Plans'!$A$5:$M$104,6,FALSE),IF(VLOOKUP($A472,'Recurring Plans'!$A$5:$M$104,7,FALSE)='Assumptions'!$E$5,VLOOKUP($A472,'Recurring Plans'!$A$5:$M$104,5,FALSE)+($B472-1)*VLOOKUP($A472,'Recurring Plans'!$A$5:$M$104,6,FALSE)*7,IF(VLOOKUP($A472,'Recurring Plans'!$A$5:$M$104,7,FALSE)='Assumptions'!$E$6,EDATE(VLOOKUP($A472,'Recurring Plans'!$A$5:$M$104,5,FALSE),($B472-1)*VLOOKUP($A472,'Recurring Plans'!$A$5:$M$104,6,FALSE)),""))),""))</f>
        <v/>
      </c>
      <c r="F472" s="31" t="n"/>
      <c r="G472" s="33">
        <f>IF($E472="","",IF($F472&lt;&gt;"",$F472,$E472))</f>
        <v/>
      </c>
      <c r="H472" s="24">
        <f>IF($E472="","",IFERROR(VLOOKUP($A472,'Recurring Plans'!$A$5:$M$104,9,FALSE),""))</f>
        <v/>
      </c>
      <c r="I472" s="13" t="n"/>
      <c r="J472" s="20">
        <f>IF($E472="","",IF($I472&lt;&gt;"",$I472,IFERROR(VLOOKUP($A472,'Recurring Plans'!$A$5:$M$104,10,FALSE),"")))</f>
        <v/>
      </c>
      <c r="K472" s="12" t="n"/>
      <c r="L472" s="9">
        <f>IF($G472="","",IF($K472&lt;&gt;"",$K472,'Assumptions'!$E$14))</f>
        <v/>
      </c>
      <c r="M472" s="13" t="n"/>
      <c r="N472" s="20">
        <f>IF($G472="","",IF(OR($F472&lt;&gt;"",$I472&lt;&gt;"",$M472&lt;&gt;"",$K472='Assumptions'!$E$16,$K472='Assumptions'!$E$17),"Exception - check",IF(AND($L472='Assumptions'!$E$14,$G472&lt;'Assumptions'!$B$4),"Past date - check","")))</f>
        <v/>
      </c>
    </row>
    <row r="473">
      <c r="A473" s="6">
        <f>IFERROR(IF(INDEX('Recurring Plans'!$A$5:$A$104,INT((ROW()-5)/12)+1)="","",INDEX('Recurring Plans'!$A$5:$A$104,INT((ROW()-5)/12)+1)),"")</f>
        <v/>
      </c>
      <c r="B473" s="21">
        <f>IF($A473="","",MOD(ROW()-5,12)+1)</f>
        <v/>
      </c>
      <c r="C473" s="18">
        <f>IF($A473="","",IFERROR(VLOOKUP($A473,'Recurring Plans'!$A$5:$M$104,2,FALSE),""))</f>
        <v/>
      </c>
      <c r="D473" s="18">
        <f>IF($A473="","",IFERROR(VLOOKUP($A473,'Recurring Plans'!$A$5:$M$104,4,FALSE),""))</f>
        <v/>
      </c>
      <c r="E473" s="32">
        <f>IF(OR($A473="",$B473&gt;IFERROR(VLOOKUP($A473,'Recurring Plans'!$A$5:$M$104,8,FALSE),0),IFERROR(VLOOKUP($A473,'Recurring Plans'!$A$5:$M$104,11,FALSE),"")&lt;&gt;'Assumptions'!$E$9),"",IFERROR(IF(VLOOKUP($A473,'Recurring Plans'!$A$5:$M$104,7,FALSE)='Assumptions'!$E$4,VLOOKUP($A473,'Recurring Plans'!$A$5:$M$104,5,FALSE)+($B473-1)*VLOOKUP($A473,'Recurring Plans'!$A$5:$M$104,6,FALSE),IF(VLOOKUP($A473,'Recurring Plans'!$A$5:$M$104,7,FALSE)='Assumptions'!$E$5,VLOOKUP($A473,'Recurring Plans'!$A$5:$M$104,5,FALSE)+($B473-1)*VLOOKUP($A473,'Recurring Plans'!$A$5:$M$104,6,FALSE)*7,IF(VLOOKUP($A473,'Recurring Plans'!$A$5:$M$104,7,FALSE)='Assumptions'!$E$6,EDATE(VLOOKUP($A473,'Recurring Plans'!$A$5:$M$104,5,FALSE),($B473-1)*VLOOKUP($A473,'Recurring Plans'!$A$5:$M$104,6,FALSE)),""))),""))</f>
        <v/>
      </c>
      <c r="F473" s="31" t="n"/>
      <c r="G473" s="32">
        <f>IF($E473="","",IF($F473&lt;&gt;"",$F473,$E473))</f>
        <v/>
      </c>
      <c r="H473" s="22">
        <f>IF($E473="","",IFERROR(VLOOKUP($A473,'Recurring Plans'!$A$5:$M$104,9,FALSE),""))</f>
        <v/>
      </c>
      <c r="I473" s="13" t="n"/>
      <c r="J473" s="18">
        <f>IF($E473="","",IF($I473&lt;&gt;"",$I473,IFERROR(VLOOKUP($A473,'Recurring Plans'!$A$5:$M$104,10,FALSE),"")))</f>
        <v/>
      </c>
      <c r="K473" s="12" t="n"/>
      <c r="L473" s="6">
        <f>IF($G473="","",IF($K473&lt;&gt;"",$K473,'Assumptions'!$E$14))</f>
        <v/>
      </c>
      <c r="M473" s="13" t="n"/>
      <c r="N473" s="18">
        <f>IF($G473="","",IF(OR($F473&lt;&gt;"",$I473&lt;&gt;"",$M473&lt;&gt;"",$K473='Assumptions'!$E$16,$K473='Assumptions'!$E$17),"Exception - check",IF(AND($L473='Assumptions'!$E$14,$G473&lt;'Assumptions'!$B$4),"Past date - check","")))</f>
        <v/>
      </c>
    </row>
    <row r="474">
      <c r="A474" s="9">
        <f>IFERROR(IF(INDEX('Recurring Plans'!$A$5:$A$104,INT((ROW()-5)/12)+1)="","",INDEX('Recurring Plans'!$A$5:$A$104,INT((ROW()-5)/12)+1)),"")</f>
        <v/>
      </c>
      <c r="B474" s="23">
        <f>IF($A474="","",MOD(ROW()-5,12)+1)</f>
        <v/>
      </c>
      <c r="C474" s="20">
        <f>IF($A474="","",IFERROR(VLOOKUP($A474,'Recurring Plans'!$A$5:$M$104,2,FALSE),""))</f>
        <v/>
      </c>
      <c r="D474" s="20">
        <f>IF($A474="","",IFERROR(VLOOKUP($A474,'Recurring Plans'!$A$5:$M$104,4,FALSE),""))</f>
        <v/>
      </c>
      <c r="E474" s="33">
        <f>IF(OR($A474="",$B474&gt;IFERROR(VLOOKUP($A474,'Recurring Plans'!$A$5:$M$104,8,FALSE),0),IFERROR(VLOOKUP($A474,'Recurring Plans'!$A$5:$M$104,11,FALSE),"")&lt;&gt;'Assumptions'!$E$9),"",IFERROR(IF(VLOOKUP($A474,'Recurring Plans'!$A$5:$M$104,7,FALSE)='Assumptions'!$E$4,VLOOKUP($A474,'Recurring Plans'!$A$5:$M$104,5,FALSE)+($B474-1)*VLOOKUP($A474,'Recurring Plans'!$A$5:$M$104,6,FALSE),IF(VLOOKUP($A474,'Recurring Plans'!$A$5:$M$104,7,FALSE)='Assumptions'!$E$5,VLOOKUP($A474,'Recurring Plans'!$A$5:$M$104,5,FALSE)+($B474-1)*VLOOKUP($A474,'Recurring Plans'!$A$5:$M$104,6,FALSE)*7,IF(VLOOKUP($A474,'Recurring Plans'!$A$5:$M$104,7,FALSE)='Assumptions'!$E$6,EDATE(VLOOKUP($A474,'Recurring Plans'!$A$5:$M$104,5,FALSE),($B474-1)*VLOOKUP($A474,'Recurring Plans'!$A$5:$M$104,6,FALSE)),""))),""))</f>
        <v/>
      </c>
      <c r="F474" s="31" t="n"/>
      <c r="G474" s="33">
        <f>IF($E474="","",IF($F474&lt;&gt;"",$F474,$E474))</f>
        <v/>
      </c>
      <c r="H474" s="24">
        <f>IF($E474="","",IFERROR(VLOOKUP($A474,'Recurring Plans'!$A$5:$M$104,9,FALSE),""))</f>
        <v/>
      </c>
      <c r="I474" s="13" t="n"/>
      <c r="J474" s="20">
        <f>IF($E474="","",IF($I474&lt;&gt;"",$I474,IFERROR(VLOOKUP($A474,'Recurring Plans'!$A$5:$M$104,10,FALSE),"")))</f>
        <v/>
      </c>
      <c r="K474" s="12" t="n"/>
      <c r="L474" s="9">
        <f>IF($G474="","",IF($K474&lt;&gt;"",$K474,'Assumptions'!$E$14))</f>
        <v/>
      </c>
      <c r="M474" s="13" t="n"/>
      <c r="N474" s="20">
        <f>IF($G474="","",IF(OR($F474&lt;&gt;"",$I474&lt;&gt;"",$M474&lt;&gt;"",$K474='Assumptions'!$E$16,$K474='Assumptions'!$E$17),"Exception - check",IF(AND($L474='Assumptions'!$E$14,$G474&lt;'Assumptions'!$B$4),"Past date - check","")))</f>
        <v/>
      </c>
    </row>
    <row r="475">
      <c r="A475" s="6">
        <f>IFERROR(IF(INDEX('Recurring Plans'!$A$5:$A$104,INT((ROW()-5)/12)+1)="","",INDEX('Recurring Plans'!$A$5:$A$104,INT((ROW()-5)/12)+1)),"")</f>
        <v/>
      </c>
      <c r="B475" s="21">
        <f>IF($A475="","",MOD(ROW()-5,12)+1)</f>
        <v/>
      </c>
      <c r="C475" s="18">
        <f>IF($A475="","",IFERROR(VLOOKUP($A475,'Recurring Plans'!$A$5:$M$104,2,FALSE),""))</f>
        <v/>
      </c>
      <c r="D475" s="18">
        <f>IF($A475="","",IFERROR(VLOOKUP($A475,'Recurring Plans'!$A$5:$M$104,4,FALSE),""))</f>
        <v/>
      </c>
      <c r="E475" s="32">
        <f>IF(OR($A475="",$B475&gt;IFERROR(VLOOKUP($A475,'Recurring Plans'!$A$5:$M$104,8,FALSE),0),IFERROR(VLOOKUP($A475,'Recurring Plans'!$A$5:$M$104,11,FALSE),"")&lt;&gt;'Assumptions'!$E$9),"",IFERROR(IF(VLOOKUP($A475,'Recurring Plans'!$A$5:$M$104,7,FALSE)='Assumptions'!$E$4,VLOOKUP($A475,'Recurring Plans'!$A$5:$M$104,5,FALSE)+($B475-1)*VLOOKUP($A475,'Recurring Plans'!$A$5:$M$104,6,FALSE),IF(VLOOKUP($A475,'Recurring Plans'!$A$5:$M$104,7,FALSE)='Assumptions'!$E$5,VLOOKUP($A475,'Recurring Plans'!$A$5:$M$104,5,FALSE)+($B475-1)*VLOOKUP($A475,'Recurring Plans'!$A$5:$M$104,6,FALSE)*7,IF(VLOOKUP($A475,'Recurring Plans'!$A$5:$M$104,7,FALSE)='Assumptions'!$E$6,EDATE(VLOOKUP($A475,'Recurring Plans'!$A$5:$M$104,5,FALSE),($B475-1)*VLOOKUP($A475,'Recurring Plans'!$A$5:$M$104,6,FALSE)),""))),""))</f>
        <v/>
      </c>
      <c r="F475" s="31" t="n"/>
      <c r="G475" s="32">
        <f>IF($E475="","",IF($F475&lt;&gt;"",$F475,$E475))</f>
        <v/>
      </c>
      <c r="H475" s="22">
        <f>IF($E475="","",IFERROR(VLOOKUP($A475,'Recurring Plans'!$A$5:$M$104,9,FALSE),""))</f>
        <v/>
      </c>
      <c r="I475" s="13" t="n"/>
      <c r="J475" s="18">
        <f>IF($E475="","",IF($I475&lt;&gt;"",$I475,IFERROR(VLOOKUP($A475,'Recurring Plans'!$A$5:$M$104,10,FALSE),"")))</f>
        <v/>
      </c>
      <c r="K475" s="12" t="n"/>
      <c r="L475" s="6">
        <f>IF($G475="","",IF($K475&lt;&gt;"",$K475,'Assumptions'!$E$14))</f>
        <v/>
      </c>
      <c r="M475" s="13" t="n"/>
      <c r="N475" s="18">
        <f>IF($G475="","",IF(OR($F475&lt;&gt;"",$I475&lt;&gt;"",$M475&lt;&gt;"",$K475='Assumptions'!$E$16,$K475='Assumptions'!$E$17),"Exception - check",IF(AND($L475='Assumptions'!$E$14,$G475&lt;'Assumptions'!$B$4),"Past date - check","")))</f>
        <v/>
      </c>
    </row>
    <row r="476">
      <c r="A476" s="9">
        <f>IFERROR(IF(INDEX('Recurring Plans'!$A$5:$A$104,INT((ROW()-5)/12)+1)="","",INDEX('Recurring Plans'!$A$5:$A$104,INT((ROW()-5)/12)+1)),"")</f>
        <v/>
      </c>
      <c r="B476" s="23">
        <f>IF($A476="","",MOD(ROW()-5,12)+1)</f>
        <v/>
      </c>
      <c r="C476" s="20">
        <f>IF($A476="","",IFERROR(VLOOKUP($A476,'Recurring Plans'!$A$5:$M$104,2,FALSE),""))</f>
        <v/>
      </c>
      <c r="D476" s="20">
        <f>IF($A476="","",IFERROR(VLOOKUP($A476,'Recurring Plans'!$A$5:$M$104,4,FALSE),""))</f>
        <v/>
      </c>
      <c r="E476" s="33">
        <f>IF(OR($A476="",$B476&gt;IFERROR(VLOOKUP($A476,'Recurring Plans'!$A$5:$M$104,8,FALSE),0),IFERROR(VLOOKUP($A476,'Recurring Plans'!$A$5:$M$104,11,FALSE),"")&lt;&gt;'Assumptions'!$E$9),"",IFERROR(IF(VLOOKUP($A476,'Recurring Plans'!$A$5:$M$104,7,FALSE)='Assumptions'!$E$4,VLOOKUP($A476,'Recurring Plans'!$A$5:$M$104,5,FALSE)+($B476-1)*VLOOKUP($A476,'Recurring Plans'!$A$5:$M$104,6,FALSE),IF(VLOOKUP($A476,'Recurring Plans'!$A$5:$M$104,7,FALSE)='Assumptions'!$E$5,VLOOKUP($A476,'Recurring Plans'!$A$5:$M$104,5,FALSE)+($B476-1)*VLOOKUP($A476,'Recurring Plans'!$A$5:$M$104,6,FALSE)*7,IF(VLOOKUP($A476,'Recurring Plans'!$A$5:$M$104,7,FALSE)='Assumptions'!$E$6,EDATE(VLOOKUP($A476,'Recurring Plans'!$A$5:$M$104,5,FALSE),($B476-1)*VLOOKUP($A476,'Recurring Plans'!$A$5:$M$104,6,FALSE)),""))),""))</f>
        <v/>
      </c>
      <c r="F476" s="31" t="n"/>
      <c r="G476" s="33">
        <f>IF($E476="","",IF($F476&lt;&gt;"",$F476,$E476))</f>
        <v/>
      </c>
      <c r="H476" s="24">
        <f>IF($E476="","",IFERROR(VLOOKUP($A476,'Recurring Plans'!$A$5:$M$104,9,FALSE),""))</f>
        <v/>
      </c>
      <c r="I476" s="13" t="n"/>
      <c r="J476" s="20">
        <f>IF($E476="","",IF($I476&lt;&gt;"",$I476,IFERROR(VLOOKUP($A476,'Recurring Plans'!$A$5:$M$104,10,FALSE),"")))</f>
        <v/>
      </c>
      <c r="K476" s="12" t="n"/>
      <c r="L476" s="9">
        <f>IF($G476="","",IF($K476&lt;&gt;"",$K476,'Assumptions'!$E$14))</f>
        <v/>
      </c>
      <c r="M476" s="13" t="n"/>
      <c r="N476" s="20">
        <f>IF($G476="","",IF(OR($F476&lt;&gt;"",$I476&lt;&gt;"",$M476&lt;&gt;"",$K476='Assumptions'!$E$16,$K476='Assumptions'!$E$17),"Exception - check",IF(AND($L476='Assumptions'!$E$14,$G476&lt;'Assumptions'!$B$4),"Past date - check","")))</f>
        <v/>
      </c>
    </row>
    <row r="477">
      <c r="A477" s="6">
        <f>IFERROR(IF(INDEX('Recurring Plans'!$A$5:$A$104,INT((ROW()-5)/12)+1)="","",INDEX('Recurring Plans'!$A$5:$A$104,INT((ROW()-5)/12)+1)),"")</f>
        <v/>
      </c>
      <c r="B477" s="21">
        <f>IF($A477="","",MOD(ROW()-5,12)+1)</f>
        <v/>
      </c>
      <c r="C477" s="18">
        <f>IF($A477="","",IFERROR(VLOOKUP($A477,'Recurring Plans'!$A$5:$M$104,2,FALSE),""))</f>
        <v/>
      </c>
      <c r="D477" s="18">
        <f>IF($A477="","",IFERROR(VLOOKUP($A477,'Recurring Plans'!$A$5:$M$104,4,FALSE),""))</f>
        <v/>
      </c>
      <c r="E477" s="32">
        <f>IF(OR($A477="",$B477&gt;IFERROR(VLOOKUP($A477,'Recurring Plans'!$A$5:$M$104,8,FALSE),0),IFERROR(VLOOKUP($A477,'Recurring Plans'!$A$5:$M$104,11,FALSE),"")&lt;&gt;'Assumptions'!$E$9),"",IFERROR(IF(VLOOKUP($A477,'Recurring Plans'!$A$5:$M$104,7,FALSE)='Assumptions'!$E$4,VLOOKUP($A477,'Recurring Plans'!$A$5:$M$104,5,FALSE)+($B477-1)*VLOOKUP($A477,'Recurring Plans'!$A$5:$M$104,6,FALSE),IF(VLOOKUP($A477,'Recurring Plans'!$A$5:$M$104,7,FALSE)='Assumptions'!$E$5,VLOOKUP($A477,'Recurring Plans'!$A$5:$M$104,5,FALSE)+($B477-1)*VLOOKUP($A477,'Recurring Plans'!$A$5:$M$104,6,FALSE)*7,IF(VLOOKUP($A477,'Recurring Plans'!$A$5:$M$104,7,FALSE)='Assumptions'!$E$6,EDATE(VLOOKUP($A477,'Recurring Plans'!$A$5:$M$104,5,FALSE),($B477-1)*VLOOKUP($A477,'Recurring Plans'!$A$5:$M$104,6,FALSE)),""))),""))</f>
        <v/>
      </c>
      <c r="F477" s="31" t="n"/>
      <c r="G477" s="32">
        <f>IF($E477="","",IF($F477&lt;&gt;"",$F477,$E477))</f>
        <v/>
      </c>
      <c r="H477" s="22">
        <f>IF($E477="","",IFERROR(VLOOKUP($A477,'Recurring Plans'!$A$5:$M$104,9,FALSE),""))</f>
        <v/>
      </c>
      <c r="I477" s="13" t="n"/>
      <c r="J477" s="18">
        <f>IF($E477="","",IF($I477&lt;&gt;"",$I477,IFERROR(VLOOKUP($A477,'Recurring Plans'!$A$5:$M$104,10,FALSE),"")))</f>
        <v/>
      </c>
      <c r="K477" s="12" t="n"/>
      <c r="L477" s="6">
        <f>IF($G477="","",IF($K477&lt;&gt;"",$K477,'Assumptions'!$E$14))</f>
        <v/>
      </c>
      <c r="M477" s="13" t="n"/>
      <c r="N477" s="18">
        <f>IF($G477="","",IF(OR($F477&lt;&gt;"",$I477&lt;&gt;"",$M477&lt;&gt;"",$K477='Assumptions'!$E$16,$K477='Assumptions'!$E$17),"Exception - check",IF(AND($L477='Assumptions'!$E$14,$G477&lt;'Assumptions'!$B$4),"Past date - check","")))</f>
        <v/>
      </c>
    </row>
    <row r="478">
      <c r="A478" s="9">
        <f>IFERROR(IF(INDEX('Recurring Plans'!$A$5:$A$104,INT((ROW()-5)/12)+1)="","",INDEX('Recurring Plans'!$A$5:$A$104,INT((ROW()-5)/12)+1)),"")</f>
        <v/>
      </c>
      <c r="B478" s="23">
        <f>IF($A478="","",MOD(ROW()-5,12)+1)</f>
        <v/>
      </c>
      <c r="C478" s="20">
        <f>IF($A478="","",IFERROR(VLOOKUP($A478,'Recurring Plans'!$A$5:$M$104,2,FALSE),""))</f>
        <v/>
      </c>
      <c r="D478" s="20">
        <f>IF($A478="","",IFERROR(VLOOKUP($A478,'Recurring Plans'!$A$5:$M$104,4,FALSE),""))</f>
        <v/>
      </c>
      <c r="E478" s="33">
        <f>IF(OR($A478="",$B478&gt;IFERROR(VLOOKUP($A478,'Recurring Plans'!$A$5:$M$104,8,FALSE),0),IFERROR(VLOOKUP($A478,'Recurring Plans'!$A$5:$M$104,11,FALSE),"")&lt;&gt;'Assumptions'!$E$9),"",IFERROR(IF(VLOOKUP($A478,'Recurring Plans'!$A$5:$M$104,7,FALSE)='Assumptions'!$E$4,VLOOKUP($A478,'Recurring Plans'!$A$5:$M$104,5,FALSE)+($B478-1)*VLOOKUP($A478,'Recurring Plans'!$A$5:$M$104,6,FALSE),IF(VLOOKUP($A478,'Recurring Plans'!$A$5:$M$104,7,FALSE)='Assumptions'!$E$5,VLOOKUP($A478,'Recurring Plans'!$A$5:$M$104,5,FALSE)+($B478-1)*VLOOKUP($A478,'Recurring Plans'!$A$5:$M$104,6,FALSE)*7,IF(VLOOKUP($A478,'Recurring Plans'!$A$5:$M$104,7,FALSE)='Assumptions'!$E$6,EDATE(VLOOKUP($A478,'Recurring Plans'!$A$5:$M$104,5,FALSE),($B478-1)*VLOOKUP($A478,'Recurring Plans'!$A$5:$M$104,6,FALSE)),""))),""))</f>
        <v/>
      </c>
      <c r="F478" s="31" t="n"/>
      <c r="G478" s="33">
        <f>IF($E478="","",IF($F478&lt;&gt;"",$F478,$E478))</f>
        <v/>
      </c>
      <c r="H478" s="24">
        <f>IF($E478="","",IFERROR(VLOOKUP($A478,'Recurring Plans'!$A$5:$M$104,9,FALSE),""))</f>
        <v/>
      </c>
      <c r="I478" s="13" t="n"/>
      <c r="J478" s="20">
        <f>IF($E478="","",IF($I478&lt;&gt;"",$I478,IFERROR(VLOOKUP($A478,'Recurring Plans'!$A$5:$M$104,10,FALSE),"")))</f>
        <v/>
      </c>
      <c r="K478" s="12" t="n"/>
      <c r="L478" s="9">
        <f>IF($G478="","",IF($K478&lt;&gt;"",$K478,'Assumptions'!$E$14))</f>
        <v/>
      </c>
      <c r="M478" s="13" t="n"/>
      <c r="N478" s="20">
        <f>IF($G478="","",IF(OR($F478&lt;&gt;"",$I478&lt;&gt;"",$M478&lt;&gt;"",$K478='Assumptions'!$E$16,$K478='Assumptions'!$E$17),"Exception - check",IF(AND($L478='Assumptions'!$E$14,$G478&lt;'Assumptions'!$B$4),"Past date - check","")))</f>
        <v/>
      </c>
    </row>
    <row r="479">
      <c r="A479" s="6">
        <f>IFERROR(IF(INDEX('Recurring Plans'!$A$5:$A$104,INT((ROW()-5)/12)+1)="","",INDEX('Recurring Plans'!$A$5:$A$104,INT((ROW()-5)/12)+1)),"")</f>
        <v/>
      </c>
      <c r="B479" s="21">
        <f>IF($A479="","",MOD(ROW()-5,12)+1)</f>
        <v/>
      </c>
      <c r="C479" s="18">
        <f>IF($A479="","",IFERROR(VLOOKUP($A479,'Recurring Plans'!$A$5:$M$104,2,FALSE),""))</f>
        <v/>
      </c>
      <c r="D479" s="18">
        <f>IF($A479="","",IFERROR(VLOOKUP($A479,'Recurring Plans'!$A$5:$M$104,4,FALSE),""))</f>
        <v/>
      </c>
      <c r="E479" s="32">
        <f>IF(OR($A479="",$B479&gt;IFERROR(VLOOKUP($A479,'Recurring Plans'!$A$5:$M$104,8,FALSE),0),IFERROR(VLOOKUP($A479,'Recurring Plans'!$A$5:$M$104,11,FALSE),"")&lt;&gt;'Assumptions'!$E$9),"",IFERROR(IF(VLOOKUP($A479,'Recurring Plans'!$A$5:$M$104,7,FALSE)='Assumptions'!$E$4,VLOOKUP($A479,'Recurring Plans'!$A$5:$M$104,5,FALSE)+($B479-1)*VLOOKUP($A479,'Recurring Plans'!$A$5:$M$104,6,FALSE),IF(VLOOKUP($A479,'Recurring Plans'!$A$5:$M$104,7,FALSE)='Assumptions'!$E$5,VLOOKUP($A479,'Recurring Plans'!$A$5:$M$104,5,FALSE)+($B479-1)*VLOOKUP($A479,'Recurring Plans'!$A$5:$M$104,6,FALSE)*7,IF(VLOOKUP($A479,'Recurring Plans'!$A$5:$M$104,7,FALSE)='Assumptions'!$E$6,EDATE(VLOOKUP($A479,'Recurring Plans'!$A$5:$M$104,5,FALSE),($B479-1)*VLOOKUP($A479,'Recurring Plans'!$A$5:$M$104,6,FALSE)),""))),""))</f>
        <v/>
      </c>
      <c r="F479" s="31" t="n"/>
      <c r="G479" s="32">
        <f>IF($E479="","",IF($F479&lt;&gt;"",$F479,$E479))</f>
        <v/>
      </c>
      <c r="H479" s="22">
        <f>IF($E479="","",IFERROR(VLOOKUP($A479,'Recurring Plans'!$A$5:$M$104,9,FALSE),""))</f>
        <v/>
      </c>
      <c r="I479" s="13" t="n"/>
      <c r="J479" s="18">
        <f>IF($E479="","",IF($I479&lt;&gt;"",$I479,IFERROR(VLOOKUP($A479,'Recurring Plans'!$A$5:$M$104,10,FALSE),"")))</f>
        <v/>
      </c>
      <c r="K479" s="12" t="n"/>
      <c r="L479" s="6">
        <f>IF($G479="","",IF($K479&lt;&gt;"",$K479,'Assumptions'!$E$14))</f>
        <v/>
      </c>
      <c r="M479" s="13" t="n"/>
      <c r="N479" s="18">
        <f>IF($G479="","",IF(OR($F479&lt;&gt;"",$I479&lt;&gt;"",$M479&lt;&gt;"",$K479='Assumptions'!$E$16,$K479='Assumptions'!$E$17),"Exception - check",IF(AND($L479='Assumptions'!$E$14,$G479&lt;'Assumptions'!$B$4),"Past date - check","")))</f>
        <v/>
      </c>
    </row>
    <row r="480">
      <c r="A480" s="9">
        <f>IFERROR(IF(INDEX('Recurring Plans'!$A$5:$A$104,INT((ROW()-5)/12)+1)="","",INDEX('Recurring Plans'!$A$5:$A$104,INT((ROW()-5)/12)+1)),"")</f>
        <v/>
      </c>
      <c r="B480" s="23">
        <f>IF($A480="","",MOD(ROW()-5,12)+1)</f>
        <v/>
      </c>
      <c r="C480" s="20">
        <f>IF($A480="","",IFERROR(VLOOKUP($A480,'Recurring Plans'!$A$5:$M$104,2,FALSE),""))</f>
        <v/>
      </c>
      <c r="D480" s="20">
        <f>IF($A480="","",IFERROR(VLOOKUP($A480,'Recurring Plans'!$A$5:$M$104,4,FALSE),""))</f>
        <v/>
      </c>
      <c r="E480" s="33">
        <f>IF(OR($A480="",$B480&gt;IFERROR(VLOOKUP($A480,'Recurring Plans'!$A$5:$M$104,8,FALSE),0),IFERROR(VLOOKUP($A480,'Recurring Plans'!$A$5:$M$104,11,FALSE),"")&lt;&gt;'Assumptions'!$E$9),"",IFERROR(IF(VLOOKUP($A480,'Recurring Plans'!$A$5:$M$104,7,FALSE)='Assumptions'!$E$4,VLOOKUP($A480,'Recurring Plans'!$A$5:$M$104,5,FALSE)+($B480-1)*VLOOKUP($A480,'Recurring Plans'!$A$5:$M$104,6,FALSE),IF(VLOOKUP($A480,'Recurring Plans'!$A$5:$M$104,7,FALSE)='Assumptions'!$E$5,VLOOKUP($A480,'Recurring Plans'!$A$5:$M$104,5,FALSE)+($B480-1)*VLOOKUP($A480,'Recurring Plans'!$A$5:$M$104,6,FALSE)*7,IF(VLOOKUP($A480,'Recurring Plans'!$A$5:$M$104,7,FALSE)='Assumptions'!$E$6,EDATE(VLOOKUP($A480,'Recurring Plans'!$A$5:$M$104,5,FALSE),($B480-1)*VLOOKUP($A480,'Recurring Plans'!$A$5:$M$104,6,FALSE)),""))),""))</f>
        <v/>
      </c>
      <c r="F480" s="31" t="n"/>
      <c r="G480" s="33">
        <f>IF($E480="","",IF($F480&lt;&gt;"",$F480,$E480))</f>
        <v/>
      </c>
      <c r="H480" s="24">
        <f>IF($E480="","",IFERROR(VLOOKUP($A480,'Recurring Plans'!$A$5:$M$104,9,FALSE),""))</f>
        <v/>
      </c>
      <c r="I480" s="13" t="n"/>
      <c r="J480" s="20">
        <f>IF($E480="","",IF($I480&lt;&gt;"",$I480,IFERROR(VLOOKUP($A480,'Recurring Plans'!$A$5:$M$104,10,FALSE),"")))</f>
        <v/>
      </c>
      <c r="K480" s="12" t="n"/>
      <c r="L480" s="9">
        <f>IF($G480="","",IF($K480&lt;&gt;"",$K480,'Assumptions'!$E$14))</f>
        <v/>
      </c>
      <c r="M480" s="13" t="n"/>
      <c r="N480" s="20">
        <f>IF($G480="","",IF(OR($F480&lt;&gt;"",$I480&lt;&gt;"",$M480&lt;&gt;"",$K480='Assumptions'!$E$16,$K480='Assumptions'!$E$17),"Exception - check",IF(AND($L480='Assumptions'!$E$14,$G480&lt;'Assumptions'!$B$4),"Past date - check","")))</f>
        <v/>
      </c>
    </row>
    <row r="481">
      <c r="A481" s="6">
        <f>IFERROR(IF(INDEX('Recurring Plans'!$A$5:$A$104,INT((ROW()-5)/12)+1)="","",INDEX('Recurring Plans'!$A$5:$A$104,INT((ROW()-5)/12)+1)),"")</f>
        <v/>
      </c>
      <c r="B481" s="21">
        <f>IF($A481="","",MOD(ROW()-5,12)+1)</f>
        <v/>
      </c>
      <c r="C481" s="18">
        <f>IF($A481="","",IFERROR(VLOOKUP($A481,'Recurring Plans'!$A$5:$M$104,2,FALSE),""))</f>
        <v/>
      </c>
      <c r="D481" s="18">
        <f>IF($A481="","",IFERROR(VLOOKUP($A481,'Recurring Plans'!$A$5:$M$104,4,FALSE),""))</f>
        <v/>
      </c>
      <c r="E481" s="32">
        <f>IF(OR($A481="",$B481&gt;IFERROR(VLOOKUP($A481,'Recurring Plans'!$A$5:$M$104,8,FALSE),0),IFERROR(VLOOKUP($A481,'Recurring Plans'!$A$5:$M$104,11,FALSE),"")&lt;&gt;'Assumptions'!$E$9),"",IFERROR(IF(VLOOKUP($A481,'Recurring Plans'!$A$5:$M$104,7,FALSE)='Assumptions'!$E$4,VLOOKUP($A481,'Recurring Plans'!$A$5:$M$104,5,FALSE)+($B481-1)*VLOOKUP($A481,'Recurring Plans'!$A$5:$M$104,6,FALSE),IF(VLOOKUP($A481,'Recurring Plans'!$A$5:$M$104,7,FALSE)='Assumptions'!$E$5,VLOOKUP($A481,'Recurring Plans'!$A$5:$M$104,5,FALSE)+($B481-1)*VLOOKUP($A481,'Recurring Plans'!$A$5:$M$104,6,FALSE)*7,IF(VLOOKUP($A481,'Recurring Plans'!$A$5:$M$104,7,FALSE)='Assumptions'!$E$6,EDATE(VLOOKUP($A481,'Recurring Plans'!$A$5:$M$104,5,FALSE),($B481-1)*VLOOKUP($A481,'Recurring Plans'!$A$5:$M$104,6,FALSE)),""))),""))</f>
        <v/>
      </c>
      <c r="F481" s="31" t="n"/>
      <c r="G481" s="32">
        <f>IF($E481="","",IF($F481&lt;&gt;"",$F481,$E481))</f>
        <v/>
      </c>
      <c r="H481" s="22">
        <f>IF($E481="","",IFERROR(VLOOKUP($A481,'Recurring Plans'!$A$5:$M$104,9,FALSE),""))</f>
        <v/>
      </c>
      <c r="I481" s="13" t="n"/>
      <c r="J481" s="18">
        <f>IF($E481="","",IF($I481&lt;&gt;"",$I481,IFERROR(VLOOKUP($A481,'Recurring Plans'!$A$5:$M$104,10,FALSE),"")))</f>
        <v/>
      </c>
      <c r="K481" s="12" t="n"/>
      <c r="L481" s="6">
        <f>IF($G481="","",IF($K481&lt;&gt;"",$K481,'Assumptions'!$E$14))</f>
        <v/>
      </c>
      <c r="M481" s="13" t="n"/>
      <c r="N481" s="18">
        <f>IF($G481="","",IF(OR($F481&lt;&gt;"",$I481&lt;&gt;"",$M481&lt;&gt;"",$K481='Assumptions'!$E$16,$K481='Assumptions'!$E$17),"Exception - check",IF(AND($L481='Assumptions'!$E$14,$G481&lt;'Assumptions'!$B$4),"Past date - check","")))</f>
        <v/>
      </c>
    </row>
    <row r="482">
      <c r="A482" s="9">
        <f>IFERROR(IF(INDEX('Recurring Plans'!$A$5:$A$104,INT((ROW()-5)/12)+1)="","",INDEX('Recurring Plans'!$A$5:$A$104,INT((ROW()-5)/12)+1)),"")</f>
        <v/>
      </c>
      <c r="B482" s="23">
        <f>IF($A482="","",MOD(ROW()-5,12)+1)</f>
        <v/>
      </c>
      <c r="C482" s="20">
        <f>IF($A482="","",IFERROR(VLOOKUP($A482,'Recurring Plans'!$A$5:$M$104,2,FALSE),""))</f>
        <v/>
      </c>
      <c r="D482" s="20">
        <f>IF($A482="","",IFERROR(VLOOKUP($A482,'Recurring Plans'!$A$5:$M$104,4,FALSE),""))</f>
        <v/>
      </c>
      <c r="E482" s="33">
        <f>IF(OR($A482="",$B482&gt;IFERROR(VLOOKUP($A482,'Recurring Plans'!$A$5:$M$104,8,FALSE),0),IFERROR(VLOOKUP($A482,'Recurring Plans'!$A$5:$M$104,11,FALSE),"")&lt;&gt;'Assumptions'!$E$9),"",IFERROR(IF(VLOOKUP($A482,'Recurring Plans'!$A$5:$M$104,7,FALSE)='Assumptions'!$E$4,VLOOKUP($A482,'Recurring Plans'!$A$5:$M$104,5,FALSE)+($B482-1)*VLOOKUP($A482,'Recurring Plans'!$A$5:$M$104,6,FALSE),IF(VLOOKUP($A482,'Recurring Plans'!$A$5:$M$104,7,FALSE)='Assumptions'!$E$5,VLOOKUP($A482,'Recurring Plans'!$A$5:$M$104,5,FALSE)+($B482-1)*VLOOKUP($A482,'Recurring Plans'!$A$5:$M$104,6,FALSE)*7,IF(VLOOKUP($A482,'Recurring Plans'!$A$5:$M$104,7,FALSE)='Assumptions'!$E$6,EDATE(VLOOKUP($A482,'Recurring Plans'!$A$5:$M$104,5,FALSE),($B482-1)*VLOOKUP($A482,'Recurring Plans'!$A$5:$M$104,6,FALSE)),""))),""))</f>
        <v/>
      </c>
      <c r="F482" s="31" t="n"/>
      <c r="G482" s="33">
        <f>IF($E482="","",IF($F482&lt;&gt;"",$F482,$E482))</f>
        <v/>
      </c>
      <c r="H482" s="24">
        <f>IF($E482="","",IFERROR(VLOOKUP($A482,'Recurring Plans'!$A$5:$M$104,9,FALSE),""))</f>
        <v/>
      </c>
      <c r="I482" s="13" t="n"/>
      <c r="J482" s="20">
        <f>IF($E482="","",IF($I482&lt;&gt;"",$I482,IFERROR(VLOOKUP($A482,'Recurring Plans'!$A$5:$M$104,10,FALSE),"")))</f>
        <v/>
      </c>
      <c r="K482" s="12" t="n"/>
      <c r="L482" s="9">
        <f>IF($G482="","",IF($K482&lt;&gt;"",$K482,'Assumptions'!$E$14))</f>
        <v/>
      </c>
      <c r="M482" s="13" t="n"/>
      <c r="N482" s="20">
        <f>IF($G482="","",IF(OR($F482&lt;&gt;"",$I482&lt;&gt;"",$M482&lt;&gt;"",$K482='Assumptions'!$E$16,$K482='Assumptions'!$E$17),"Exception - check",IF(AND($L482='Assumptions'!$E$14,$G482&lt;'Assumptions'!$B$4),"Past date - check","")))</f>
        <v/>
      </c>
    </row>
    <row r="483">
      <c r="A483" s="6">
        <f>IFERROR(IF(INDEX('Recurring Plans'!$A$5:$A$104,INT((ROW()-5)/12)+1)="","",INDEX('Recurring Plans'!$A$5:$A$104,INT((ROW()-5)/12)+1)),"")</f>
        <v/>
      </c>
      <c r="B483" s="21">
        <f>IF($A483="","",MOD(ROW()-5,12)+1)</f>
        <v/>
      </c>
      <c r="C483" s="18">
        <f>IF($A483="","",IFERROR(VLOOKUP($A483,'Recurring Plans'!$A$5:$M$104,2,FALSE),""))</f>
        <v/>
      </c>
      <c r="D483" s="18">
        <f>IF($A483="","",IFERROR(VLOOKUP($A483,'Recurring Plans'!$A$5:$M$104,4,FALSE),""))</f>
        <v/>
      </c>
      <c r="E483" s="32">
        <f>IF(OR($A483="",$B483&gt;IFERROR(VLOOKUP($A483,'Recurring Plans'!$A$5:$M$104,8,FALSE),0),IFERROR(VLOOKUP($A483,'Recurring Plans'!$A$5:$M$104,11,FALSE),"")&lt;&gt;'Assumptions'!$E$9),"",IFERROR(IF(VLOOKUP($A483,'Recurring Plans'!$A$5:$M$104,7,FALSE)='Assumptions'!$E$4,VLOOKUP($A483,'Recurring Plans'!$A$5:$M$104,5,FALSE)+($B483-1)*VLOOKUP($A483,'Recurring Plans'!$A$5:$M$104,6,FALSE),IF(VLOOKUP($A483,'Recurring Plans'!$A$5:$M$104,7,FALSE)='Assumptions'!$E$5,VLOOKUP($A483,'Recurring Plans'!$A$5:$M$104,5,FALSE)+($B483-1)*VLOOKUP($A483,'Recurring Plans'!$A$5:$M$104,6,FALSE)*7,IF(VLOOKUP($A483,'Recurring Plans'!$A$5:$M$104,7,FALSE)='Assumptions'!$E$6,EDATE(VLOOKUP($A483,'Recurring Plans'!$A$5:$M$104,5,FALSE),($B483-1)*VLOOKUP($A483,'Recurring Plans'!$A$5:$M$104,6,FALSE)),""))),""))</f>
        <v/>
      </c>
      <c r="F483" s="31" t="n"/>
      <c r="G483" s="32">
        <f>IF($E483="","",IF($F483&lt;&gt;"",$F483,$E483))</f>
        <v/>
      </c>
      <c r="H483" s="22">
        <f>IF($E483="","",IFERROR(VLOOKUP($A483,'Recurring Plans'!$A$5:$M$104,9,FALSE),""))</f>
        <v/>
      </c>
      <c r="I483" s="13" t="n"/>
      <c r="J483" s="18">
        <f>IF($E483="","",IF($I483&lt;&gt;"",$I483,IFERROR(VLOOKUP($A483,'Recurring Plans'!$A$5:$M$104,10,FALSE),"")))</f>
        <v/>
      </c>
      <c r="K483" s="12" t="n"/>
      <c r="L483" s="6">
        <f>IF($G483="","",IF($K483&lt;&gt;"",$K483,'Assumptions'!$E$14))</f>
        <v/>
      </c>
      <c r="M483" s="13" t="n"/>
      <c r="N483" s="18">
        <f>IF($G483="","",IF(OR($F483&lt;&gt;"",$I483&lt;&gt;"",$M483&lt;&gt;"",$K483='Assumptions'!$E$16,$K483='Assumptions'!$E$17),"Exception - check",IF(AND($L483='Assumptions'!$E$14,$G483&lt;'Assumptions'!$B$4),"Past date - check","")))</f>
        <v/>
      </c>
    </row>
    <row r="484">
      <c r="A484" s="9">
        <f>IFERROR(IF(INDEX('Recurring Plans'!$A$5:$A$104,INT((ROW()-5)/12)+1)="","",INDEX('Recurring Plans'!$A$5:$A$104,INT((ROW()-5)/12)+1)),"")</f>
        <v/>
      </c>
      <c r="B484" s="23">
        <f>IF($A484="","",MOD(ROW()-5,12)+1)</f>
        <v/>
      </c>
      <c r="C484" s="20">
        <f>IF($A484="","",IFERROR(VLOOKUP($A484,'Recurring Plans'!$A$5:$M$104,2,FALSE),""))</f>
        <v/>
      </c>
      <c r="D484" s="20">
        <f>IF($A484="","",IFERROR(VLOOKUP($A484,'Recurring Plans'!$A$5:$M$104,4,FALSE),""))</f>
        <v/>
      </c>
      <c r="E484" s="33">
        <f>IF(OR($A484="",$B484&gt;IFERROR(VLOOKUP($A484,'Recurring Plans'!$A$5:$M$104,8,FALSE),0),IFERROR(VLOOKUP($A484,'Recurring Plans'!$A$5:$M$104,11,FALSE),"")&lt;&gt;'Assumptions'!$E$9),"",IFERROR(IF(VLOOKUP($A484,'Recurring Plans'!$A$5:$M$104,7,FALSE)='Assumptions'!$E$4,VLOOKUP($A484,'Recurring Plans'!$A$5:$M$104,5,FALSE)+($B484-1)*VLOOKUP($A484,'Recurring Plans'!$A$5:$M$104,6,FALSE),IF(VLOOKUP($A484,'Recurring Plans'!$A$5:$M$104,7,FALSE)='Assumptions'!$E$5,VLOOKUP($A484,'Recurring Plans'!$A$5:$M$104,5,FALSE)+($B484-1)*VLOOKUP($A484,'Recurring Plans'!$A$5:$M$104,6,FALSE)*7,IF(VLOOKUP($A484,'Recurring Plans'!$A$5:$M$104,7,FALSE)='Assumptions'!$E$6,EDATE(VLOOKUP($A484,'Recurring Plans'!$A$5:$M$104,5,FALSE),($B484-1)*VLOOKUP($A484,'Recurring Plans'!$A$5:$M$104,6,FALSE)),""))),""))</f>
        <v/>
      </c>
      <c r="F484" s="31" t="n"/>
      <c r="G484" s="33">
        <f>IF($E484="","",IF($F484&lt;&gt;"",$F484,$E484))</f>
        <v/>
      </c>
      <c r="H484" s="24">
        <f>IF($E484="","",IFERROR(VLOOKUP($A484,'Recurring Plans'!$A$5:$M$104,9,FALSE),""))</f>
        <v/>
      </c>
      <c r="I484" s="13" t="n"/>
      <c r="J484" s="20">
        <f>IF($E484="","",IF($I484&lt;&gt;"",$I484,IFERROR(VLOOKUP($A484,'Recurring Plans'!$A$5:$M$104,10,FALSE),"")))</f>
        <v/>
      </c>
      <c r="K484" s="12" t="n"/>
      <c r="L484" s="9">
        <f>IF($G484="","",IF($K484&lt;&gt;"",$K484,'Assumptions'!$E$14))</f>
        <v/>
      </c>
      <c r="M484" s="13" t="n"/>
      <c r="N484" s="20">
        <f>IF($G484="","",IF(OR($F484&lt;&gt;"",$I484&lt;&gt;"",$M484&lt;&gt;"",$K484='Assumptions'!$E$16,$K484='Assumptions'!$E$17),"Exception - check",IF(AND($L484='Assumptions'!$E$14,$G484&lt;'Assumptions'!$B$4),"Past date - check","")))</f>
        <v/>
      </c>
    </row>
    <row r="485">
      <c r="A485" s="6">
        <f>IFERROR(IF(INDEX('Recurring Plans'!$A$5:$A$104,INT((ROW()-5)/12)+1)="","",INDEX('Recurring Plans'!$A$5:$A$104,INT((ROW()-5)/12)+1)),"")</f>
        <v/>
      </c>
      <c r="B485" s="21">
        <f>IF($A485="","",MOD(ROW()-5,12)+1)</f>
        <v/>
      </c>
      <c r="C485" s="18">
        <f>IF($A485="","",IFERROR(VLOOKUP($A485,'Recurring Plans'!$A$5:$M$104,2,FALSE),""))</f>
        <v/>
      </c>
      <c r="D485" s="18">
        <f>IF($A485="","",IFERROR(VLOOKUP($A485,'Recurring Plans'!$A$5:$M$104,4,FALSE),""))</f>
        <v/>
      </c>
      <c r="E485" s="32">
        <f>IF(OR($A485="",$B485&gt;IFERROR(VLOOKUP($A485,'Recurring Plans'!$A$5:$M$104,8,FALSE),0),IFERROR(VLOOKUP($A485,'Recurring Plans'!$A$5:$M$104,11,FALSE),"")&lt;&gt;'Assumptions'!$E$9),"",IFERROR(IF(VLOOKUP($A485,'Recurring Plans'!$A$5:$M$104,7,FALSE)='Assumptions'!$E$4,VLOOKUP($A485,'Recurring Plans'!$A$5:$M$104,5,FALSE)+($B485-1)*VLOOKUP($A485,'Recurring Plans'!$A$5:$M$104,6,FALSE),IF(VLOOKUP($A485,'Recurring Plans'!$A$5:$M$104,7,FALSE)='Assumptions'!$E$5,VLOOKUP($A485,'Recurring Plans'!$A$5:$M$104,5,FALSE)+($B485-1)*VLOOKUP($A485,'Recurring Plans'!$A$5:$M$104,6,FALSE)*7,IF(VLOOKUP($A485,'Recurring Plans'!$A$5:$M$104,7,FALSE)='Assumptions'!$E$6,EDATE(VLOOKUP($A485,'Recurring Plans'!$A$5:$M$104,5,FALSE),($B485-1)*VLOOKUP($A485,'Recurring Plans'!$A$5:$M$104,6,FALSE)),""))),""))</f>
        <v/>
      </c>
      <c r="F485" s="31" t="n"/>
      <c r="G485" s="32">
        <f>IF($E485="","",IF($F485&lt;&gt;"",$F485,$E485))</f>
        <v/>
      </c>
      <c r="H485" s="22">
        <f>IF($E485="","",IFERROR(VLOOKUP($A485,'Recurring Plans'!$A$5:$M$104,9,FALSE),""))</f>
        <v/>
      </c>
      <c r="I485" s="13" t="n"/>
      <c r="J485" s="18">
        <f>IF($E485="","",IF($I485&lt;&gt;"",$I485,IFERROR(VLOOKUP($A485,'Recurring Plans'!$A$5:$M$104,10,FALSE),"")))</f>
        <v/>
      </c>
      <c r="K485" s="12" t="n"/>
      <c r="L485" s="6">
        <f>IF($G485="","",IF($K485&lt;&gt;"",$K485,'Assumptions'!$E$14))</f>
        <v/>
      </c>
      <c r="M485" s="13" t="n"/>
      <c r="N485" s="18">
        <f>IF($G485="","",IF(OR($F485&lt;&gt;"",$I485&lt;&gt;"",$M485&lt;&gt;"",$K485='Assumptions'!$E$16,$K485='Assumptions'!$E$17),"Exception - check",IF(AND($L485='Assumptions'!$E$14,$G485&lt;'Assumptions'!$B$4),"Past date - check","")))</f>
        <v/>
      </c>
    </row>
    <row r="486">
      <c r="A486" s="9">
        <f>IFERROR(IF(INDEX('Recurring Plans'!$A$5:$A$104,INT((ROW()-5)/12)+1)="","",INDEX('Recurring Plans'!$A$5:$A$104,INT((ROW()-5)/12)+1)),"")</f>
        <v/>
      </c>
      <c r="B486" s="23">
        <f>IF($A486="","",MOD(ROW()-5,12)+1)</f>
        <v/>
      </c>
      <c r="C486" s="20">
        <f>IF($A486="","",IFERROR(VLOOKUP($A486,'Recurring Plans'!$A$5:$M$104,2,FALSE),""))</f>
        <v/>
      </c>
      <c r="D486" s="20">
        <f>IF($A486="","",IFERROR(VLOOKUP($A486,'Recurring Plans'!$A$5:$M$104,4,FALSE),""))</f>
        <v/>
      </c>
      <c r="E486" s="33">
        <f>IF(OR($A486="",$B486&gt;IFERROR(VLOOKUP($A486,'Recurring Plans'!$A$5:$M$104,8,FALSE),0),IFERROR(VLOOKUP($A486,'Recurring Plans'!$A$5:$M$104,11,FALSE),"")&lt;&gt;'Assumptions'!$E$9),"",IFERROR(IF(VLOOKUP($A486,'Recurring Plans'!$A$5:$M$104,7,FALSE)='Assumptions'!$E$4,VLOOKUP($A486,'Recurring Plans'!$A$5:$M$104,5,FALSE)+($B486-1)*VLOOKUP($A486,'Recurring Plans'!$A$5:$M$104,6,FALSE),IF(VLOOKUP($A486,'Recurring Plans'!$A$5:$M$104,7,FALSE)='Assumptions'!$E$5,VLOOKUP($A486,'Recurring Plans'!$A$5:$M$104,5,FALSE)+($B486-1)*VLOOKUP($A486,'Recurring Plans'!$A$5:$M$104,6,FALSE)*7,IF(VLOOKUP($A486,'Recurring Plans'!$A$5:$M$104,7,FALSE)='Assumptions'!$E$6,EDATE(VLOOKUP($A486,'Recurring Plans'!$A$5:$M$104,5,FALSE),($B486-1)*VLOOKUP($A486,'Recurring Plans'!$A$5:$M$104,6,FALSE)),""))),""))</f>
        <v/>
      </c>
      <c r="F486" s="31" t="n"/>
      <c r="G486" s="33">
        <f>IF($E486="","",IF($F486&lt;&gt;"",$F486,$E486))</f>
        <v/>
      </c>
      <c r="H486" s="24">
        <f>IF($E486="","",IFERROR(VLOOKUP($A486,'Recurring Plans'!$A$5:$M$104,9,FALSE),""))</f>
        <v/>
      </c>
      <c r="I486" s="13" t="n"/>
      <c r="J486" s="20">
        <f>IF($E486="","",IF($I486&lt;&gt;"",$I486,IFERROR(VLOOKUP($A486,'Recurring Plans'!$A$5:$M$104,10,FALSE),"")))</f>
        <v/>
      </c>
      <c r="K486" s="12" t="n"/>
      <c r="L486" s="9">
        <f>IF($G486="","",IF($K486&lt;&gt;"",$K486,'Assumptions'!$E$14))</f>
        <v/>
      </c>
      <c r="M486" s="13" t="n"/>
      <c r="N486" s="20">
        <f>IF($G486="","",IF(OR($F486&lt;&gt;"",$I486&lt;&gt;"",$M486&lt;&gt;"",$K486='Assumptions'!$E$16,$K486='Assumptions'!$E$17),"Exception - check",IF(AND($L486='Assumptions'!$E$14,$G486&lt;'Assumptions'!$B$4),"Past date - check","")))</f>
        <v/>
      </c>
    </row>
    <row r="487">
      <c r="A487" s="6">
        <f>IFERROR(IF(INDEX('Recurring Plans'!$A$5:$A$104,INT((ROW()-5)/12)+1)="","",INDEX('Recurring Plans'!$A$5:$A$104,INT((ROW()-5)/12)+1)),"")</f>
        <v/>
      </c>
      <c r="B487" s="21">
        <f>IF($A487="","",MOD(ROW()-5,12)+1)</f>
        <v/>
      </c>
      <c r="C487" s="18">
        <f>IF($A487="","",IFERROR(VLOOKUP($A487,'Recurring Plans'!$A$5:$M$104,2,FALSE),""))</f>
        <v/>
      </c>
      <c r="D487" s="18">
        <f>IF($A487="","",IFERROR(VLOOKUP($A487,'Recurring Plans'!$A$5:$M$104,4,FALSE),""))</f>
        <v/>
      </c>
      <c r="E487" s="32">
        <f>IF(OR($A487="",$B487&gt;IFERROR(VLOOKUP($A487,'Recurring Plans'!$A$5:$M$104,8,FALSE),0),IFERROR(VLOOKUP($A487,'Recurring Plans'!$A$5:$M$104,11,FALSE),"")&lt;&gt;'Assumptions'!$E$9),"",IFERROR(IF(VLOOKUP($A487,'Recurring Plans'!$A$5:$M$104,7,FALSE)='Assumptions'!$E$4,VLOOKUP($A487,'Recurring Plans'!$A$5:$M$104,5,FALSE)+($B487-1)*VLOOKUP($A487,'Recurring Plans'!$A$5:$M$104,6,FALSE),IF(VLOOKUP($A487,'Recurring Plans'!$A$5:$M$104,7,FALSE)='Assumptions'!$E$5,VLOOKUP($A487,'Recurring Plans'!$A$5:$M$104,5,FALSE)+($B487-1)*VLOOKUP($A487,'Recurring Plans'!$A$5:$M$104,6,FALSE)*7,IF(VLOOKUP($A487,'Recurring Plans'!$A$5:$M$104,7,FALSE)='Assumptions'!$E$6,EDATE(VLOOKUP($A487,'Recurring Plans'!$A$5:$M$104,5,FALSE),($B487-1)*VLOOKUP($A487,'Recurring Plans'!$A$5:$M$104,6,FALSE)),""))),""))</f>
        <v/>
      </c>
      <c r="F487" s="31" t="n"/>
      <c r="G487" s="32">
        <f>IF($E487="","",IF($F487&lt;&gt;"",$F487,$E487))</f>
        <v/>
      </c>
      <c r="H487" s="22">
        <f>IF($E487="","",IFERROR(VLOOKUP($A487,'Recurring Plans'!$A$5:$M$104,9,FALSE),""))</f>
        <v/>
      </c>
      <c r="I487" s="13" t="n"/>
      <c r="J487" s="18">
        <f>IF($E487="","",IF($I487&lt;&gt;"",$I487,IFERROR(VLOOKUP($A487,'Recurring Plans'!$A$5:$M$104,10,FALSE),"")))</f>
        <v/>
      </c>
      <c r="K487" s="12" t="n"/>
      <c r="L487" s="6">
        <f>IF($G487="","",IF($K487&lt;&gt;"",$K487,'Assumptions'!$E$14))</f>
        <v/>
      </c>
      <c r="M487" s="13" t="n"/>
      <c r="N487" s="18">
        <f>IF($G487="","",IF(OR($F487&lt;&gt;"",$I487&lt;&gt;"",$M487&lt;&gt;"",$K487='Assumptions'!$E$16,$K487='Assumptions'!$E$17),"Exception - check",IF(AND($L487='Assumptions'!$E$14,$G487&lt;'Assumptions'!$B$4),"Past date - check","")))</f>
        <v/>
      </c>
    </row>
    <row r="488">
      <c r="A488" s="9">
        <f>IFERROR(IF(INDEX('Recurring Plans'!$A$5:$A$104,INT((ROW()-5)/12)+1)="","",INDEX('Recurring Plans'!$A$5:$A$104,INT((ROW()-5)/12)+1)),"")</f>
        <v/>
      </c>
      <c r="B488" s="23">
        <f>IF($A488="","",MOD(ROW()-5,12)+1)</f>
        <v/>
      </c>
      <c r="C488" s="20">
        <f>IF($A488="","",IFERROR(VLOOKUP($A488,'Recurring Plans'!$A$5:$M$104,2,FALSE),""))</f>
        <v/>
      </c>
      <c r="D488" s="20">
        <f>IF($A488="","",IFERROR(VLOOKUP($A488,'Recurring Plans'!$A$5:$M$104,4,FALSE),""))</f>
        <v/>
      </c>
      <c r="E488" s="33">
        <f>IF(OR($A488="",$B488&gt;IFERROR(VLOOKUP($A488,'Recurring Plans'!$A$5:$M$104,8,FALSE),0),IFERROR(VLOOKUP($A488,'Recurring Plans'!$A$5:$M$104,11,FALSE),"")&lt;&gt;'Assumptions'!$E$9),"",IFERROR(IF(VLOOKUP($A488,'Recurring Plans'!$A$5:$M$104,7,FALSE)='Assumptions'!$E$4,VLOOKUP($A488,'Recurring Plans'!$A$5:$M$104,5,FALSE)+($B488-1)*VLOOKUP($A488,'Recurring Plans'!$A$5:$M$104,6,FALSE),IF(VLOOKUP($A488,'Recurring Plans'!$A$5:$M$104,7,FALSE)='Assumptions'!$E$5,VLOOKUP($A488,'Recurring Plans'!$A$5:$M$104,5,FALSE)+($B488-1)*VLOOKUP($A488,'Recurring Plans'!$A$5:$M$104,6,FALSE)*7,IF(VLOOKUP($A488,'Recurring Plans'!$A$5:$M$104,7,FALSE)='Assumptions'!$E$6,EDATE(VLOOKUP($A488,'Recurring Plans'!$A$5:$M$104,5,FALSE),($B488-1)*VLOOKUP($A488,'Recurring Plans'!$A$5:$M$104,6,FALSE)),""))),""))</f>
        <v/>
      </c>
      <c r="F488" s="31" t="n"/>
      <c r="G488" s="33">
        <f>IF($E488="","",IF($F488&lt;&gt;"",$F488,$E488))</f>
        <v/>
      </c>
      <c r="H488" s="24">
        <f>IF($E488="","",IFERROR(VLOOKUP($A488,'Recurring Plans'!$A$5:$M$104,9,FALSE),""))</f>
        <v/>
      </c>
      <c r="I488" s="13" t="n"/>
      <c r="J488" s="20">
        <f>IF($E488="","",IF($I488&lt;&gt;"",$I488,IFERROR(VLOOKUP($A488,'Recurring Plans'!$A$5:$M$104,10,FALSE),"")))</f>
        <v/>
      </c>
      <c r="K488" s="12" t="n"/>
      <c r="L488" s="9">
        <f>IF($G488="","",IF($K488&lt;&gt;"",$K488,'Assumptions'!$E$14))</f>
        <v/>
      </c>
      <c r="M488" s="13" t="n"/>
      <c r="N488" s="20">
        <f>IF($G488="","",IF(OR($F488&lt;&gt;"",$I488&lt;&gt;"",$M488&lt;&gt;"",$K488='Assumptions'!$E$16,$K488='Assumptions'!$E$17),"Exception - check",IF(AND($L488='Assumptions'!$E$14,$G488&lt;'Assumptions'!$B$4),"Past date - check","")))</f>
        <v/>
      </c>
    </row>
    <row r="489">
      <c r="A489" s="6">
        <f>IFERROR(IF(INDEX('Recurring Plans'!$A$5:$A$104,INT((ROW()-5)/12)+1)="","",INDEX('Recurring Plans'!$A$5:$A$104,INT((ROW()-5)/12)+1)),"")</f>
        <v/>
      </c>
      <c r="B489" s="21">
        <f>IF($A489="","",MOD(ROW()-5,12)+1)</f>
        <v/>
      </c>
      <c r="C489" s="18">
        <f>IF($A489="","",IFERROR(VLOOKUP($A489,'Recurring Plans'!$A$5:$M$104,2,FALSE),""))</f>
        <v/>
      </c>
      <c r="D489" s="18">
        <f>IF($A489="","",IFERROR(VLOOKUP($A489,'Recurring Plans'!$A$5:$M$104,4,FALSE),""))</f>
        <v/>
      </c>
      <c r="E489" s="32">
        <f>IF(OR($A489="",$B489&gt;IFERROR(VLOOKUP($A489,'Recurring Plans'!$A$5:$M$104,8,FALSE),0),IFERROR(VLOOKUP($A489,'Recurring Plans'!$A$5:$M$104,11,FALSE),"")&lt;&gt;'Assumptions'!$E$9),"",IFERROR(IF(VLOOKUP($A489,'Recurring Plans'!$A$5:$M$104,7,FALSE)='Assumptions'!$E$4,VLOOKUP($A489,'Recurring Plans'!$A$5:$M$104,5,FALSE)+($B489-1)*VLOOKUP($A489,'Recurring Plans'!$A$5:$M$104,6,FALSE),IF(VLOOKUP($A489,'Recurring Plans'!$A$5:$M$104,7,FALSE)='Assumptions'!$E$5,VLOOKUP($A489,'Recurring Plans'!$A$5:$M$104,5,FALSE)+($B489-1)*VLOOKUP($A489,'Recurring Plans'!$A$5:$M$104,6,FALSE)*7,IF(VLOOKUP($A489,'Recurring Plans'!$A$5:$M$104,7,FALSE)='Assumptions'!$E$6,EDATE(VLOOKUP($A489,'Recurring Plans'!$A$5:$M$104,5,FALSE),($B489-1)*VLOOKUP($A489,'Recurring Plans'!$A$5:$M$104,6,FALSE)),""))),""))</f>
        <v/>
      </c>
      <c r="F489" s="31" t="n"/>
      <c r="G489" s="32">
        <f>IF($E489="","",IF($F489&lt;&gt;"",$F489,$E489))</f>
        <v/>
      </c>
      <c r="H489" s="22">
        <f>IF($E489="","",IFERROR(VLOOKUP($A489,'Recurring Plans'!$A$5:$M$104,9,FALSE),""))</f>
        <v/>
      </c>
      <c r="I489" s="13" t="n"/>
      <c r="J489" s="18">
        <f>IF($E489="","",IF($I489&lt;&gt;"",$I489,IFERROR(VLOOKUP($A489,'Recurring Plans'!$A$5:$M$104,10,FALSE),"")))</f>
        <v/>
      </c>
      <c r="K489" s="12" t="n"/>
      <c r="L489" s="6">
        <f>IF($G489="","",IF($K489&lt;&gt;"",$K489,'Assumptions'!$E$14))</f>
        <v/>
      </c>
      <c r="M489" s="13" t="n"/>
      <c r="N489" s="18">
        <f>IF($G489="","",IF(OR($F489&lt;&gt;"",$I489&lt;&gt;"",$M489&lt;&gt;"",$K489='Assumptions'!$E$16,$K489='Assumptions'!$E$17),"Exception - check",IF(AND($L489='Assumptions'!$E$14,$G489&lt;'Assumptions'!$B$4),"Past date - check","")))</f>
        <v/>
      </c>
    </row>
    <row r="490">
      <c r="A490" s="9">
        <f>IFERROR(IF(INDEX('Recurring Plans'!$A$5:$A$104,INT((ROW()-5)/12)+1)="","",INDEX('Recurring Plans'!$A$5:$A$104,INT((ROW()-5)/12)+1)),"")</f>
        <v/>
      </c>
      <c r="B490" s="23">
        <f>IF($A490="","",MOD(ROW()-5,12)+1)</f>
        <v/>
      </c>
      <c r="C490" s="20">
        <f>IF($A490="","",IFERROR(VLOOKUP($A490,'Recurring Plans'!$A$5:$M$104,2,FALSE),""))</f>
        <v/>
      </c>
      <c r="D490" s="20">
        <f>IF($A490="","",IFERROR(VLOOKUP($A490,'Recurring Plans'!$A$5:$M$104,4,FALSE),""))</f>
        <v/>
      </c>
      <c r="E490" s="33">
        <f>IF(OR($A490="",$B490&gt;IFERROR(VLOOKUP($A490,'Recurring Plans'!$A$5:$M$104,8,FALSE),0),IFERROR(VLOOKUP($A490,'Recurring Plans'!$A$5:$M$104,11,FALSE),"")&lt;&gt;'Assumptions'!$E$9),"",IFERROR(IF(VLOOKUP($A490,'Recurring Plans'!$A$5:$M$104,7,FALSE)='Assumptions'!$E$4,VLOOKUP($A490,'Recurring Plans'!$A$5:$M$104,5,FALSE)+($B490-1)*VLOOKUP($A490,'Recurring Plans'!$A$5:$M$104,6,FALSE),IF(VLOOKUP($A490,'Recurring Plans'!$A$5:$M$104,7,FALSE)='Assumptions'!$E$5,VLOOKUP($A490,'Recurring Plans'!$A$5:$M$104,5,FALSE)+($B490-1)*VLOOKUP($A490,'Recurring Plans'!$A$5:$M$104,6,FALSE)*7,IF(VLOOKUP($A490,'Recurring Plans'!$A$5:$M$104,7,FALSE)='Assumptions'!$E$6,EDATE(VLOOKUP($A490,'Recurring Plans'!$A$5:$M$104,5,FALSE),($B490-1)*VLOOKUP($A490,'Recurring Plans'!$A$5:$M$104,6,FALSE)),""))),""))</f>
        <v/>
      </c>
      <c r="F490" s="31" t="n"/>
      <c r="G490" s="33">
        <f>IF($E490="","",IF($F490&lt;&gt;"",$F490,$E490))</f>
        <v/>
      </c>
      <c r="H490" s="24">
        <f>IF($E490="","",IFERROR(VLOOKUP($A490,'Recurring Plans'!$A$5:$M$104,9,FALSE),""))</f>
        <v/>
      </c>
      <c r="I490" s="13" t="n"/>
      <c r="J490" s="20">
        <f>IF($E490="","",IF($I490&lt;&gt;"",$I490,IFERROR(VLOOKUP($A490,'Recurring Plans'!$A$5:$M$104,10,FALSE),"")))</f>
        <v/>
      </c>
      <c r="K490" s="12" t="n"/>
      <c r="L490" s="9">
        <f>IF($G490="","",IF($K490&lt;&gt;"",$K490,'Assumptions'!$E$14))</f>
        <v/>
      </c>
      <c r="M490" s="13" t="n"/>
      <c r="N490" s="20">
        <f>IF($G490="","",IF(OR($F490&lt;&gt;"",$I490&lt;&gt;"",$M490&lt;&gt;"",$K490='Assumptions'!$E$16,$K490='Assumptions'!$E$17),"Exception - check",IF(AND($L490='Assumptions'!$E$14,$G490&lt;'Assumptions'!$B$4),"Past date - check","")))</f>
        <v/>
      </c>
    </row>
    <row r="491">
      <c r="A491" s="6">
        <f>IFERROR(IF(INDEX('Recurring Plans'!$A$5:$A$104,INT((ROW()-5)/12)+1)="","",INDEX('Recurring Plans'!$A$5:$A$104,INT((ROW()-5)/12)+1)),"")</f>
        <v/>
      </c>
      <c r="B491" s="21">
        <f>IF($A491="","",MOD(ROW()-5,12)+1)</f>
        <v/>
      </c>
      <c r="C491" s="18">
        <f>IF($A491="","",IFERROR(VLOOKUP($A491,'Recurring Plans'!$A$5:$M$104,2,FALSE),""))</f>
        <v/>
      </c>
      <c r="D491" s="18">
        <f>IF($A491="","",IFERROR(VLOOKUP($A491,'Recurring Plans'!$A$5:$M$104,4,FALSE),""))</f>
        <v/>
      </c>
      <c r="E491" s="32">
        <f>IF(OR($A491="",$B491&gt;IFERROR(VLOOKUP($A491,'Recurring Plans'!$A$5:$M$104,8,FALSE),0),IFERROR(VLOOKUP($A491,'Recurring Plans'!$A$5:$M$104,11,FALSE),"")&lt;&gt;'Assumptions'!$E$9),"",IFERROR(IF(VLOOKUP($A491,'Recurring Plans'!$A$5:$M$104,7,FALSE)='Assumptions'!$E$4,VLOOKUP($A491,'Recurring Plans'!$A$5:$M$104,5,FALSE)+($B491-1)*VLOOKUP($A491,'Recurring Plans'!$A$5:$M$104,6,FALSE),IF(VLOOKUP($A491,'Recurring Plans'!$A$5:$M$104,7,FALSE)='Assumptions'!$E$5,VLOOKUP($A491,'Recurring Plans'!$A$5:$M$104,5,FALSE)+($B491-1)*VLOOKUP($A491,'Recurring Plans'!$A$5:$M$104,6,FALSE)*7,IF(VLOOKUP($A491,'Recurring Plans'!$A$5:$M$104,7,FALSE)='Assumptions'!$E$6,EDATE(VLOOKUP($A491,'Recurring Plans'!$A$5:$M$104,5,FALSE),($B491-1)*VLOOKUP($A491,'Recurring Plans'!$A$5:$M$104,6,FALSE)),""))),""))</f>
        <v/>
      </c>
      <c r="F491" s="31" t="n"/>
      <c r="G491" s="32">
        <f>IF($E491="","",IF($F491&lt;&gt;"",$F491,$E491))</f>
        <v/>
      </c>
      <c r="H491" s="22">
        <f>IF($E491="","",IFERROR(VLOOKUP($A491,'Recurring Plans'!$A$5:$M$104,9,FALSE),""))</f>
        <v/>
      </c>
      <c r="I491" s="13" t="n"/>
      <c r="J491" s="18">
        <f>IF($E491="","",IF($I491&lt;&gt;"",$I491,IFERROR(VLOOKUP($A491,'Recurring Plans'!$A$5:$M$104,10,FALSE),"")))</f>
        <v/>
      </c>
      <c r="K491" s="12" t="n"/>
      <c r="L491" s="6">
        <f>IF($G491="","",IF($K491&lt;&gt;"",$K491,'Assumptions'!$E$14))</f>
        <v/>
      </c>
      <c r="M491" s="13" t="n"/>
      <c r="N491" s="18">
        <f>IF($G491="","",IF(OR($F491&lt;&gt;"",$I491&lt;&gt;"",$M491&lt;&gt;"",$K491='Assumptions'!$E$16,$K491='Assumptions'!$E$17),"Exception - check",IF(AND($L491='Assumptions'!$E$14,$G491&lt;'Assumptions'!$B$4),"Past date - check","")))</f>
        <v/>
      </c>
    </row>
    <row r="492">
      <c r="A492" s="9">
        <f>IFERROR(IF(INDEX('Recurring Plans'!$A$5:$A$104,INT((ROW()-5)/12)+1)="","",INDEX('Recurring Plans'!$A$5:$A$104,INT((ROW()-5)/12)+1)),"")</f>
        <v/>
      </c>
      <c r="B492" s="23">
        <f>IF($A492="","",MOD(ROW()-5,12)+1)</f>
        <v/>
      </c>
      <c r="C492" s="20">
        <f>IF($A492="","",IFERROR(VLOOKUP($A492,'Recurring Plans'!$A$5:$M$104,2,FALSE),""))</f>
        <v/>
      </c>
      <c r="D492" s="20">
        <f>IF($A492="","",IFERROR(VLOOKUP($A492,'Recurring Plans'!$A$5:$M$104,4,FALSE),""))</f>
        <v/>
      </c>
      <c r="E492" s="33">
        <f>IF(OR($A492="",$B492&gt;IFERROR(VLOOKUP($A492,'Recurring Plans'!$A$5:$M$104,8,FALSE),0),IFERROR(VLOOKUP($A492,'Recurring Plans'!$A$5:$M$104,11,FALSE),"")&lt;&gt;'Assumptions'!$E$9),"",IFERROR(IF(VLOOKUP($A492,'Recurring Plans'!$A$5:$M$104,7,FALSE)='Assumptions'!$E$4,VLOOKUP($A492,'Recurring Plans'!$A$5:$M$104,5,FALSE)+($B492-1)*VLOOKUP($A492,'Recurring Plans'!$A$5:$M$104,6,FALSE),IF(VLOOKUP($A492,'Recurring Plans'!$A$5:$M$104,7,FALSE)='Assumptions'!$E$5,VLOOKUP($A492,'Recurring Plans'!$A$5:$M$104,5,FALSE)+($B492-1)*VLOOKUP($A492,'Recurring Plans'!$A$5:$M$104,6,FALSE)*7,IF(VLOOKUP($A492,'Recurring Plans'!$A$5:$M$104,7,FALSE)='Assumptions'!$E$6,EDATE(VLOOKUP($A492,'Recurring Plans'!$A$5:$M$104,5,FALSE),($B492-1)*VLOOKUP($A492,'Recurring Plans'!$A$5:$M$104,6,FALSE)),""))),""))</f>
        <v/>
      </c>
      <c r="F492" s="31" t="n"/>
      <c r="G492" s="33">
        <f>IF($E492="","",IF($F492&lt;&gt;"",$F492,$E492))</f>
        <v/>
      </c>
      <c r="H492" s="24">
        <f>IF($E492="","",IFERROR(VLOOKUP($A492,'Recurring Plans'!$A$5:$M$104,9,FALSE),""))</f>
        <v/>
      </c>
      <c r="I492" s="13" t="n"/>
      <c r="J492" s="20">
        <f>IF($E492="","",IF($I492&lt;&gt;"",$I492,IFERROR(VLOOKUP($A492,'Recurring Plans'!$A$5:$M$104,10,FALSE),"")))</f>
        <v/>
      </c>
      <c r="K492" s="12" t="n"/>
      <c r="L492" s="9">
        <f>IF($G492="","",IF($K492&lt;&gt;"",$K492,'Assumptions'!$E$14))</f>
        <v/>
      </c>
      <c r="M492" s="13" t="n"/>
      <c r="N492" s="20">
        <f>IF($G492="","",IF(OR($F492&lt;&gt;"",$I492&lt;&gt;"",$M492&lt;&gt;"",$K492='Assumptions'!$E$16,$K492='Assumptions'!$E$17),"Exception - check",IF(AND($L492='Assumptions'!$E$14,$G492&lt;'Assumptions'!$B$4),"Past date - check","")))</f>
        <v/>
      </c>
    </row>
    <row r="493">
      <c r="A493" s="6">
        <f>IFERROR(IF(INDEX('Recurring Plans'!$A$5:$A$104,INT((ROW()-5)/12)+1)="","",INDEX('Recurring Plans'!$A$5:$A$104,INT((ROW()-5)/12)+1)),"")</f>
        <v/>
      </c>
      <c r="B493" s="21">
        <f>IF($A493="","",MOD(ROW()-5,12)+1)</f>
        <v/>
      </c>
      <c r="C493" s="18">
        <f>IF($A493="","",IFERROR(VLOOKUP($A493,'Recurring Plans'!$A$5:$M$104,2,FALSE),""))</f>
        <v/>
      </c>
      <c r="D493" s="18">
        <f>IF($A493="","",IFERROR(VLOOKUP($A493,'Recurring Plans'!$A$5:$M$104,4,FALSE),""))</f>
        <v/>
      </c>
      <c r="E493" s="32">
        <f>IF(OR($A493="",$B493&gt;IFERROR(VLOOKUP($A493,'Recurring Plans'!$A$5:$M$104,8,FALSE),0),IFERROR(VLOOKUP($A493,'Recurring Plans'!$A$5:$M$104,11,FALSE),"")&lt;&gt;'Assumptions'!$E$9),"",IFERROR(IF(VLOOKUP($A493,'Recurring Plans'!$A$5:$M$104,7,FALSE)='Assumptions'!$E$4,VLOOKUP($A493,'Recurring Plans'!$A$5:$M$104,5,FALSE)+($B493-1)*VLOOKUP($A493,'Recurring Plans'!$A$5:$M$104,6,FALSE),IF(VLOOKUP($A493,'Recurring Plans'!$A$5:$M$104,7,FALSE)='Assumptions'!$E$5,VLOOKUP($A493,'Recurring Plans'!$A$5:$M$104,5,FALSE)+($B493-1)*VLOOKUP($A493,'Recurring Plans'!$A$5:$M$104,6,FALSE)*7,IF(VLOOKUP($A493,'Recurring Plans'!$A$5:$M$104,7,FALSE)='Assumptions'!$E$6,EDATE(VLOOKUP($A493,'Recurring Plans'!$A$5:$M$104,5,FALSE),($B493-1)*VLOOKUP($A493,'Recurring Plans'!$A$5:$M$104,6,FALSE)),""))),""))</f>
        <v/>
      </c>
      <c r="F493" s="31" t="n"/>
      <c r="G493" s="32">
        <f>IF($E493="","",IF($F493&lt;&gt;"",$F493,$E493))</f>
        <v/>
      </c>
      <c r="H493" s="22">
        <f>IF($E493="","",IFERROR(VLOOKUP($A493,'Recurring Plans'!$A$5:$M$104,9,FALSE),""))</f>
        <v/>
      </c>
      <c r="I493" s="13" t="n"/>
      <c r="J493" s="18">
        <f>IF($E493="","",IF($I493&lt;&gt;"",$I493,IFERROR(VLOOKUP($A493,'Recurring Plans'!$A$5:$M$104,10,FALSE),"")))</f>
        <v/>
      </c>
      <c r="K493" s="12" t="n"/>
      <c r="L493" s="6">
        <f>IF($G493="","",IF($K493&lt;&gt;"",$K493,'Assumptions'!$E$14))</f>
        <v/>
      </c>
      <c r="M493" s="13" t="n"/>
      <c r="N493" s="18">
        <f>IF($G493="","",IF(OR($F493&lt;&gt;"",$I493&lt;&gt;"",$M493&lt;&gt;"",$K493='Assumptions'!$E$16,$K493='Assumptions'!$E$17),"Exception - check",IF(AND($L493='Assumptions'!$E$14,$G493&lt;'Assumptions'!$B$4),"Past date - check","")))</f>
        <v/>
      </c>
    </row>
    <row r="494">
      <c r="A494" s="9">
        <f>IFERROR(IF(INDEX('Recurring Plans'!$A$5:$A$104,INT((ROW()-5)/12)+1)="","",INDEX('Recurring Plans'!$A$5:$A$104,INT((ROW()-5)/12)+1)),"")</f>
        <v/>
      </c>
      <c r="B494" s="23">
        <f>IF($A494="","",MOD(ROW()-5,12)+1)</f>
        <v/>
      </c>
      <c r="C494" s="20">
        <f>IF($A494="","",IFERROR(VLOOKUP($A494,'Recurring Plans'!$A$5:$M$104,2,FALSE),""))</f>
        <v/>
      </c>
      <c r="D494" s="20">
        <f>IF($A494="","",IFERROR(VLOOKUP($A494,'Recurring Plans'!$A$5:$M$104,4,FALSE),""))</f>
        <v/>
      </c>
      <c r="E494" s="33">
        <f>IF(OR($A494="",$B494&gt;IFERROR(VLOOKUP($A494,'Recurring Plans'!$A$5:$M$104,8,FALSE),0),IFERROR(VLOOKUP($A494,'Recurring Plans'!$A$5:$M$104,11,FALSE),"")&lt;&gt;'Assumptions'!$E$9),"",IFERROR(IF(VLOOKUP($A494,'Recurring Plans'!$A$5:$M$104,7,FALSE)='Assumptions'!$E$4,VLOOKUP($A494,'Recurring Plans'!$A$5:$M$104,5,FALSE)+($B494-1)*VLOOKUP($A494,'Recurring Plans'!$A$5:$M$104,6,FALSE),IF(VLOOKUP($A494,'Recurring Plans'!$A$5:$M$104,7,FALSE)='Assumptions'!$E$5,VLOOKUP($A494,'Recurring Plans'!$A$5:$M$104,5,FALSE)+($B494-1)*VLOOKUP($A494,'Recurring Plans'!$A$5:$M$104,6,FALSE)*7,IF(VLOOKUP($A494,'Recurring Plans'!$A$5:$M$104,7,FALSE)='Assumptions'!$E$6,EDATE(VLOOKUP($A494,'Recurring Plans'!$A$5:$M$104,5,FALSE),($B494-1)*VLOOKUP($A494,'Recurring Plans'!$A$5:$M$104,6,FALSE)),""))),""))</f>
        <v/>
      </c>
      <c r="F494" s="31" t="n"/>
      <c r="G494" s="33">
        <f>IF($E494="","",IF($F494&lt;&gt;"",$F494,$E494))</f>
        <v/>
      </c>
      <c r="H494" s="24">
        <f>IF($E494="","",IFERROR(VLOOKUP($A494,'Recurring Plans'!$A$5:$M$104,9,FALSE),""))</f>
        <v/>
      </c>
      <c r="I494" s="13" t="n"/>
      <c r="J494" s="20">
        <f>IF($E494="","",IF($I494&lt;&gt;"",$I494,IFERROR(VLOOKUP($A494,'Recurring Plans'!$A$5:$M$104,10,FALSE),"")))</f>
        <v/>
      </c>
      <c r="K494" s="12" t="n"/>
      <c r="L494" s="9">
        <f>IF($G494="","",IF($K494&lt;&gt;"",$K494,'Assumptions'!$E$14))</f>
        <v/>
      </c>
      <c r="M494" s="13" t="n"/>
      <c r="N494" s="20">
        <f>IF($G494="","",IF(OR($F494&lt;&gt;"",$I494&lt;&gt;"",$M494&lt;&gt;"",$K494='Assumptions'!$E$16,$K494='Assumptions'!$E$17),"Exception - check",IF(AND($L494='Assumptions'!$E$14,$G494&lt;'Assumptions'!$B$4),"Past date - check","")))</f>
        <v/>
      </c>
    </row>
    <row r="495">
      <c r="A495" s="6">
        <f>IFERROR(IF(INDEX('Recurring Plans'!$A$5:$A$104,INT((ROW()-5)/12)+1)="","",INDEX('Recurring Plans'!$A$5:$A$104,INT((ROW()-5)/12)+1)),"")</f>
        <v/>
      </c>
      <c r="B495" s="21">
        <f>IF($A495="","",MOD(ROW()-5,12)+1)</f>
        <v/>
      </c>
      <c r="C495" s="18">
        <f>IF($A495="","",IFERROR(VLOOKUP($A495,'Recurring Plans'!$A$5:$M$104,2,FALSE),""))</f>
        <v/>
      </c>
      <c r="D495" s="18">
        <f>IF($A495="","",IFERROR(VLOOKUP($A495,'Recurring Plans'!$A$5:$M$104,4,FALSE),""))</f>
        <v/>
      </c>
      <c r="E495" s="32">
        <f>IF(OR($A495="",$B495&gt;IFERROR(VLOOKUP($A495,'Recurring Plans'!$A$5:$M$104,8,FALSE),0),IFERROR(VLOOKUP($A495,'Recurring Plans'!$A$5:$M$104,11,FALSE),"")&lt;&gt;'Assumptions'!$E$9),"",IFERROR(IF(VLOOKUP($A495,'Recurring Plans'!$A$5:$M$104,7,FALSE)='Assumptions'!$E$4,VLOOKUP($A495,'Recurring Plans'!$A$5:$M$104,5,FALSE)+($B495-1)*VLOOKUP($A495,'Recurring Plans'!$A$5:$M$104,6,FALSE),IF(VLOOKUP($A495,'Recurring Plans'!$A$5:$M$104,7,FALSE)='Assumptions'!$E$5,VLOOKUP($A495,'Recurring Plans'!$A$5:$M$104,5,FALSE)+($B495-1)*VLOOKUP($A495,'Recurring Plans'!$A$5:$M$104,6,FALSE)*7,IF(VLOOKUP($A495,'Recurring Plans'!$A$5:$M$104,7,FALSE)='Assumptions'!$E$6,EDATE(VLOOKUP($A495,'Recurring Plans'!$A$5:$M$104,5,FALSE),($B495-1)*VLOOKUP($A495,'Recurring Plans'!$A$5:$M$104,6,FALSE)),""))),""))</f>
        <v/>
      </c>
      <c r="F495" s="31" t="n"/>
      <c r="G495" s="32">
        <f>IF($E495="","",IF($F495&lt;&gt;"",$F495,$E495))</f>
        <v/>
      </c>
      <c r="H495" s="22">
        <f>IF($E495="","",IFERROR(VLOOKUP($A495,'Recurring Plans'!$A$5:$M$104,9,FALSE),""))</f>
        <v/>
      </c>
      <c r="I495" s="13" t="n"/>
      <c r="J495" s="18">
        <f>IF($E495="","",IF($I495&lt;&gt;"",$I495,IFERROR(VLOOKUP($A495,'Recurring Plans'!$A$5:$M$104,10,FALSE),"")))</f>
        <v/>
      </c>
      <c r="K495" s="12" t="n"/>
      <c r="L495" s="6">
        <f>IF($G495="","",IF($K495&lt;&gt;"",$K495,'Assumptions'!$E$14))</f>
        <v/>
      </c>
      <c r="M495" s="13" t="n"/>
      <c r="N495" s="18">
        <f>IF($G495="","",IF(OR($F495&lt;&gt;"",$I495&lt;&gt;"",$M495&lt;&gt;"",$K495='Assumptions'!$E$16,$K495='Assumptions'!$E$17),"Exception - check",IF(AND($L495='Assumptions'!$E$14,$G495&lt;'Assumptions'!$B$4),"Past date - check","")))</f>
        <v/>
      </c>
    </row>
    <row r="496">
      <c r="A496" s="9">
        <f>IFERROR(IF(INDEX('Recurring Plans'!$A$5:$A$104,INT((ROW()-5)/12)+1)="","",INDEX('Recurring Plans'!$A$5:$A$104,INT((ROW()-5)/12)+1)),"")</f>
        <v/>
      </c>
      <c r="B496" s="23">
        <f>IF($A496="","",MOD(ROW()-5,12)+1)</f>
        <v/>
      </c>
      <c r="C496" s="20">
        <f>IF($A496="","",IFERROR(VLOOKUP($A496,'Recurring Plans'!$A$5:$M$104,2,FALSE),""))</f>
        <v/>
      </c>
      <c r="D496" s="20">
        <f>IF($A496="","",IFERROR(VLOOKUP($A496,'Recurring Plans'!$A$5:$M$104,4,FALSE),""))</f>
        <v/>
      </c>
      <c r="E496" s="33">
        <f>IF(OR($A496="",$B496&gt;IFERROR(VLOOKUP($A496,'Recurring Plans'!$A$5:$M$104,8,FALSE),0),IFERROR(VLOOKUP($A496,'Recurring Plans'!$A$5:$M$104,11,FALSE),"")&lt;&gt;'Assumptions'!$E$9),"",IFERROR(IF(VLOOKUP($A496,'Recurring Plans'!$A$5:$M$104,7,FALSE)='Assumptions'!$E$4,VLOOKUP($A496,'Recurring Plans'!$A$5:$M$104,5,FALSE)+($B496-1)*VLOOKUP($A496,'Recurring Plans'!$A$5:$M$104,6,FALSE),IF(VLOOKUP($A496,'Recurring Plans'!$A$5:$M$104,7,FALSE)='Assumptions'!$E$5,VLOOKUP($A496,'Recurring Plans'!$A$5:$M$104,5,FALSE)+($B496-1)*VLOOKUP($A496,'Recurring Plans'!$A$5:$M$104,6,FALSE)*7,IF(VLOOKUP($A496,'Recurring Plans'!$A$5:$M$104,7,FALSE)='Assumptions'!$E$6,EDATE(VLOOKUP($A496,'Recurring Plans'!$A$5:$M$104,5,FALSE),($B496-1)*VLOOKUP($A496,'Recurring Plans'!$A$5:$M$104,6,FALSE)),""))),""))</f>
        <v/>
      </c>
      <c r="F496" s="31" t="n"/>
      <c r="G496" s="33">
        <f>IF($E496="","",IF($F496&lt;&gt;"",$F496,$E496))</f>
        <v/>
      </c>
      <c r="H496" s="24">
        <f>IF($E496="","",IFERROR(VLOOKUP($A496,'Recurring Plans'!$A$5:$M$104,9,FALSE),""))</f>
        <v/>
      </c>
      <c r="I496" s="13" t="n"/>
      <c r="J496" s="20">
        <f>IF($E496="","",IF($I496&lt;&gt;"",$I496,IFERROR(VLOOKUP($A496,'Recurring Plans'!$A$5:$M$104,10,FALSE),"")))</f>
        <v/>
      </c>
      <c r="K496" s="12" t="n"/>
      <c r="L496" s="9">
        <f>IF($G496="","",IF($K496&lt;&gt;"",$K496,'Assumptions'!$E$14))</f>
        <v/>
      </c>
      <c r="M496" s="13" t="n"/>
      <c r="N496" s="20">
        <f>IF($G496="","",IF(OR($F496&lt;&gt;"",$I496&lt;&gt;"",$M496&lt;&gt;"",$K496='Assumptions'!$E$16,$K496='Assumptions'!$E$17),"Exception - check",IF(AND($L496='Assumptions'!$E$14,$G496&lt;'Assumptions'!$B$4),"Past date - check","")))</f>
        <v/>
      </c>
    </row>
    <row r="497">
      <c r="A497" s="6">
        <f>IFERROR(IF(INDEX('Recurring Plans'!$A$5:$A$104,INT((ROW()-5)/12)+1)="","",INDEX('Recurring Plans'!$A$5:$A$104,INT((ROW()-5)/12)+1)),"")</f>
        <v/>
      </c>
      <c r="B497" s="21">
        <f>IF($A497="","",MOD(ROW()-5,12)+1)</f>
        <v/>
      </c>
      <c r="C497" s="18">
        <f>IF($A497="","",IFERROR(VLOOKUP($A497,'Recurring Plans'!$A$5:$M$104,2,FALSE),""))</f>
        <v/>
      </c>
      <c r="D497" s="18">
        <f>IF($A497="","",IFERROR(VLOOKUP($A497,'Recurring Plans'!$A$5:$M$104,4,FALSE),""))</f>
        <v/>
      </c>
      <c r="E497" s="32">
        <f>IF(OR($A497="",$B497&gt;IFERROR(VLOOKUP($A497,'Recurring Plans'!$A$5:$M$104,8,FALSE),0),IFERROR(VLOOKUP($A497,'Recurring Plans'!$A$5:$M$104,11,FALSE),"")&lt;&gt;'Assumptions'!$E$9),"",IFERROR(IF(VLOOKUP($A497,'Recurring Plans'!$A$5:$M$104,7,FALSE)='Assumptions'!$E$4,VLOOKUP($A497,'Recurring Plans'!$A$5:$M$104,5,FALSE)+($B497-1)*VLOOKUP($A497,'Recurring Plans'!$A$5:$M$104,6,FALSE),IF(VLOOKUP($A497,'Recurring Plans'!$A$5:$M$104,7,FALSE)='Assumptions'!$E$5,VLOOKUP($A497,'Recurring Plans'!$A$5:$M$104,5,FALSE)+($B497-1)*VLOOKUP($A497,'Recurring Plans'!$A$5:$M$104,6,FALSE)*7,IF(VLOOKUP($A497,'Recurring Plans'!$A$5:$M$104,7,FALSE)='Assumptions'!$E$6,EDATE(VLOOKUP($A497,'Recurring Plans'!$A$5:$M$104,5,FALSE),($B497-1)*VLOOKUP($A497,'Recurring Plans'!$A$5:$M$104,6,FALSE)),""))),""))</f>
        <v/>
      </c>
      <c r="F497" s="31" t="n"/>
      <c r="G497" s="32">
        <f>IF($E497="","",IF($F497&lt;&gt;"",$F497,$E497))</f>
        <v/>
      </c>
      <c r="H497" s="22">
        <f>IF($E497="","",IFERROR(VLOOKUP($A497,'Recurring Plans'!$A$5:$M$104,9,FALSE),""))</f>
        <v/>
      </c>
      <c r="I497" s="13" t="n"/>
      <c r="J497" s="18">
        <f>IF($E497="","",IF($I497&lt;&gt;"",$I497,IFERROR(VLOOKUP($A497,'Recurring Plans'!$A$5:$M$104,10,FALSE),"")))</f>
        <v/>
      </c>
      <c r="K497" s="12" t="n"/>
      <c r="L497" s="6">
        <f>IF($G497="","",IF($K497&lt;&gt;"",$K497,'Assumptions'!$E$14))</f>
        <v/>
      </c>
      <c r="M497" s="13" t="n"/>
      <c r="N497" s="18">
        <f>IF($G497="","",IF(OR($F497&lt;&gt;"",$I497&lt;&gt;"",$M497&lt;&gt;"",$K497='Assumptions'!$E$16,$K497='Assumptions'!$E$17),"Exception - check",IF(AND($L497='Assumptions'!$E$14,$G497&lt;'Assumptions'!$B$4),"Past date - check","")))</f>
        <v/>
      </c>
    </row>
    <row r="498">
      <c r="A498" s="9">
        <f>IFERROR(IF(INDEX('Recurring Plans'!$A$5:$A$104,INT((ROW()-5)/12)+1)="","",INDEX('Recurring Plans'!$A$5:$A$104,INT((ROW()-5)/12)+1)),"")</f>
        <v/>
      </c>
      <c r="B498" s="23">
        <f>IF($A498="","",MOD(ROW()-5,12)+1)</f>
        <v/>
      </c>
      <c r="C498" s="20">
        <f>IF($A498="","",IFERROR(VLOOKUP($A498,'Recurring Plans'!$A$5:$M$104,2,FALSE),""))</f>
        <v/>
      </c>
      <c r="D498" s="20">
        <f>IF($A498="","",IFERROR(VLOOKUP($A498,'Recurring Plans'!$A$5:$M$104,4,FALSE),""))</f>
        <v/>
      </c>
      <c r="E498" s="33">
        <f>IF(OR($A498="",$B498&gt;IFERROR(VLOOKUP($A498,'Recurring Plans'!$A$5:$M$104,8,FALSE),0),IFERROR(VLOOKUP($A498,'Recurring Plans'!$A$5:$M$104,11,FALSE),"")&lt;&gt;'Assumptions'!$E$9),"",IFERROR(IF(VLOOKUP($A498,'Recurring Plans'!$A$5:$M$104,7,FALSE)='Assumptions'!$E$4,VLOOKUP($A498,'Recurring Plans'!$A$5:$M$104,5,FALSE)+($B498-1)*VLOOKUP($A498,'Recurring Plans'!$A$5:$M$104,6,FALSE),IF(VLOOKUP($A498,'Recurring Plans'!$A$5:$M$104,7,FALSE)='Assumptions'!$E$5,VLOOKUP($A498,'Recurring Plans'!$A$5:$M$104,5,FALSE)+($B498-1)*VLOOKUP($A498,'Recurring Plans'!$A$5:$M$104,6,FALSE)*7,IF(VLOOKUP($A498,'Recurring Plans'!$A$5:$M$104,7,FALSE)='Assumptions'!$E$6,EDATE(VLOOKUP($A498,'Recurring Plans'!$A$5:$M$104,5,FALSE),($B498-1)*VLOOKUP($A498,'Recurring Plans'!$A$5:$M$104,6,FALSE)),""))),""))</f>
        <v/>
      </c>
      <c r="F498" s="31" t="n"/>
      <c r="G498" s="33">
        <f>IF($E498="","",IF($F498&lt;&gt;"",$F498,$E498))</f>
        <v/>
      </c>
      <c r="H498" s="24">
        <f>IF($E498="","",IFERROR(VLOOKUP($A498,'Recurring Plans'!$A$5:$M$104,9,FALSE),""))</f>
        <v/>
      </c>
      <c r="I498" s="13" t="n"/>
      <c r="J498" s="20">
        <f>IF($E498="","",IF($I498&lt;&gt;"",$I498,IFERROR(VLOOKUP($A498,'Recurring Plans'!$A$5:$M$104,10,FALSE),"")))</f>
        <v/>
      </c>
      <c r="K498" s="12" t="n"/>
      <c r="L498" s="9">
        <f>IF($G498="","",IF($K498&lt;&gt;"",$K498,'Assumptions'!$E$14))</f>
        <v/>
      </c>
      <c r="M498" s="13" t="n"/>
      <c r="N498" s="20">
        <f>IF($G498="","",IF(OR($F498&lt;&gt;"",$I498&lt;&gt;"",$M498&lt;&gt;"",$K498='Assumptions'!$E$16,$K498='Assumptions'!$E$17),"Exception - check",IF(AND($L498='Assumptions'!$E$14,$G498&lt;'Assumptions'!$B$4),"Past date - check","")))</f>
        <v/>
      </c>
    </row>
    <row r="499">
      <c r="A499" s="6">
        <f>IFERROR(IF(INDEX('Recurring Plans'!$A$5:$A$104,INT((ROW()-5)/12)+1)="","",INDEX('Recurring Plans'!$A$5:$A$104,INT((ROW()-5)/12)+1)),"")</f>
        <v/>
      </c>
      <c r="B499" s="21">
        <f>IF($A499="","",MOD(ROW()-5,12)+1)</f>
        <v/>
      </c>
      <c r="C499" s="18">
        <f>IF($A499="","",IFERROR(VLOOKUP($A499,'Recurring Plans'!$A$5:$M$104,2,FALSE),""))</f>
        <v/>
      </c>
      <c r="D499" s="18">
        <f>IF($A499="","",IFERROR(VLOOKUP($A499,'Recurring Plans'!$A$5:$M$104,4,FALSE),""))</f>
        <v/>
      </c>
      <c r="E499" s="32">
        <f>IF(OR($A499="",$B499&gt;IFERROR(VLOOKUP($A499,'Recurring Plans'!$A$5:$M$104,8,FALSE),0),IFERROR(VLOOKUP($A499,'Recurring Plans'!$A$5:$M$104,11,FALSE),"")&lt;&gt;'Assumptions'!$E$9),"",IFERROR(IF(VLOOKUP($A499,'Recurring Plans'!$A$5:$M$104,7,FALSE)='Assumptions'!$E$4,VLOOKUP($A499,'Recurring Plans'!$A$5:$M$104,5,FALSE)+($B499-1)*VLOOKUP($A499,'Recurring Plans'!$A$5:$M$104,6,FALSE),IF(VLOOKUP($A499,'Recurring Plans'!$A$5:$M$104,7,FALSE)='Assumptions'!$E$5,VLOOKUP($A499,'Recurring Plans'!$A$5:$M$104,5,FALSE)+($B499-1)*VLOOKUP($A499,'Recurring Plans'!$A$5:$M$104,6,FALSE)*7,IF(VLOOKUP($A499,'Recurring Plans'!$A$5:$M$104,7,FALSE)='Assumptions'!$E$6,EDATE(VLOOKUP($A499,'Recurring Plans'!$A$5:$M$104,5,FALSE),($B499-1)*VLOOKUP($A499,'Recurring Plans'!$A$5:$M$104,6,FALSE)),""))),""))</f>
        <v/>
      </c>
      <c r="F499" s="31" t="n"/>
      <c r="G499" s="32">
        <f>IF($E499="","",IF($F499&lt;&gt;"",$F499,$E499))</f>
        <v/>
      </c>
      <c r="H499" s="22">
        <f>IF($E499="","",IFERROR(VLOOKUP($A499,'Recurring Plans'!$A$5:$M$104,9,FALSE),""))</f>
        <v/>
      </c>
      <c r="I499" s="13" t="n"/>
      <c r="J499" s="18">
        <f>IF($E499="","",IF($I499&lt;&gt;"",$I499,IFERROR(VLOOKUP($A499,'Recurring Plans'!$A$5:$M$104,10,FALSE),"")))</f>
        <v/>
      </c>
      <c r="K499" s="12" t="n"/>
      <c r="L499" s="6">
        <f>IF($G499="","",IF($K499&lt;&gt;"",$K499,'Assumptions'!$E$14))</f>
        <v/>
      </c>
      <c r="M499" s="13" t="n"/>
      <c r="N499" s="18">
        <f>IF($G499="","",IF(OR($F499&lt;&gt;"",$I499&lt;&gt;"",$M499&lt;&gt;"",$K499='Assumptions'!$E$16,$K499='Assumptions'!$E$17),"Exception - check",IF(AND($L499='Assumptions'!$E$14,$G499&lt;'Assumptions'!$B$4),"Past date - check","")))</f>
        <v/>
      </c>
    </row>
    <row r="500">
      <c r="A500" s="9">
        <f>IFERROR(IF(INDEX('Recurring Plans'!$A$5:$A$104,INT((ROW()-5)/12)+1)="","",INDEX('Recurring Plans'!$A$5:$A$104,INT((ROW()-5)/12)+1)),"")</f>
        <v/>
      </c>
      <c r="B500" s="23">
        <f>IF($A500="","",MOD(ROW()-5,12)+1)</f>
        <v/>
      </c>
      <c r="C500" s="20">
        <f>IF($A500="","",IFERROR(VLOOKUP($A500,'Recurring Plans'!$A$5:$M$104,2,FALSE),""))</f>
        <v/>
      </c>
      <c r="D500" s="20">
        <f>IF($A500="","",IFERROR(VLOOKUP($A500,'Recurring Plans'!$A$5:$M$104,4,FALSE),""))</f>
        <v/>
      </c>
      <c r="E500" s="33">
        <f>IF(OR($A500="",$B500&gt;IFERROR(VLOOKUP($A500,'Recurring Plans'!$A$5:$M$104,8,FALSE),0),IFERROR(VLOOKUP($A500,'Recurring Plans'!$A$5:$M$104,11,FALSE),"")&lt;&gt;'Assumptions'!$E$9),"",IFERROR(IF(VLOOKUP($A500,'Recurring Plans'!$A$5:$M$104,7,FALSE)='Assumptions'!$E$4,VLOOKUP($A500,'Recurring Plans'!$A$5:$M$104,5,FALSE)+($B500-1)*VLOOKUP($A500,'Recurring Plans'!$A$5:$M$104,6,FALSE),IF(VLOOKUP($A500,'Recurring Plans'!$A$5:$M$104,7,FALSE)='Assumptions'!$E$5,VLOOKUP($A500,'Recurring Plans'!$A$5:$M$104,5,FALSE)+($B500-1)*VLOOKUP($A500,'Recurring Plans'!$A$5:$M$104,6,FALSE)*7,IF(VLOOKUP($A500,'Recurring Plans'!$A$5:$M$104,7,FALSE)='Assumptions'!$E$6,EDATE(VLOOKUP($A500,'Recurring Plans'!$A$5:$M$104,5,FALSE),($B500-1)*VLOOKUP($A500,'Recurring Plans'!$A$5:$M$104,6,FALSE)),""))),""))</f>
        <v/>
      </c>
      <c r="F500" s="31" t="n"/>
      <c r="G500" s="33">
        <f>IF($E500="","",IF($F500&lt;&gt;"",$F500,$E500))</f>
        <v/>
      </c>
      <c r="H500" s="24">
        <f>IF($E500="","",IFERROR(VLOOKUP($A500,'Recurring Plans'!$A$5:$M$104,9,FALSE),""))</f>
        <v/>
      </c>
      <c r="I500" s="13" t="n"/>
      <c r="J500" s="20">
        <f>IF($E500="","",IF($I500&lt;&gt;"",$I500,IFERROR(VLOOKUP($A500,'Recurring Plans'!$A$5:$M$104,10,FALSE),"")))</f>
        <v/>
      </c>
      <c r="K500" s="12" t="n"/>
      <c r="L500" s="9">
        <f>IF($G500="","",IF($K500&lt;&gt;"",$K500,'Assumptions'!$E$14))</f>
        <v/>
      </c>
      <c r="M500" s="13" t="n"/>
      <c r="N500" s="20">
        <f>IF($G500="","",IF(OR($F500&lt;&gt;"",$I500&lt;&gt;"",$M500&lt;&gt;"",$K500='Assumptions'!$E$16,$K500='Assumptions'!$E$17),"Exception - check",IF(AND($L500='Assumptions'!$E$14,$G500&lt;'Assumptions'!$B$4),"Past date - check","")))</f>
        <v/>
      </c>
    </row>
    <row r="501">
      <c r="A501" s="6">
        <f>IFERROR(IF(INDEX('Recurring Plans'!$A$5:$A$104,INT((ROW()-5)/12)+1)="","",INDEX('Recurring Plans'!$A$5:$A$104,INT((ROW()-5)/12)+1)),"")</f>
        <v/>
      </c>
      <c r="B501" s="21">
        <f>IF($A501="","",MOD(ROW()-5,12)+1)</f>
        <v/>
      </c>
      <c r="C501" s="18">
        <f>IF($A501="","",IFERROR(VLOOKUP($A501,'Recurring Plans'!$A$5:$M$104,2,FALSE),""))</f>
        <v/>
      </c>
      <c r="D501" s="18">
        <f>IF($A501="","",IFERROR(VLOOKUP($A501,'Recurring Plans'!$A$5:$M$104,4,FALSE),""))</f>
        <v/>
      </c>
      <c r="E501" s="32">
        <f>IF(OR($A501="",$B501&gt;IFERROR(VLOOKUP($A501,'Recurring Plans'!$A$5:$M$104,8,FALSE),0),IFERROR(VLOOKUP($A501,'Recurring Plans'!$A$5:$M$104,11,FALSE),"")&lt;&gt;'Assumptions'!$E$9),"",IFERROR(IF(VLOOKUP($A501,'Recurring Plans'!$A$5:$M$104,7,FALSE)='Assumptions'!$E$4,VLOOKUP($A501,'Recurring Plans'!$A$5:$M$104,5,FALSE)+($B501-1)*VLOOKUP($A501,'Recurring Plans'!$A$5:$M$104,6,FALSE),IF(VLOOKUP($A501,'Recurring Plans'!$A$5:$M$104,7,FALSE)='Assumptions'!$E$5,VLOOKUP($A501,'Recurring Plans'!$A$5:$M$104,5,FALSE)+($B501-1)*VLOOKUP($A501,'Recurring Plans'!$A$5:$M$104,6,FALSE)*7,IF(VLOOKUP($A501,'Recurring Plans'!$A$5:$M$104,7,FALSE)='Assumptions'!$E$6,EDATE(VLOOKUP($A501,'Recurring Plans'!$A$5:$M$104,5,FALSE),($B501-1)*VLOOKUP($A501,'Recurring Plans'!$A$5:$M$104,6,FALSE)),""))),""))</f>
        <v/>
      </c>
      <c r="F501" s="31" t="n"/>
      <c r="G501" s="32">
        <f>IF($E501="","",IF($F501&lt;&gt;"",$F501,$E501))</f>
        <v/>
      </c>
      <c r="H501" s="22">
        <f>IF($E501="","",IFERROR(VLOOKUP($A501,'Recurring Plans'!$A$5:$M$104,9,FALSE),""))</f>
        <v/>
      </c>
      <c r="I501" s="13" t="n"/>
      <c r="J501" s="18">
        <f>IF($E501="","",IF($I501&lt;&gt;"",$I501,IFERROR(VLOOKUP($A501,'Recurring Plans'!$A$5:$M$104,10,FALSE),"")))</f>
        <v/>
      </c>
      <c r="K501" s="12" t="n"/>
      <c r="L501" s="6">
        <f>IF($G501="","",IF($K501&lt;&gt;"",$K501,'Assumptions'!$E$14))</f>
        <v/>
      </c>
      <c r="M501" s="13" t="n"/>
      <c r="N501" s="18">
        <f>IF($G501="","",IF(OR($F501&lt;&gt;"",$I501&lt;&gt;"",$M501&lt;&gt;"",$K501='Assumptions'!$E$16,$K501='Assumptions'!$E$17),"Exception - check",IF(AND($L501='Assumptions'!$E$14,$G501&lt;'Assumptions'!$B$4),"Past date - check","")))</f>
        <v/>
      </c>
    </row>
    <row r="502">
      <c r="A502" s="9">
        <f>IFERROR(IF(INDEX('Recurring Plans'!$A$5:$A$104,INT((ROW()-5)/12)+1)="","",INDEX('Recurring Plans'!$A$5:$A$104,INT((ROW()-5)/12)+1)),"")</f>
        <v/>
      </c>
      <c r="B502" s="23">
        <f>IF($A502="","",MOD(ROW()-5,12)+1)</f>
        <v/>
      </c>
      <c r="C502" s="20">
        <f>IF($A502="","",IFERROR(VLOOKUP($A502,'Recurring Plans'!$A$5:$M$104,2,FALSE),""))</f>
        <v/>
      </c>
      <c r="D502" s="20">
        <f>IF($A502="","",IFERROR(VLOOKUP($A502,'Recurring Plans'!$A$5:$M$104,4,FALSE),""))</f>
        <v/>
      </c>
      <c r="E502" s="33">
        <f>IF(OR($A502="",$B502&gt;IFERROR(VLOOKUP($A502,'Recurring Plans'!$A$5:$M$104,8,FALSE),0),IFERROR(VLOOKUP($A502,'Recurring Plans'!$A$5:$M$104,11,FALSE),"")&lt;&gt;'Assumptions'!$E$9),"",IFERROR(IF(VLOOKUP($A502,'Recurring Plans'!$A$5:$M$104,7,FALSE)='Assumptions'!$E$4,VLOOKUP($A502,'Recurring Plans'!$A$5:$M$104,5,FALSE)+($B502-1)*VLOOKUP($A502,'Recurring Plans'!$A$5:$M$104,6,FALSE),IF(VLOOKUP($A502,'Recurring Plans'!$A$5:$M$104,7,FALSE)='Assumptions'!$E$5,VLOOKUP($A502,'Recurring Plans'!$A$5:$M$104,5,FALSE)+($B502-1)*VLOOKUP($A502,'Recurring Plans'!$A$5:$M$104,6,FALSE)*7,IF(VLOOKUP($A502,'Recurring Plans'!$A$5:$M$104,7,FALSE)='Assumptions'!$E$6,EDATE(VLOOKUP($A502,'Recurring Plans'!$A$5:$M$104,5,FALSE),($B502-1)*VLOOKUP($A502,'Recurring Plans'!$A$5:$M$104,6,FALSE)),""))),""))</f>
        <v/>
      </c>
      <c r="F502" s="31" t="n"/>
      <c r="G502" s="33">
        <f>IF($E502="","",IF($F502&lt;&gt;"",$F502,$E502))</f>
        <v/>
      </c>
      <c r="H502" s="24">
        <f>IF($E502="","",IFERROR(VLOOKUP($A502,'Recurring Plans'!$A$5:$M$104,9,FALSE),""))</f>
        <v/>
      </c>
      <c r="I502" s="13" t="n"/>
      <c r="J502" s="20">
        <f>IF($E502="","",IF($I502&lt;&gt;"",$I502,IFERROR(VLOOKUP($A502,'Recurring Plans'!$A$5:$M$104,10,FALSE),"")))</f>
        <v/>
      </c>
      <c r="K502" s="12" t="n"/>
      <c r="L502" s="9">
        <f>IF($G502="","",IF($K502&lt;&gt;"",$K502,'Assumptions'!$E$14))</f>
        <v/>
      </c>
      <c r="M502" s="13" t="n"/>
      <c r="N502" s="20">
        <f>IF($G502="","",IF(OR($F502&lt;&gt;"",$I502&lt;&gt;"",$M502&lt;&gt;"",$K502='Assumptions'!$E$16,$K502='Assumptions'!$E$17),"Exception - check",IF(AND($L502='Assumptions'!$E$14,$G502&lt;'Assumptions'!$B$4),"Past date - check","")))</f>
        <v/>
      </c>
    </row>
    <row r="503">
      <c r="A503" s="6">
        <f>IFERROR(IF(INDEX('Recurring Plans'!$A$5:$A$104,INT((ROW()-5)/12)+1)="","",INDEX('Recurring Plans'!$A$5:$A$104,INT((ROW()-5)/12)+1)),"")</f>
        <v/>
      </c>
      <c r="B503" s="21">
        <f>IF($A503="","",MOD(ROW()-5,12)+1)</f>
        <v/>
      </c>
      <c r="C503" s="18">
        <f>IF($A503="","",IFERROR(VLOOKUP($A503,'Recurring Plans'!$A$5:$M$104,2,FALSE),""))</f>
        <v/>
      </c>
      <c r="D503" s="18">
        <f>IF($A503="","",IFERROR(VLOOKUP($A503,'Recurring Plans'!$A$5:$M$104,4,FALSE),""))</f>
        <v/>
      </c>
      <c r="E503" s="32">
        <f>IF(OR($A503="",$B503&gt;IFERROR(VLOOKUP($A503,'Recurring Plans'!$A$5:$M$104,8,FALSE),0),IFERROR(VLOOKUP($A503,'Recurring Plans'!$A$5:$M$104,11,FALSE),"")&lt;&gt;'Assumptions'!$E$9),"",IFERROR(IF(VLOOKUP($A503,'Recurring Plans'!$A$5:$M$104,7,FALSE)='Assumptions'!$E$4,VLOOKUP($A503,'Recurring Plans'!$A$5:$M$104,5,FALSE)+($B503-1)*VLOOKUP($A503,'Recurring Plans'!$A$5:$M$104,6,FALSE),IF(VLOOKUP($A503,'Recurring Plans'!$A$5:$M$104,7,FALSE)='Assumptions'!$E$5,VLOOKUP($A503,'Recurring Plans'!$A$5:$M$104,5,FALSE)+($B503-1)*VLOOKUP($A503,'Recurring Plans'!$A$5:$M$104,6,FALSE)*7,IF(VLOOKUP($A503,'Recurring Plans'!$A$5:$M$104,7,FALSE)='Assumptions'!$E$6,EDATE(VLOOKUP($A503,'Recurring Plans'!$A$5:$M$104,5,FALSE),($B503-1)*VLOOKUP($A503,'Recurring Plans'!$A$5:$M$104,6,FALSE)),""))),""))</f>
        <v/>
      </c>
      <c r="F503" s="31" t="n"/>
      <c r="G503" s="32">
        <f>IF($E503="","",IF($F503&lt;&gt;"",$F503,$E503))</f>
        <v/>
      </c>
      <c r="H503" s="22">
        <f>IF($E503="","",IFERROR(VLOOKUP($A503,'Recurring Plans'!$A$5:$M$104,9,FALSE),""))</f>
        <v/>
      </c>
      <c r="I503" s="13" t="n"/>
      <c r="J503" s="18">
        <f>IF($E503="","",IF($I503&lt;&gt;"",$I503,IFERROR(VLOOKUP($A503,'Recurring Plans'!$A$5:$M$104,10,FALSE),"")))</f>
        <v/>
      </c>
      <c r="K503" s="12" t="n"/>
      <c r="L503" s="6">
        <f>IF($G503="","",IF($K503&lt;&gt;"",$K503,'Assumptions'!$E$14))</f>
        <v/>
      </c>
      <c r="M503" s="13" t="n"/>
      <c r="N503" s="18">
        <f>IF($G503="","",IF(OR($F503&lt;&gt;"",$I503&lt;&gt;"",$M503&lt;&gt;"",$K503='Assumptions'!$E$16,$K503='Assumptions'!$E$17),"Exception - check",IF(AND($L503='Assumptions'!$E$14,$G503&lt;'Assumptions'!$B$4),"Past date - check","")))</f>
        <v/>
      </c>
    </row>
    <row r="504">
      <c r="A504" s="9">
        <f>IFERROR(IF(INDEX('Recurring Plans'!$A$5:$A$104,INT((ROW()-5)/12)+1)="","",INDEX('Recurring Plans'!$A$5:$A$104,INT((ROW()-5)/12)+1)),"")</f>
        <v/>
      </c>
      <c r="B504" s="23">
        <f>IF($A504="","",MOD(ROW()-5,12)+1)</f>
        <v/>
      </c>
      <c r="C504" s="20">
        <f>IF($A504="","",IFERROR(VLOOKUP($A504,'Recurring Plans'!$A$5:$M$104,2,FALSE),""))</f>
        <v/>
      </c>
      <c r="D504" s="20">
        <f>IF($A504="","",IFERROR(VLOOKUP($A504,'Recurring Plans'!$A$5:$M$104,4,FALSE),""))</f>
        <v/>
      </c>
      <c r="E504" s="33">
        <f>IF(OR($A504="",$B504&gt;IFERROR(VLOOKUP($A504,'Recurring Plans'!$A$5:$M$104,8,FALSE),0),IFERROR(VLOOKUP($A504,'Recurring Plans'!$A$5:$M$104,11,FALSE),"")&lt;&gt;'Assumptions'!$E$9),"",IFERROR(IF(VLOOKUP($A504,'Recurring Plans'!$A$5:$M$104,7,FALSE)='Assumptions'!$E$4,VLOOKUP($A504,'Recurring Plans'!$A$5:$M$104,5,FALSE)+($B504-1)*VLOOKUP($A504,'Recurring Plans'!$A$5:$M$104,6,FALSE),IF(VLOOKUP($A504,'Recurring Plans'!$A$5:$M$104,7,FALSE)='Assumptions'!$E$5,VLOOKUP($A504,'Recurring Plans'!$A$5:$M$104,5,FALSE)+($B504-1)*VLOOKUP($A504,'Recurring Plans'!$A$5:$M$104,6,FALSE)*7,IF(VLOOKUP($A504,'Recurring Plans'!$A$5:$M$104,7,FALSE)='Assumptions'!$E$6,EDATE(VLOOKUP($A504,'Recurring Plans'!$A$5:$M$104,5,FALSE),($B504-1)*VLOOKUP($A504,'Recurring Plans'!$A$5:$M$104,6,FALSE)),""))),""))</f>
        <v/>
      </c>
      <c r="F504" s="31" t="n"/>
      <c r="G504" s="33">
        <f>IF($E504="","",IF($F504&lt;&gt;"",$F504,$E504))</f>
        <v/>
      </c>
      <c r="H504" s="24">
        <f>IF($E504="","",IFERROR(VLOOKUP($A504,'Recurring Plans'!$A$5:$M$104,9,FALSE),""))</f>
        <v/>
      </c>
      <c r="I504" s="13" t="n"/>
      <c r="J504" s="20">
        <f>IF($E504="","",IF($I504&lt;&gt;"",$I504,IFERROR(VLOOKUP($A504,'Recurring Plans'!$A$5:$M$104,10,FALSE),"")))</f>
        <v/>
      </c>
      <c r="K504" s="12" t="n"/>
      <c r="L504" s="9">
        <f>IF($G504="","",IF($K504&lt;&gt;"",$K504,'Assumptions'!$E$14))</f>
        <v/>
      </c>
      <c r="M504" s="13" t="n"/>
      <c r="N504" s="20">
        <f>IF($G504="","",IF(OR($F504&lt;&gt;"",$I504&lt;&gt;"",$M504&lt;&gt;"",$K504='Assumptions'!$E$16,$K504='Assumptions'!$E$17),"Exception - check",IF(AND($L504='Assumptions'!$E$14,$G504&lt;'Assumptions'!$B$4),"Past date - check","")))</f>
        <v/>
      </c>
    </row>
    <row r="505">
      <c r="A505" s="6">
        <f>IFERROR(IF(INDEX('Recurring Plans'!$A$5:$A$104,INT((ROW()-5)/12)+1)="","",INDEX('Recurring Plans'!$A$5:$A$104,INT((ROW()-5)/12)+1)),"")</f>
        <v/>
      </c>
      <c r="B505" s="21">
        <f>IF($A505="","",MOD(ROW()-5,12)+1)</f>
        <v/>
      </c>
      <c r="C505" s="18">
        <f>IF($A505="","",IFERROR(VLOOKUP($A505,'Recurring Plans'!$A$5:$M$104,2,FALSE),""))</f>
        <v/>
      </c>
      <c r="D505" s="18">
        <f>IF($A505="","",IFERROR(VLOOKUP($A505,'Recurring Plans'!$A$5:$M$104,4,FALSE),""))</f>
        <v/>
      </c>
      <c r="E505" s="32">
        <f>IF(OR($A505="",$B505&gt;IFERROR(VLOOKUP($A505,'Recurring Plans'!$A$5:$M$104,8,FALSE),0),IFERROR(VLOOKUP($A505,'Recurring Plans'!$A$5:$M$104,11,FALSE),"")&lt;&gt;'Assumptions'!$E$9),"",IFERROR(IF(VLOOKUP($A505,'Recurring Plans'!$A$5:$M$104,7,FALSE)='Assumptions'!$E$4,VLOOKUP($A505,'Recurring Plans'!$A$5:$M$104,5,FALSE)+($B505-1)*VLOOKUP($A505,'Recurring Plans'!$A$5:$M$104,6,FALSE),IF(VLOOKUP($A505,'Recurring Plans'!$A$5:$M$104,7,FALSE)='Assumptions'!$E$5,VLOOKUP($A505,'Recurring Plans'!$A$5:$M$104,5,FALSE)+($B505-1)*VLOOKUP($A505,'Recurring Plans'!$A$5:$M$104,6,FALSE)*7,IF(VLOOKUP($A505,'Recurring Plans'!$A$5:$M$104,7,FALSE)='Assumptions'!$E$6,EDATE(VLOOKUP($A505,'Recurring Plans'!$A$5:$M$104,5,FALSE),($B505-1)*VLOOKUP($A505,'Recurring Plans'!$A$5:$M$104,6,FALSE)),""))),""))</f>
        <v/>
      </c>
      <c r="F505" s="31" t="n"/>
      <c r="G505" s="32">
        <f>IF($E505="","",IF($F505&lt;&gt;"",$F505,$E505))</f>
        <v/>
      </c>
      <c r="H505" s="22">
        <f>IF($E505="","",IFERROR(VLOOKUP($A505,'Recurring Plans'!$A$5:$M$104,9,FALSE),""))</f>
        <v/>
      </c>
      <c r="I505" s="13" t="n"/>
      <c r="J505" s="18">
        <f>IF($E505="","",IF($I505&lt;&gt;"",$I505,IFERROR(VLOOKUP($A505,'Recurring Plans'!$A$5:$M$104,10,FALSE),"")))</f>
        <v/>
      </c>
      <c r="K505" s="12" t="n"/>
      <c r="L505" s="6">
        <f>IF($G505="","",IF($K505&lt;&gt;"",$K505,'Assumptions'!$E$14))</f>
        <v/>
      </c>
      <c r="M505" s="13" t="n"/>
      <c r="N505" s="18">
        <f>IF($G505="","",IF(OR($F505&lt;&gt;"",$I505&lt;&gt;"",$M505&lt;&gt;"",$K505='Assumptions'!$E$16,$K505='Assumptions'!$E$17),"Exception - check",IF(AND($L505='Assumptions'!$E$14,$G505&lt;'Assumptions'!$B$4),"Past date - check","")))</f>
        <v/>
      </c>
    </row>
    <row r="506">
      <c r="A506" s="9">
        <f>IFERROR(IF(INDEX('Recurring Plans'!$A$5:$A$104,INT((ROW()-5)/12)+1)="","",INDEX('Recurring Plans'!$A$5:$A$104,INT((ROW()-5)/12)+1)),"")</f>
        <v/>
      </c>
      <c r="B506" s="23">
        <f>IF($A506="","",MOD(ROW()-5,12)+1)</f>
        <v/>
      </c>
      <c r="C506" s="20">
        <f>IF($A506="","",IFERROR(VLOOKUP($A506,'Recurring Plans'!$A$5:$M$104,2,FALSE),""))</f>
        <v/>
      </c>
      <c r="D506" s="20">
        <f>IF($A506="","",IFERROR(VLOOKUP($A506,'Recurring Plans'!$A$5:$M$104,4,FALSE),""))</f>
        <v/>
      </c>
      <c r="E506" s="33">
        <f>IF(OR($A506="",$B506&gt;IFERROR(VLOOKUP($A506,'Recurring Plans'!$A$5:$M$104,8,FALSE),0),IFERROR(VLOOKUP($A506,'Recurring Plans'!$A$5:$M$104,11,FALSE),"")&lt;&gt;'Assumptions'!$E$9),"",IFERROR(IF(VLOOKUP($A506,'Recurring Plans'!$A$5:$M$104,7,FALSE)='Assumptions'!$E$4,VLOOKUP($A506,'Recurring Plans'!$A$5:$M$104,5,FALSE)+($B506-1)*VLOOKUP($A506,'Recurring Plans'!$A$5:$M$104,6,FALSE),IF(VLOOKUP($A506,'Recurring Plans'!$A$5:$M$104,7,FALSE)='Assumptions'!$E$5,VLOOKUP($A506,'Recurring Plans'!$A$5:$M$104,5,FALSE)+($B506-1)*VLOOKUP($A506,'Recurring Plans'!$A$5:$M$104,6,FALSE)*7,IF(VLOOKUP($A506,'Recurring Plans'!$A$5:$M$104,7,FALSE)='Assumptions'!$E$6,EDATE(VLOOKUP($A506,'Recurring Plans'!$A$5:$M$104,5,FALSE),($B506-1)*VLOOKUP($A506,'Recurring Plans'!$A$5:$M$104,6,FALSE)),""))),""))</f>
        <v/>
      </c>
      <c r="F506" s="31" t="n"/>
      <c r="G506" s="33">
        <f>IF($E506="","",IF($F506&lt;&gt;"",$F506,$E506))</f>
        <v/>
      </c>
      <c r="H506" s="24">
        <f>IF($E506="","",IFERROR(VLOOKUP($A506,'Recurring Plans'!$A$5:$M$104,9,FALSE),""))</f>
        <v/>
      </c>
      <c r="I506" s="13" t="n"/>
      <c r="J506" s="20">
        <f>IF($E506="","",IF($I506&lt;&gt;"",$I506,IFERROR(VLOOKUP($A506,'Recurring Plans'!$A$5:$M$104,10,FALSE),"")))</f>
        <v/>
      </c>
      <c r="K506" s="12" t="n"/>
      <c r="L506" s="9">
        <f>IF($G506="","",IF($K506&lt;&gt;"",$K506,'Assumptions'!$E$14))</f>
        <v/>
      </c>
      <c r="M506" s="13" t="n"/>
      <c r="N506" s="20">
        <f>IF($G506="","",IF(OR($F506&lt;&gt;"",$I506&lt;&gt;"",$M506&lt;&gt;"",$K506='Assumptions'!$E$16,$K506='Assumptions'!$E$17),"Exception - check",IF(AND($L506='Assumptions'!$E$14,$G506&lt;'Assumptions'!$B$4),"Past date - check","")))</f>
        <v/>
      </c>
    </row>
    <row r="507">
      <c r="A507" s="6">
        <f>IFERROR(IF(INDEX('Recurring Plans'!$A$5:$A$104,INT((ROW()-5)/12)+1)="","",INDEX('Recurring Plans'!$A$5:$A$104,INT((ROW()-5)/12)+1)),"")</f>
        <v/>
      </c>
      <c r="B507" s="21">
        <f>IF($A507="","",MOD(ROW()-5,12)+1)</f>
        <v/>
      </c>
      <c r="C507" s="18">
        <f>IF($A507="","",IFERROR(VLOOKUP($A507,'Recurring Plans'!$A$5:$M$104,2,FALSE),""))</f>
        <v/>
      </c>
      <c r="D507" s="18">
        <f>IF($A507="","",IFERROR(VLOOKUP($A507,'Recurring Plans'!$A$5:$M$104,4,FALSE),""))</f>
        <v/>
      </c>
      <c r="E507" s="32">
        <f>IF(OR($A507="",$B507&gt;IFERROR(VLOOKUP($A507,'Recurring Plans'!$A$5:$M$104,8,FALSE),0),IFERROR(VLOOKUP($A507,'Recurring Plans'!$A$5:$M$104,11,FALSE),"")&lt;&gt;'Assumptions'!$E$9),"",IFERROR(IF(VLOOKUP($A507,'Recurring Plans'!$A$5:$M$104,7,FALSE)='Assumptions'!$E$4,VLOOKUP($A507,'Recurring Plans'!$A$5:$M$104,5,FALSE)+($B507-1)*VLOOKUP($A507,'Recurring Plans'!$A$5:$M$104,6,FALSE),IF(VLOOKUP($A507,'Recurring Plans'!$A$5:$M$104,7,FALSE)='Assumptions'!$E$5,VLOOKUP($A507,'Recurring Plans'!$A$5:$M$104,5,FALSE)+($B507-1)*VLOOKUP($A507,'Recurring Plans'!$A$5:$M$104,6,FALSE)*7,IF(VLOOKUP($A507,'Recurring Plans'!$A$5:$M$104,7,FALSE)='Assumptions'!$E$6,EDATE(VLOOKUP($A507,'Recurring Plans'!$A$5:$M$104,5,FALSE),($B507-1)*VLOOKUP($A507,'Recurring Plans'!$A$5:$M$104,6,FALSE)),""))),""))</f>
        <v/>
      </c>
      <c r="F507" s="31" t="n"/>
      <c r="G507" s="32">
        <f>IF($E507="","",IF($F507&lt;&gt;"",$F507,$E507))</f>
        <v/>
      </c>
      <c r="H507" s="22">
        <f>IF($E507="","",IFERROR(VLOOKUP($A507,'Recurring Plans'!$A$5:$M$104,9,FALSE),""))</f>
        <v/>
      </c>
      <c r="I507" s="13" t="n"/>
      <c r="J507" s="18">
        <f>IF($E507="","",IF($I507&lt;&gt;"",$I507,IFERROR(VLOOKUP($A507,'Recurring Plans'!$A$5:$M$104,10,FALSE),"")))</f>
        <v/>
      </c>
      <c r="K507" s="12" t="n"/>
      <c r="L507" s="6">
        <f>IF($G507="","",IF($K507&lt;&gt;"",$K507,'Assumptions'!$E$14))</f>
        <v/>
      </c>
      <c r="M507" s="13" t="n"/>
      <c r="N507" s="18">
        <f>IF($G507="","",IF(OR($F507&lt;&gt;"",$I507&lt;&gt;"",$M507&lt;&gt;"",$K507='Assumptions'!$E$16,$K507='Assumptions'!$E$17),"Exception - check",IF(AND($L507='Assumptions'!$E$14,$G507&lt;'Assumptions'!$B$4),"Past date - check","")))</f>
        <v/>
      </c>
    </row>
    <row r="508">
      <c r="A508" s="9">
        <f>IFERROR(IF(INDEX('Recurring Plans'!$A$5:$A$104,INT((ROW()-5)/12)+1)="","",INDEX('Recurring Plans'!$A$5:$A$104,INT((ROW()-5)/12)+1)),"")</f>
        <v/>
      </c>
      <c r="B508" s="23">
        <f>IF($A508="","",MOD(ROW()-5,12)+1)</f>
        <v/>
      </c>
      <c r="C508" s="20">
        <f>IF($A508="","",IFERROR(VLOOKUP($A508,'Recurring Plans'!$A$5:$M$104,2,FALSE),""))</f>
        <v/>
      </c>
      <c r="D508" s="20">
        <f>IF($A508="","",IFERROR(VLOOKUP($A508,'Recurring Plans'!$A$5:$M$104,4,FALSE),""))</f>
        <v/>
      </c>
      <c r="E508" s="33">
        <f>IF(OR($A508="",$B508&gt;IFERROR(VLOOKUP($A508,'Recurring Plans'!$A$5:$M$104,8,FALSE),0),IFERROR(VLOOKUP($A508,'Recurring Plans'!$A$5:$M$104,11,FALSE),"")&lt;&gt;'Assumptions'!$E$9),"",IFERROR(IF(VLOOKUP($A508,'Recurring Plans'!$A$5:$M$104,7,FALSE)='Assumptions'!$E$4,VLOOKUP($A508,'Recurring Plans'!$A$5:$M$104,5,FALSE)+($B508-1)*VLOOKUP($A508,'Recurring Plans'!$A$5:$M$104,6,FALSE),IF(VLOOKUP($A508,'Recurring Plans'!$A$5:$M$104,7,FALSE)='Assumptions'!$E$5,VLOOKUP($A508,'Recurring Plans'!$A$5:$M$104,5,FALSE)+($B508-1)*VLOOKUP($A508,'Recurring Plans'!$A$5:$M$104,6,FALSE)*7,IF(VLOOKUP($A508,'Recurring Plans'!$A$5:$M$104,7,FALSE)='Assumptions'!$E$6,EDATE(VLOOKUP($A508,'Recurring Plans'!$A$5:$M$104,5,FALSE),($B508-1)*VLOOKUP($A508,'Recurring Plans'!$A$5:$M$104,6,FALSE)),""))),""))</f>
        <v/>
      </c>
      <c r="F508" s="31" t="n"/>
      <c r="G508" s="33">
        <f>IF($E508="","",IF($F508&lt;&gt;"",$F508,$E508))</f>
        <v/>
      </c>
      <c r="H508" s="24">
        <f>IF($E508="","",IFERROR(VLOOKUP($A508,'Recurring Plans'!$A$5:$M$104,9,FALSE),""))</f>
        <v/>
      </c>
      <c r="I508" s="13" t="n"/>
      <c r="J508" s="20">
        <f>IF($E508="","",IF($I508&lt;&gt;"",$I508,IFERROR(VLOOKUP($A508,'Recurring Plans'!$A$5:$M$104,10,FALSE),"")))</f>
        <v/>
      </c>
      <c r="K508" s="12" t="n"/>
      <c r="L508" s="9">
        <f>IF($G508="","",IF($K508&lt;&gt;"",$K508,'Assumptions'!$E$14))</f>
        <v/>
      </c>
      <c r="M508" s="13" t="n"/>
      <c r="N508" s="20">
        <f>IF($G508="","",IF(OR($F508&lt;&gt;"",$I508&lt;&gt;"",$M508&lt;&gt;"",$K508='Assumptions'!$E$16,$K508='Assumptions'!$E$17),"Exception - check",IF(AND($L508='Assumptions'!$E$14,$G508&lt;'Assumptions'!$B$4),"Past date - check","")))</f>
        <v/>
      </c>
    </row>
    <row r="509">
      <c r="A509" s="6">
        <f>IFERROR(IF(INDEX('Recurring Plans'!$A$5:$A$104,INT((ROW()-5)/12)+1)="","",INDEX('Recurring Plans'!$A$5:$A$104,INT((ROW()-5)/12)+1)),"")</f>
        <v/>
      </c>
      <c r="B509" s="21">
        <f>IF($A509="","",MOD(ROW()-5,12)+1)</f>
        <v/>
      </c>
      <c r="C509" s="18">
        <f>IF($A509="","",IFERROR(VLOOKUP($A509,'Recurring Plans'!$A$5:$M$104,2,FALSE),""))</f>
        <v/>
      </c>
      <c r="D509" s="18">
        <f>IF($A509="","",IFERROR(VLOOKUP($A509,'Recurring Plans'!$A$5:$M$104,4,FALSE),""))</f>
        <v/>
      </c>
      <c r="E509" s="32">
        <f>IF(OR($A509="",$B509&gt;IFERROR(VLOOKUP($A509,'Recurring Plans'!$A$5:$M$104,8,FALSE),0),IFERROR(VLOOKUP($A509,'Recurring Plans'!$A$5:$M$104,11,FALSE),"")&lt;&gt;'Assumptions'!$E$9),"",IFERROR(IF(VLOOKUP($A509,'Recurring Plans'!$A$5:$M$104,7,FALSE)='Assumptions'!$E$4,VLOOKUP($A509,'Recurring Plans'!$A$5:$M$104,5,FALSE)+($B509-1)*VLOOKUP($A509,'Recurring Plans'!$A$5:$M$104,6,FALSE),IF(VLOOKUP($A509,'Recurring Plans'!$A$5:$M$104,7,FALSE)='Assumptions'!$E$5,VLOOKUP($A509,'Recurring Plans'!$A$5:$M$104,5,FALSE)+($B509-1)*VLOOKUP($A509,'Recurring Plans'!$A$5:$M$104,6,FALSE)*7,IF(VLOOKUP($A509,'Recurring Plans'!$A$5:$M$104,7,FALSE)='Assumptions'!$E$6,EDATE(VLOOKUP($A509,'Recurring Plans'!$A$5:$M$104,5,FALSE),($B509-1)*VLOOKUP($A509,'Recurring Plans'!$A$5:$M$104,6,FALSE)),""))),""))</f>
        <v/>
      </c>
      <c r="F509" s="31" t="n"/>
      <c r="G509" s="32">
        <f>IF($E509="","",IF($F509&lt;&gt;"",$F509,$E509))</f>
        <v/>
      </c>
      <c r="H509" s="22">
        <f>IF($E509="","",IFERROR(VLOOKUP($A509,'Recurring Plans'!$A$5:$M$104,9,FALSE),""))</f>
        <v/>
      </c>
      <c r="I509" s="13" t="n"/>
      <c r="J509" s="18">
        <f>IF($E509="","",IF($I509&lt;&gt;"",$I509,IFERROR(VLOOKUP($A509,'Recurring Plans'!$A$5:$M$104,10,FALSE),"")))</f>
        <v/>
      </c>
      <c r="K509" s="12" t="n"/>
      <c r="L509" s="6">
        <f>IF($G509="","",IF($K509&lt;&gt;"",$K509,'Assumptions'!$E$14))</f>
        <v/>
      </c>
      <c r="M509" s="13" t="n"/>
      <c r="N509" s="18">
        <f>IF($G509="","",IF(OR($F509&lt;&gt;"",$I509&lt;&gt;"",$M509&lt;&gt;"",$K509='Assumptions'!$E$16,$K509='Assumptions'!$E$17),"Exception - check",IF(AND($L509='Assumptions'!$E$14,$G509&lt;'Assumptions'!$B$4),"Past date - check","")))</f>
        <v/>
      </c>
    </row>
    <row r="510">
      <c r="A510" s="9">
        <f>IFERROR(IF(INDEX('Recurring Plans'!$A$5:$A$104,INT((ROW()-5)/12)+1)="","",INDEX('Recurring Plans'!$A$5:$A$104,INT((ROW()-5)/12)+1)),"")</f>
        <v/>
      </c>
      <c r="B510" s="23">
        <f>IF($A510="","",MOD(ROW()-5,12)+1)</f>
        <v/>
      </c>
      <c r="C510" s="20">
        <f>IF($A510="","",IFERROR(VLOOKUP($A510,'Recurring Plans'!$A$5:$M$104,2,FALSE),""))</f>
        <v/>
      </c>
      <c r="D510" s="20">
        <f>IF($A510="","",IFERROR(VLOOKUP($A510,'Recurring Plans'!$A$5:$M$104,4,FALSE),""))</f>
        <v/>
      </c>
      <c r="E510" s="33">
        <f>IF(OR($A510="",$B510&gt;IFERROR(VLOOKUP($A510,'Recurring Plans'!$A$5:$M$104,8,FALSE),0),IFERROR(VLOOKUP($A510,'Recurring Plans'!$A$5:$M$104,11,FALSE),"")&lt;&gt;'Assumptions'!$E$9),"",IFERROR(IF(VLOOKUP($A510,'Recurring Plans'!$A$5:$M$104,7,FALSE)='Assumptions'!$E$4,VLOOKUP($A510,'Recurring Plans'!$A$5:$M$104,5,FALSE)+($B510-1)*VLOOKUP($A510,'Recurring Plans'!$A$5:$M$104,6,FALSE),IF(VLOOKUP($A510,'Recurring Plans'!$A$5:$M$104,7,FALSE)='Assumptions'!$E$5,VLOOKUP($A510,'Recurring Plans'!$A$5:$M$104,5,FALSE)+($B510-1)*VLOOKUP($A510,'Recurring Plans'!$A$5:$M$104,6,FALSE)*7,IF(VLOOKUP($A510,'Recurring Plans'!$A$5:$M$104,7,FALSE)='Assumptions'!$E$6,EDATE(VLOOKUP($A510,'Recurring Plans'!$A$5:$M$104,5,FALSE),($B510-1)*VLOOKUP($A510,'Recurring Plans'!$A$5:$M$104,6,FALSE)),""))),""))</f>
        <v/>
      </c>
      <c r="F510" s="31" t="n"/>
      <c r="G510" s="33">
        <f>IF($E510="","",IF($F510&lt;&gt;"",$F510,$E510))</f>
        <v/>
      </c>
      <c r="H510" s="24">
        <f>IF($E510="","",IFERROR(VLOOKUP($A510,'Recurring Plans'!$A$5:$M$104,9,FALSE),""))</f>
        <v/>
      </c>
      <c r="I510" s="13" t="n"/>
      <c r="J510" s="20">
        <f>IF($E510="","",IF($I510&lt;&gt;"",$I510,IFERROR(VLOOKUP($A510,'Recurring Plans'!$A$5:$M$104,10,FALSE),"")))</f>
        <v/>
      </c>
      <c r="K510" s="12" t="n"/>
      <c r="L510" s="9">
        <f>IF($G510="","",IF($K510&lt;&gt;"",$K510,'Assumptions'!$E$14))</f>
        <v/>
      </c>
      <c r="M510" s="13" t="n"/>
      <c r="N510" s="20">
        <f>IF($G510="","",IF(OR($F510&lt;&gt;"",$I510&lt;&gt;"",$M510&lt;&gt;"",$K510='Assumptions'!$E$16,$K510='Assumptions'!$E$17),"Exception - check",IF(AND($L510='Assumptions'!$E$14,$G510&lt;'Assumptions'!$B$4),"Past date - check","")))</f>
        <v/>
      </c>
    </row>
    <row r="511">
      <c r="A511" s="6">
        <f>IFERROR(IF(INDEX('Recurring Plans'!$A$5:$A$104,INT((ROW()-5)/12)+1)="","",INDEX('Recurring Plans'!$A$5:$A$104,INT((ROW()-5)/12)+1)),"")</f>
        <v/>
      </c>
      <c r="B511" s="21">
        <f>IF($A511="","",MOD(ROW()-5,12)+1)</f>
        <v/>
      </c>
      <c r="C511" s="18">
        <f>IF($A511="","",IFERROR(VLOOKUP($A511,'Recurring Plans'!$A$5:$M$104,2,FALSE),""))</f>
        <v/>
      </c>
      <c r="D511" s="18">
        <f>IF($A511="","",IFERROR(VLOOKUP($A511,'Recurring Plans'!$A$5:$M$104,4,FALSE),""))</f>
        <v/>
      </c>
      <c r="E511" s="32">
        <f>IF(OR($A511="",$B511&gt;IFERROR(VLOOKUP($A511,'Recurring Plans'!$A$5:$M$104,8,FALSE),0),IFERROR(VLOOKUP($A511,'Recurring Plans'!$A$5:$M$104,11,FALSE),"")&lt;&gt;'Assumptions'!$E$9),"",IFERROR(IF(VLOOKUP($A511,'Recurring Plans'!$A$5:$M$104,7,FALSE)='Assumptions'!$E$4,VLOOKUP($A511,'Recurring Plans'!$A$5:$M$104,5,FALSE)+($B511-1)*VLOOKUP($A511,'Recurring Plans'!$A$5:$M$104,6,FALSE),IF(VLOOKUP($A511,'Recurring Plans'!$A$5:$M$104,7,FALSE)='Assumptions'!$E$5,VLOOKUP($A511,'Recurring Plans'!$A$5:$M$104,5,FALSE)+($B511-1)*VLOOKUP($A511,'Recurring Plans'!$A$5:$M$104,6,FALSE)*7,IF(VLOOKUP($A511,'Recurring Plans'!$A$5:$M$104,7,FALSE)='Assumptions'!$E$6,EDATE(VLOOKUP($A511,'Recurring Plans'!$A$5:$M$104,5,FALSE),($B511-1)*VLOOKUP($A511,'Recurring Plans'!$A$5:$M$104,6,FALSE)),""))),""))</f>
        <v/>
      </c>
      <c r="F511" s="31" t="n"/>
      <c r="G511" s="32">
        <f>IF($E511="","",IF($F511&lt;&gt;"",$F511,$E511))</f>
        <v/>
      </c>
      <c r="H511" s="22">
        <f>IF($E511="","",IFERROR(VLOOKUP($A511,'Recurring Plans'!$A$5:$M$104,9,FALSE),""))</f>
        <v/>
      </c>
      <c r="I511" s="13" t="n"/>
      <c r="J511" s="18">
        <f>IF($E511="","",IF($I511&lt;&gt;"",$I511,IFERROR(VLOOKUP($A511,'Recurring Plans'!$A$5:$M$104,10,FALSE),"")))</f>
        <v/>
      </c>
      <c r="K511" s="12" t="n"/>
      <c r="L511" s="6">
        <f>IF($G511="","",IF($K511&lt;&gt;"",$K511,'Assumptions'!$E$14))</f>
        <v/>
      </c>
      <c r="M511" s="13" t="n"/>
      <c r="N511" s="18">
        <f>IF($G511="","",IF(OR($F511&lt;&gt;"",$I511&lt;&gt;"",$M511&lt;&gt;"",$K511='Assumptions'!$E$16,$K511='Assumptions'!$E$17),"Exception - check",IF(AND($L511='Assumptions'!$E$14,$G511&lt;'Assumptions'!$B$4),"Past date - check","")))</f>
        <v/>
      </c>
    </row>
    <row r="512">
      <c r="A512" s="9">
        <f>IFERROR(IF(INDEX('Recurring Plans'!$A$5:$A$104,INT((ROW()-5)/12)+1)="","",INDEX('Recurring Plans'!$A$5:$A$104,INT((ROW()-5)/12)+1)),"")</f>
        <v/>
      </c>
      <c r="B512" s="23">
        <f>IF($A512="","",MOD(ROW()-5,12)+1)</f>
        <v/>
      </c>
      <c r="C512" s="20">
        <f>IF($A512="","",IFERROR(VLOOKUP($A512,'Recurring Plans'!$A$5:$M$104,2,FALSE),""))</f>
        <v/>
      </c>
      <c r="D512" s="20">
        <f>IF($A512="","",IFERROR(VLOOKUP($A512,'Recurring Plans'!$A$5:$M$104,4,FALSE),""))</f>
        <v/>
      </c>
      <c r="E512" s="33">
        <f>IF(OR($A512="",$B512&gt;IFERROR(VLOOKUP($A512,'Recurring Plans'!$A$5:$M$104,8,FALSE),0),IFERROR(VLOOKUP($A512,'Recurring Plans'!$A$5:$M$104,11,FALSE),"")&lt;&gt;'Assumptions'!$E$9),"",IFERROR(IF(VLOOKUP($A512,'Recurring Plans'!$A$5:$M$104,7,FALSE)='Assumptions'!$E$4,VLOOKUP($A512,'Recurring Plans'!$A$5:$M$104,5,FALSE)+($B512-1)*VLOOKUP($A512,'Recurring Plans'!$A$5:$M$104,6,FALSE),IF(VLOOKUP($A512,'Recurring Plans'!$A$5:$M$104,7,FALSE)='Assumptions'!$E$5,VLOOKUP($A512,'Recurring Plans'!$A$5:$M$104,5,FALSE)+($B512-1)*VLOOKUP($A512,'Recurring Plans'!$A$5:$M$104,6,FALSE)*7,IF(VLOOKUP($A512,'Recurring Plans'!$A$5:$M$104,7,FALSE)='Assumptions'!$E$6,EDATE(VLOOKUP($A512,'Recurring Plans'!$A$5:$M$104,5,FALSE),($B512-1)*VLOOKUP($A512,'Recurring Plans'!$A$5:$M$104,6,FALSE)),""))),""))</f>
        <v/>
      </c>
      <c r="F512" s="31" t="n"/>
      <c r="G512" s="33">
        <f>IF($E512="","",IF($F512&lt;&gt;"",$F512,$E512))</f>
        <v/>
      </c>
      <c r="H512" s="24">
        <f>IF($E512="","",IFERROR(VLOOKUP($A512,'Recurring Plans'!$A$5:$M$104,9,FALSE),""))</f>
        <v/>
      </c>
      <c r="I512" s="13" t="n"/>
      <c r="J512" s="20">
        <f>IF($E512="","",IF($I512&lt;&gt;"",$I512,IFERROR(VLOOKUP($A512,'Recurring Plans'!$A$5:$M$104,10,FALSE),"")))</f>
        <v/>
      </c>
      <c r="K512" s="12" t="n"/>
      <c r="L512" s="9">
        <f>IF($G512="","",IF($K512&lt;&gt;"",$K512,'Assumptions'!$E$14))</f>
        <v/>
      </c>
      <c r="M512" s="13" t="n"/>
      <c r="N512" s="20">
        <f>IF($G512="","",IF(OR($F512&lt;&gt;"",$I512&lt;&gt;"",$M512&lt;&gt;"",$K512='Assumptions'!$E$16,$K512='Assumptions'!$E$17),"Exception - check",IF(AND($L512='Assumptions'!$E$14,$G512&lt;'Assumptions'!$B$4),"Past date - check","")))</f>
        <v/>
      </c>
    </row>
    <row r="513">
      <c r="A513" s="6">
        <f>IFERROR(IF(INDEX('Recurring Plans'!$A$5:$A$104,INT((ROW()-5)/12)+1)="","",INDEX('Recurring Plans'!$A$5:$A$104,INT((ROW()-5)/12)+1)),"")</f>
        <v/>
      </c>
      <c r="B513" s="21">
        <f>IF($A513="","",MOD(ROW()-5,12)+1)</f>
        <v/>
      </c>
      <c r="C513" s="18">
        <f>IF($A513="","",IFERROR(VLOOKUP($A513,'Recurring Plans'!$A$5:$M$104,2,FALSE),""))</f>
        <v/>
      </c>
      <c r="D513" s="18">
        <f>IF($A513="","",IFERROR(VLOOKUP($A513,'Recurring Plans'!$A$5:$M$104,4,FALSE),""))</f>
        <v/>
      </c>
      <c r="E513" s="32">
        <f>IF(OR($A513="",$B513&gt;IFERROR(VLOOKUP($A513,'Recurring Plans'!$A$5:$M$104,8,FALSE),0),IFERROR(VLOOKUP($A513,'Recurring Plans'!$A$5:$M$104,11,FALSE),"")&lt;&gt;'Assumptions'!$E$9),"",IFERROR(IF(VLOOKUP($A513,'Recurring Plans'!$A$5:$M$104,7,FALSE)='Assumptions'!$E$4,VLOOKUP($A513,'Recurring Plans'!$A$5:$M$104,5,FALSE)+($B513-1)*VLOOKUP($A513,'Recurring Plans'!$A$5:$M$104,6,FALSE),IF(VLOOKUP($A513,'Recurring Plans'!$A$5:$M$104,7,FALSE)='Assumptions'!$E$5,VLOOKUP($A513,'Recurring Plans'!$A$5:$M$104,5,FALSE)+($B513-1)*VLOOKUP($A513,'Recurring Plans'!$A$5:$M$104,6,FALSE)*7,IF(VLOOKUP($A513,'Recurring Plans'!$A$5:$M$104,7,FALSE)='Assumptions'!$E$6,EDATE(VLOOKUP($A513,'Recurring Plans'!$A$5:$M$104,5,FALSE),($B513-1)*VLOOKUP($A513,'Recurring Plans'!$A$5:$M$104,6,FALSE)),""))),""))</f>
        <v/>
      </c>
      <c r="F513" s="31" t="n"/>
      <c r="G513" s="32">
        <f>IF($E513="","",IF($F513&lt;&gt;"",$F513,$E513))</f>
        <v/>
      </c>
      <c r="H513" s="22">
        <f>IF($E513="","",IFERROR(VLOOKUP($A513,'Recurring Plans'!$A$5:$M$104,9,FALSE),""))</f>
        <v/>
      </c>
      <c r="I513" s="13" t="n"/>
      <c r="J513" s="18">
        <f>IF($E513="","",IF($I513&lt;&gt;"",$I513,IFERROR(VLOOKUP($A513,'Recurring Plans'!$A$5:$M$104,10,FALSE),"")))</f>
        <v/>
      </c>
      <c r="K513" s="12" t="n"/>
      <c r="L513" s="6">
        <f>IF($G513="","",IF($K513&lt;&gt;"",$K513,'Assumptions'!$E$14))</f>
        <v/>
      </c>
      <c r="M513" s="13" t="n"/>
      <c r="N513" s="18">
        <f>IF($G513="","",IF(OR($F513&lt;&gt;"",$I513&lt;&gt;"",$M513&lt;&gt;"",$K513='Assumptions'!$E$16,$K513='Assumptions'!$E$17),"Exception - check",IF(AND($L513='Assumptions'!$E$14,$G513&lt;'Assumptions'!$B$4),"Past date - check","")))</f>
        <v/>
      </c>
    </row>
    <row r="514">
      <c r="A514" s="9">
        <f>IFERROR(IF(INDEX('Recurring Plans'!$A$5:$A$104,INT((ROW()-5)/12)+1)="","",INDEX('Recurring Plans'!$A$5:$A$104,INT((ROW()-5)/12)+1)),"")</f>
        <v/>
      </c>
      <c r="B514" s="23">
        <f>IF($A514="","",MOD(ROW()-5,12)+1)</f>
        <v/>
      </c>
      <c r="C514" s="20">
        <f>IF($A514="","",IFERROR(VLOOKUP($A514,'Recurring Plans'!$A$5:$M$104,2,FALSE),""))</f>
        <v/>
      </c>
      <c r="D514" s="20">
        <f>IF($A514="","",IFERROR(VLOOKUP($A514,'Recurring Plans'!$A$5:$M$104,4,FALSE),""))</f>
        <v/>
      </c>
      <c r="E514" s="33">
        <f>IF(OR($A514="",$B514&gt;IFERROR(VLOOKUP($A514,'Recurring Plans'!$A$5:$M$104,8,FALSE),0),IFERROR(VLOOKUP($A514,'Recurring Plans'!$A$5:$M$104,11,FALSE),"")&lt;&gt;'Assumptions'!$E$9),"",IFERROR(IF(VLOOKUP($A514,'Recurring Plans'!$A$5:$M$104,7,FALSE)='Assumptions'!$E$4,VLOOKUP($A514,'Recurring Plans'!$A$5:$M$104,5,FALSE)+($B514-1)*VLOOKUP($A514,'Recurring Plans'!$A$5:$M$104,6,FALSE),IF(VLOOKUP($A514,'Recurring Plans'!$A$5:$M$104,7,FALSE)='Assumptions'!$E$5,VLOOKUP($A514,'Recurring Plans'!$A$5:$M$104,5,FALSE)+($B514-1)*VLOOKUP($A514,'Recurring Plans'!$A$5:$M$104,6,FALSE)*7,IF(VLOOKUP($A514,'Recurring Plans'!$A$5:$M$104,7,FALSE)='Assumptions'!$E$6,EDATE(VLOOKUP($A514,'Recurring Plans'!$A$5:$M$104,5,FALSE),($B514-1)*VLOOKUP($A514,'Recurring Plans'!$A$5:$M$104,6,FALSE)),""))),""))</f>
        <v/>
      </c>
      <c r="F514" s="31" t="n"/>
      <c r="G514" s="33">
        <f>IF($E514="","",IF($F514&lt;&gt;"",$F514,$E514))</f>
        <v/>
      </c>
      <c r="H514" s="24">
        <f>IF($E514="","",IFERROR(VLOOKUP($A514,'Recurring Plans'!$A$5:$M$104,9,FALSE),""))</f>
        <v/>
      </c>
      <c r="I514" s="13" t="n"/>
      <c r="J514" s="20">
        <f>IF($E514="","",IF($I514&lt;&gt;"",$I514,IFERROR(VLOOKUP($A514,'Recurring Plans'!$A$5:$M$104,10,FALSE),"")))</f>
        <v/>
      </c>
      <c r="K514" s="12" t="n"/>
      <c r="L514" s="9">
        <f>IF($G514="","",IF($K514&lt;&gt;"",$K514,'Assumptions'!$E$14))</f>
        <v/>
      </c>
      <c r="M514" s="13" t="n"/>
      <c r="N514" s="20">
        <f>IF($G514="","",IF(OR($F514&lt;&gt;"",$I514&lt;&gt;"",$M514&lt;&gt;"",$K514='Assumptions'!$E$16,$K514='Assumptions'!$E$17),"Exception - check",IF(AND($L514='Assumptions'!$E$14,$G514&lt;'Assumptions'!$B$4),"Past date - check","")))</f>
        <v/>
      </c>
    </row>
    <row r="515">
      <c r="A515" s="6">
        <f>IFERROR(IF(INDEX('Recurring Plans'!$A$5:$A$104,INT((ROW()-5)/12)+1)="","",INDEX('Recurring Plans'!$A$5:$A$104,INT((ROW()-5)/12)+1)),"")</f>
        <v/>
      </c>
      <c r="B515" s="21">
        <f>IF($A515="","",MOD(ROW()-5,12)+1)</f>
        <v/>
      </c>
      <c r="C515" s="18">
        <f>IF($A515="","",IFERROR(VLOOKUP($A515,'Recurring Plans'!$A$5:$M$104,2,FALSE),""))</f>
        <v/>
      </c>
      <c r="D515" s="18">
        <f>IF($A515="","",IFERROR(VLOOKUP($A515,'Recurring Plans'!$A$5:$M$104,4,FALSE),""))</f>
        <v/>
      </c>
      <c r="E515" s="32">
        <f>IF(OR($A515="",$B515&gt;IFERROR(VLOOKUP($A515,'Recurring Plans'!$A$5:$M$104,8,FALSE),0),IFERROR(VLOOKUP($A515,'Recurring Plans'!$A$5:$M$104,11,FALSE),"")&lt;&gt;'Assumptions'!$E$9),"",IFERROR(IF(VLOOKUP($A515,'Recurring Plans'!$A$5:$M$104,7,FALSE)='Assumptions'!$E$4,VLOOKUP($A515,'Recurring Plans'!$A$5:$M$104,5,FALSE)+($B515-1)*VLOOKUP($A515,'Recurring Plans'!$A$5:$M$104,6,FALSE),IF(VLOOKUP($A515,'Recurring Plans'!$A$5:$M$104,7,FALSE)='Assumptions'!$E$5,VLOOKUP($A515,'Recurring Plans'!$A$5:$M$104,5,FALSE)+($B515-1)*VLOOKUP($A515,'Recurring Plans'!$A$5:$M$104,6,FALSE)*7,IF(VLOOKUP($A515,'Recurring Plans'!$A$5:$M$104,7,FALSE)='Assumptions'!$E$6,EDATE(VLOOKUP($A515,'Recurring Plans'!$A$5:$M$104,5,FALSE),($B515-1)*VLOOKUP($A515,'Recurring Plans'!$A$5:$M$104,6,FALSE)),""))),""))</f>
        <v/>
      </c>
      <c r="F515" s="31" t="n"/>
      <c r="G515" s="32">
        <f>IF($E515="","",IF($F515&lt;&gt;"",$F515,$E515))</f>
        <v/>
      </c>
      <c r="H515" s="22">
        <f>IF($E515="","",IFERROR(VLOOKUP($A515,'Recurring Plans'!$A$5:$M$104,9,FALSE),""))</f>
        <v/>
      </c>
      <c r="I515" s="13" t="n"/>
      <c r="J515" s="18">
        <f>IF($E515="","",IF($I515&lt;&gt;"",$I515,IFERROR(VLOOKUP($A515,'Recurring Plans'!$A$5:$M$104,10,FALSE),"")))</f>
        <v/>
      </c>
      <c r="K515" s="12" t="n"/>
      <c r="L515" s="6">
        <f>IF($G515="","",IF($K515&lt;&gt;"",$K515,'Assumptions'!$E$14))</f>
        <v/>
      </c>
      <c r="M515" s="13" t="n"/>
      <c r="N515" s="18">
        <f>IF($G515="","",IF(OR($F515&lt;&gt;"",$I515&lt;&gt;"",$M515&lt;&gt;"",$K515='Assumptions'!$E$16,$K515='Assumptions'!$E$17),"Exception - check",IF(AND($L515='Assumptions'!$E$14,$G515&lt;'Assumptions'!$B$4),"Past date - check","")))</f>
        <v/>
      </c>
    </row>
    <row r="516">
      <c r="A516" s="9">
        <f>IFERROR(IF(INDEX('Recurring Plans'!$A$5:$A$104,INT((ROW()-5)/12)+1)="","",INDEX('Recurring Plans'!$A$5:$A$104,INT((ROW()-5)/12)+1)),"")</f>
        <v/>
      </c>
      <c r="B516" s="23">
        <f>IF($A516="","",MOD(ROW()-5,12)+1)</f>
        <v/>
      </c>
      <c r="C516" s="20">
        <f>IF($A516="","",IFERROR(VLOOKUP($A516,'Recurring Plans'!$A$5:$M$104,2,FALSE),""))</f>
        <v/>
      </c>
      <c r="D516" s="20">
        <f>IF($A516="","",IFERROR(VLOOKUP($A516,'Recurring Plans'!$A$5:$M$104,4,FALSE),""))</f>
        <v/>
      </c>
      <c r="E516" s="33">
        <f>IF(OR($A516="",$B516&gt;IFERROR(VLOOKUP($A516,'Recurring Plans'!$A$5:$M$104,8,FALSE),0),IFERROR(VLOOKUP($A516,'Recurring Plans'!$A$5:$M$104,11,FALSE),"")&lt;&gt;'Assumptions'!$E$9),"",IFERROR(IF(VLOOKUP($A516,'Recurring Plans'!$A$5:$M$104,7,FALSE)='Assumptions'!$E$4,VLOOKUP($A516,'Recurring Plans'!$A$5:$M$104,5,FALSE)+($B516-1)*VLOOKUP($A516,'Recurring Plans'!$A$5:$M$104,6,FALSE),IF(VLOOKUP($A516,'Recurring Plans'!$A$5:$M$104,7,FALSE)='Assumptions'!$E$5,VLOOKUP($A516,'Recurring Plans'!$A$5:$M$104,5,FALSE)+($B516-1)*VLOOKUP($A516,'Recurring Plans'!$A$5:$M$104,6,FALSE)*7,IF(VLOOKUP($A516,'Recurring Plans'!$A$5:$M$104,7,FALSE)='Assumptions'!$E$6,EDATE(VLOOKUP($A516,'Recurring Plans'!$A$5:$M$104,5,FALSE),($B516-1)*VLOOKUP($A516,'Recurring Plans'!$A$5:$M$104,6,FALSE)),""))),""))</f>
        <v/>
      </c>
      <c r="F516" s="31" t="n"/>
      <c r="G516" s="33">
        <f>IF($E516="","",IF($F516&lt;&gt;"",$F516,$E516))</f>
        <v/>
      </c>
      <c r="H516" s="24">
        <f>IF($E516="","",IFERROR(VLOOKUP($A516,'Recurring Plans'!$A$5:$M$104,9,FALSE),""))</f>
        <v/>
      </c>
      <c r="I516" s="13" t="n"/>
      <c r="J516" s="20">
        <f>IF($E516="","",IF($I516&lt;&gt;"",$I516,IFERROR(VLOOKUP($A516,'Recurring Plans'!$A$5:$M$104,10,FALSE),"")))</f>
        <v/>
      </c>
      <c r="K516" s="12" t="n"/>
      <c r="L516" s="9">
        <f>IF($G516="","",IF($K516&lt;&gt;"",$K516,'Assumptions'!$E$14))</f>
        <v/>
      </c>
      <c r="M516" s="13" t="n"/>
      <c r="N516" s="20">
        <f>IF($G516="","",IF(OR($F516&lt;&gt;"",$I516&lt;&gt;"",$M516&lt;&gt;"",$K516='Assumptions'!$E$16,$K516='Assumptions'!$E$17),"Exception - check",IF(AND($L516='Assumptions'!$E$14,$G516&lt;'Assumptions'!$B$4),"Past date - check","")))</f>
        <v/>
      </c>
    </row>
    <row r="517">
      <c r="A517" s="6">
        <f>IFERROR(IF(INDEX('Recurring Plans'!$A$5:$A$104,INT((ROW()-5)/12)+1)="","",INDEX('Recurring Plans'!$A$5:$A$104,INT((ROW()-5)/12)+1)),"")</f>
        <v/>
      </c>
      <c r="B517" s="21">
        <f>IF($A517="","",MOD(ROW()-5,12)+1)</f>
        <v/>
      </c>
      <c r="C517" s="18">
        <f>IF($A517="","",IFERROR(VLOOKUP($A517,'Recurring Plans'!$A$5:$M$104,2,FALSE),""))</f>
        <v/>
      </c>
      <c r="D517" s="18">
        <f>IF($A517="","",IFERROR(VLOOKUP($A517,'Recurring Plans'!$A$5:$M$104,4,FALSE),""))</f>
        <v/>
      </c>
      <c r="E517" s="32">
        <f>IF(OR($A517="",$B517&gt;IFERROR(VLOOKUP($A517,'Recurring Plans'!$A$5:$M$104,8,FALSE),0),IFERROR(VLOOKUP($A517,'Recurring Plans'!$A$5:$M$104,11,FALSE),"")&lt;&gt;'Assumptions'!$E$9),"",IFERROR(IF(VLOOKUP($A517,'Recurring Plans'!$A$5:$M$104,7,FALSE)='Assumptions'!$E$4,VLOOKUP($A517,'Recurring Plans'!$A$5:$M$104,5,FALSE)+($B517-1)*VLOOKUP($A517,'Recurring Plans'!$A$5:$M$104,6,FALSE),IF(VLOOKUP($A517,'Recurring Plans'!$A$5:$M$104,7,FALSE)='Assumptions'!$E$5,VLOOKUP($A517,'Recurring Plans'!$A$5:$M$104,5,FALSE)+($B517-1)*VLOOKUP($A517,'Recurring Plans'!$A$5:$M$104,6,FALSE)*7,IF(VLOOKUP($A517,'Recurring Plans'!$A$5:$M$104,7,FALSE)='Assumptions'!$E$6,EDATE(VLOOKUP($A517,'Recurring Plans'!$A$5:$M$104,5,FALSE),($B517-1)*VLOOKUP($A517,'Recurring Plans'!$A$5:$M$104,6,FALSE)),""))),""))</f>
        <v/>
      </c>
      <c r="F517" s="31" t="n"/>
      <c r="G517" s="32">
        <f>IF($E517="","",IF($F517&lt;&gt;"",$F517,$E517))</f>
        <v/>
      </c>
      <c r="H517" s="22">
        <f>IF($E517="","",IFERROR(VLOOKUP($A517,'Recurring Plans'!$A$5:$M$104,9,FALSE),""))</f>
        <v/>
      </c>
      <c r="I517" s="13" t="n"/>
      <c r="J517" s="18">
        <f>IF($E517="","",IF($I517&lt;&gt;"",$I517,IFERROR(VLOOKUP($A517,'Recurring Plans'!$A$5:$M$104,10,FALSE),"")))</f>
        <v/>
      </c>
      <c r="K517" s="12" t="n"/>
      <c r="L517" s="6">
        <f>IF($G517="","",IF($K517&lt;&gt;"",$K517,'Assumptions'!$E$14))</f>
        <v/>
      </c>
      <c r="M517" s="13" t="n"/>
      <c r="N517" s="18">
        <f>IF($G517="","",IF(OR($F517&lt;&gt;"",$I517&lt;&gt;"",$M517&lt;&gt;"",$K517='Assumptions'!$E$16,$K517='Assumptions'!$E$17),"Exception - check",IF(AND($L517='Assumptions'!$E$14,$G517&lt;'Assumptions'!$B$4),"Past date - check","")))</f>
        <v/>
      </c>
    </row>
    <row r="518">
      <c r="A518" s="9">
        <f>IFERROR(IF(INDEX('Recurring Plans'!$A$5:$A$104,INT((ROW()-5)/12)+1)="","",INDEX('Recurring Plans'!$A$5:$A$104,INT((ROW()-5)/12)+1)),"")</f>
        <v/>
      </c>
      <c r="B518" s="23">
        <f>IF($A518="","",MOD(ROW()-5,12)+1)</f>
        <v/>
      </c>
      <c r="C518" s="20">
        <f>IF($A518="","",IFERROR(VLOOKUP($A518,'Recurring Plans'!$A$5:$M$104,2,FALSE),""))</f>
        <v/>
      </c>
      <c r="D518" s="20">
        <f>IF($A518="","",IFERROR(VLOOKUP($A518,'Recurring Plans'!$A$5:$M$104,4,FALSE),""))</f>
        <v/>
      </c>
      <c r="E518" s="33">
        <f>IF(OR($A518="",$B518&gt;IFERROR(VLOOKUP($A518,'Recurring Plans'!$A$5:$M$104,8,FALSE),0),IFERROR(VLOOKUP($A518,'Recurring Plans'!$A$5:$M$104,11,FALSE),"")&lt;&gt;'Assumptions'!$E$9),"",IFERROR(IF(VLOOKUP($A518,'Recurring Plans'!$A$5:$M$104,7,FALSE)='Assumptions'!$E$4,VLOOKUP($A518,'Recurring Plans'!$A$5:$M$104,5,FALSE)+($B518-1)*VLOOKUP($A518,'Recurring Plans'!$A$5:$M$104,6,FALSE),IF(VLOOKUP($A518,'Recurring Plans'!$A$5:$M$104,7,FALSE)='Assumptions'!$E$5,VLOOKUP($A518,'Recurring Plans'!$A$5:$M$104,5,FALSE)+($B518-1)*VLOOKUP($A518,'Recurring Plans'!$A$5:$M$104,6,FALSE)*7,IF(VLOOKUP($A518,'Recurring Plans'!$A$5:$M$104,7,FALSE)='Assumptions'!$E$6,EDATE(VLOOKUP($A518,'Recurring Plans'!$A$5:$M$104,5,FALSE),($B518-1)*VLOOKUP($A518,'Recurring Plans'!$A$5:$M$104,6,FALSE)),""))),""))</f>
        <v/>
      </c>
      <c r="F518" s="31" t="n"/>
      <c r="G518" s="33">
        <f>IF($E518="","",IF($F518&lt;&gt;"",$F518,$E518))</f>
        <v/>
      </c>
      <c r="H518" s="24">
        <f>IF($E518="","",IFERROR(VLOOKUP($A518,'Recurring Plans'!$A$5:$M$104,9,FALSE),""))</f>
        <v/>
      </c>
      <c r="I518" s="13" t="n"/>
      <c r="J518" s="20">
        <f>IF($E518="","",IF($I518&lt;&gt;"",$I518,IFERROR(VLOOKUP($A518,'Recurring Plans'!$A$5:$M$104,10,FALSE),"")))</f>
        <v/>
      </c>
      <c r="K518" s="12" t="n"/>
      <c r="L518" s="9">
        <f>IF($G518="","",IF($K518&lt;&gt;"",$K518,'Assumptions'!$E$14))</f>
        <v/>
      </c>
      <c r="M518" s="13" t="n"/>
      <c r="N518" s="20">
        <f>IF($G518="","",IF(OR($F518&lt;&gt;"",$I518&lt;&gt;"",$M518&lt;&gt;"",$K518='Assumptions'!$E$16,$K518='Assumptions'!$E$17),"Exception - check",IF(AND($L518='Assumptions'!$E$14,$G518&lt;'Assumptions'!$B$4),"Past date - check","")))</f>
        <v/>
      </c>
    </row>
    <row r="519">
      <c r="A519" s="6">
        <f>IFERROR(IF(INDEX('Recurring Plans'!$A$5:$A$104,INT((ROW()-5)/12)+1)="","",INDEX('Recurring Plans'!$A$5:$A$104,INT((ROW()-5)/12)+1)),"")</f>
        <v/>
      </c>
      <c r="B519" s="21">
        <f>IF($A519="","",MOD(ROW()-5,12)+1)</f>
        <v/>
      </c>
      <c r="C519" s="18">
        <f>IF($A519="","",IFERROR(VLOOKUP($A519,'Recurring Plans'!$A$5:$M$104,2,FALSE),""))</f>
        <v/>
      </c>
      <c r="D519" s="18">
        <f>IF($A519="","",IFERROR(VLOOKUP($A519,'Recurring Plans'!$A$5:$M$104,4,FALSE),""))</f>
        <v/>
      </c>
      <c r="E519" s="32">
        <f>IF(OR($A519="",$B519&gt;IFERROR(VLOOKUP($A519,'Recurring Plans'!$A$5:$M$104,8,FALSE),0),IFERROR(VLOOKUP($A519,'Recurring Plans'!$A$5:$M$104,11,FALSE),"")&lt;&gt;'Assumptions'!$E$9),"",IFERROR(IF(VLOOKUP($A519,'Recurring Plans'!$A$5:$M$104,7,FALSE)='Assumptions'!$E$4,VLOOKUP($A519,'Recurring Plans'!$A$5:$M$104,5,FALSE)+($B519-1)*VLOOKUP($A519,'Recurring Plans'!$A$5:$M$104,6,FALSE),IF(VLOOKUP($A519,'Recurring Plans'!$A$5:$M$104,7,FALSE)='Assumptions'!$E$5,VLOOKUP($A519,'Recurring Plans'!$A$5:$M$104,5,FALSE)+($B519-1)*VLOOKUP($A519,'Recurring Plans'!$A$5:$M$104,6,FALSE)*7,IF(VLOOKUP($A519,'Recurring Plans'!$A$5:$M$104,7,FALSE)='Assumptions'!$E$6,EDATE(VLOOKUP($A519,'Recurring Plans'!$A$5:$M$104,5,FALSE),($B519-1)*VLOOKUP($A519,'Recurring Plans'!$A$5:$M$104,6,FALSE)),""))),""))</f>
        <v/>
      </c>
      <c r="F519" s="31" t="n"/>
      <c r="G519" s="32">
        <f>IF($E519="","",IF($F519&lt;&gt;"",$F519,$E519))</f>
        <v/>
      </c>
      <c r="H519" s="22">
        <f>IF($E519="","",IFERROR(VLOOKUP($A519,'Recurring Plans'!$A$5:$M$104,9,FALSE),""))</f>
        <v/>
      </c>
      <c r="I519" s="13" t="n"/>
      <c r="J519" s="18">
        <f>IF($E519="","",IF($I519&lt;&gt;"",$I519,IFERROR(VLOOKUP($A519,'Recurring Plans'!$A$5:$M$104,10,FALSE),"")))</f>
        <v/>
      </c>
      <c r="K519" s="12" t="n"/>
      <c r="L519" s="6">
        <f>IF($G519="","",IF($K519&lt;&gt;"",$K519,'Assumptions'!$E$14))</f>
        <v/>
      </c>
      <c r="M519" s="13" t="n"/>
      <c r="N519" s="18">
        <f>IF($G519="","",IF(OR($F519&lt;&gt;"",$I519&lt;&gt;"",$M519&lt;&gt;"",$K519='Assumptions'!$E$16,$K519='Assumptions'!$E$17),"Exception - check",IF(AND($L519='Assumptions'!$E$14,$G519&lt;'Assumptions'!$B$4),"Past date - check","")))</f>
        <v/>
      </c>
    </row>
    <row r="520">
      <c r="A520" s="9">
        <f>IFERROR(IF(INDEX('Recurring Plans'!$A$5:$A$104,INT((ROW()-5)/12)+1)="","",INDEX('Recurring Plans'!$A$5:$A$104,INT((ROW()-5)/12)+1)),"")</f>
        <v/>
      </c>
      <c r="B520" s="23">
        <f>IF($A520="","",MOD(ROW()-5,12)+1)</f>
        <v/>
      </c>
      <c r="C520" s="20">
        <f>IF($A520="","",IFERROR(VLOOKUP($A520,'Recurring Plans'!$A$5:$M$104,2,FALSE),""))</f>
        <v/>
      </c>
      <c r="D520" s="20">
        <f>IF($A520="","",IFERROR(VLOOKUP($A520,'Recurring Plans'!$A$5:$M$104,4,FALSE),""))</f>
        <v/>
      </c>
      <c r="E520" s="33">
        <f>IF(OR($A520="",$B520&gt;IFERROR(VLOOKUP($A520,'Recurring Plans'!$A$5:$M$104,8,FALSE),0),IFERROR(VLOOKUP($A520,'Recurring Plans'!$A$5:$M$104,11,FALSE),"")&lt;&gt;'Assumptions'!$E$9),"",IFERROR(IF(VLOOKUP($A520,'Recurring Plans'!$A$5:$M$104,7,FALSE)='Assumptions'!$E$4,VLOOKUP($A520,'Recurring Plans'!$A$5:$M$104,5,FALSE)+($B520-1)*VLOOKUP($A520,'Recurring Plans'!$A$5:$M$104,6,FALSE),IF(VLOOKUP($A520,'Recurring Plans'!$A$5:$M$104,7,FALSE)='Assumptions'!$E$5,VLOOKUP($A520,'Recurring Plans'!$A$5:$M$104,5,FALSE)+($B520-1)*VLOOKUP($A520,'Recurring Plans'!$A$5:$M$104,6,FALSE)*7,IF(VLOOKUP($A520,'Recurring Plans'!$A$5:$M$104,7,FALSE)='Assumptions'!$E$6,EDATE(VLOOKUP($A520,'Recurring Plans'!$A$5:$M$104,5,FALSE),($B520-1)*VLOOKUP($A520,'Recurring Plans'!$A$5:$M$104,6,FALSE)),""))),""))</f>
        <v/>
      </c>
      <c r="F520" s="31" t="n"/>
      <c r="G520" s="33">
        <f>IF($E520="","",IF($F520&lt;&gt;"",$F520,$E520))</f>
        <v/>
      </c>
      <c r="H520" s="24">
        <f>IF($E520="","",IFERROR(VLOOKUP($A520,'Recurring Plans'!$A$5:$M$104,9,FALSE),""))</f>
        <v/>
      </c>
      <c r="I520" s="13" t="n"/>
      <c r="J520" s="20">
        <f>IF($E520="","",IF($I520&lt;&gt;"",$I520,IFERROR(VLOOKUP($A520,'Recurring Plans'!$A$5:$M$104,10,FALSE),"")))</f>
        <v/>
      </c>
      <c r="K520" s="12" t="n"/>
      <c r="L520" s="9">
        <f>IF($G520="","",IF($K520&lt;&gt;"",$K520,'Assumptions'!$E$14))</f>
        <v/>
      </c>
      <c r="M520" s="13" t="n"/>
      <c r="N520" s="20">
        <f>IF($G520="","",IF(OR($F520&lt;&gt;"",$I520&lt;&gt;"",$M520&lt;&gt;"",$K520='Assumptions'!$E$16,$K520='Assumptions'!$E$17),"Exception - check",IF(AND($L520='Assumptions'!$E$14,$G520&lt;'Assumptions'!$B$4),"Past date - check","")))</f>
        <v/>
      </c>
    </row>
    <row r="521">
      <c r="A521" s="6">
        <f>IFERROR(IF(INDEX('Recurring Plans'!$A$5:$A$104,INT((ROW()-5)/12)+1)="","",INDEX('Recurring Plans'!$A$5:$A$104,INT((ROW()-5)/12)+1)),"")</f>
        <v/>
      </c>
      <c r="B521" s="21">
        <f>IF($A521="","",MOD(ROW()-5,12)+1)</f>
        <v/>
      </c>
      <c r="C521" s="18">
        <f>IF($A521="","",IFERROR(VLOOKUP($A521,'Recurring Plans'!$A$5:$M$104,2,FALSE),""))</f>
        <v/>
      </c>
      <c r="D521" s="18">
        <f>IF($A521="","",IFERROR(VLOOKUP($A521,'Recurring Plans'!$A$5:$M$104,4,FALSE),""))</f>
        <v/>
      </c>
      <c r="E521" s="32">
        <f>IF(OR($A521="",$B521&gt;IFERROR(VLOOKUP($A521,'Recurring Plans'!$A$5:$M$104,8,FALSE),0),IFERROR(VLOOKUP($A521,'Recurring Plans'!$A$5:$M$104,11,FALSE),"")&lt;&gt;'Assumptions'!$E$9),"",IFERROR(IF(VLOOKUP($A521,'Recurring Plans'!$A$5:$M$104,7,FALSE)='Assumptions'!$E$4,VLOOKUP($A521,'Recurring Plans'!$A$5:$M$104,5,FALSE)+($B521-1)*VLOOKUP($A521,'Recurring Plans'!$A$5:$M$104,6,FALSE),IF(VLOOKUP($A521,'Recurring Plans'!$A$5:$M$104,7,FALSE)='Assumptions'!$E$5,VLOOKUP($A521,'Recurring Plans'!$A$5:$M$104,5,FALSE)+($B521-1)*VLOOKUP($A521,'Recurring Plans'!$A$5:$M$104,6,FALSE)*7,IF(VLOOKUP($A521,'Recurring Plans'!$A$5:$M$104,7,FALSE)='Assumptions'!$E$6,EDATE(VLOOKUP($A521,'Recurring Plans'!$A$5:$M$104,5,FALSE),($B521-1)*VLOOKUP($A521,'Recurring Plans'!$A$5:$M$104,6,FALSE)),""))),""))</f>
        <v/>
      </c>
      <c r="F521" s="31" t="n"/>
      <c r="G521" s="32">
        <f>IF($E521="","",IF($F521&lt;&gt;"",$F521,$E521))</f>
        <v/>
      </c>
      <c r="H521" s="22">
        <f>IF($E521="","",IFERROR(VLOOKUP($A521,'Recurring Plans'!$A$5:$M$104,9,FALSE),""))</f>
        <v/>
      </c>
      <c r="I521" s="13" t="n"/>
      <c r="J521" s="18">
        <f>IF($E521="","",IF($I521&lt;&gt;"",$I521,IFERROR(VLOOKUP($A521,'Recurring Plans'!$A$5:$M$104,10,FALSE),"")))</f>
        <v/>
      </c>
      <c r="K521" s="12" t="n"/>
      <c r="L521" s="6">
        <f>IF($G521="","",IF($K521&lt;&gt;"",$K521,'Assumptions'!$E$14))</f>
        <v/>
      </c>
      <c r="M521" s="13" t="n"/>
      <c r="N521" s="18">
        <f>IF($G521="","",IF(OR($F521&lt;&gt;"",$I521&lt;&gt;"",$M521&lt;&gt;"",$K521='Assumptions'!$E$16,$K521='Assumptions'!$E$17),"Exception - check",IF(AND($L521='Assumptions'!$E$14,$G521&lt;'Assumptions'!$B$4),"Past date - check","")))</f>
        <v/>
      </c>
    </row>
    <row r="522">
      <c r="A522" s="9">
        <f>IFERROR(IF(INDEX('Recurring Plans'!$A$5:$A$104,INT((ROW()-5)/12)+1)="","",INDEX('Recurring Plans'!$A$5:$A$104,INT((ROW()-5)/12)+1)),"")</f>
        <v/>
      </c>
      <c r="B522" s="23">
        <f>IF($A522="","",MOD(ROW()-5,12)+1)</f>
        <v/>
      </c>
      <c r="C522" s="20">
        <f>IF($A522="","",IFERROR(VLOOKUP($A522,'Recurring Plans'!$A$5:$M$104,2,FALSE),""))</f>
        <v/>
      </c>
      <c r="D522" s="20">
        <f>IF($A522="","",IFERROR(VLOOKUP($A522,'Recurring Plans'!$A$5:$M$104,4,FALSE),""))</f>
        <v/>
      </c>
      <c r="E522" s="33">
        <f>IF(OR($A522="",$B522&gt;IFERROR(VLOOKUP($A522,'Recurring Plans'!$A$5:$M$104,8,FALSE),0),IFERROR(VLOOKUP($A522,'Recurring Plans'!$A$5:$M$104,11,FALSE),"")&lt;&gt;'Assumptions'!$E$9),"",IFERROR(IF(VLOOKUP($A522,'Recurring Plans'!$A$5:$M$104,7,FALSE)='Assumptions'!$E$4,VLOOKUP($A522,'Recurring Plans'!$A$5:$M$104,5,FALSE)+($B522-1)*VLOOKUP($A522,'Recurring Plans'!$A$5:$M$104,6,FALSE),IF(VLOOKUP($A522,'Recurring Plans'!$A$5:$M$104,7,FALSE)='Assumptions'!$E$5,VLOOKUP($A522,'Recurring Plans'!$A$5:$M$104,5,FALSE)+($B522-1)*VLOOKUP($A522,'Recurring Plans'!$A$5:$M$104,6,FALSE)*7,IF(VLOOKUP($A522,'Recurring Plans'!$A$5:$M$104,7,FALSE)='Assumptions'!$E$6,EDATE(VLOOKUP($A522,'Recurring Plans'!$A$5:$M$104,5,FALSE),($B522-1)*VLOOKUP($A522,'Recurring Plans'!$A$5:$M$104,6,FALSE)),""))),""))</f>
        <v/>
      </c>
      <c r="F522" s="31" t="n"/>
      <c r="G522" s="33">
        <f>IF($E522="","",IF($F522&lt;&gt;"",$F522,$E522))</f>
        <v/>
      </c>
      <c r="H522" s="24">
        <f>IF($E522="","",IFERROR(VLOOKUP($A522,'Recurring Plans'!$A$5:$M$104,9,FALSE),""))</f>
        <v/>
      </c>
      <c r="I522" s="13" t="n"/>
      <c r="J522" s="20">
        <f>IF($E522="","",IF($I522&lt;&gt;"",$I522,IFERROR(VLOOKUP($A522,'Recurring Plans'!$A$5:$M$104,10,FALSE),"")))</f>
        <v/>
      </c>
      <c r="K522" s="12" t="n"/>
      <c r="L522" s="9">
        <f>IF($G522="","",IF($K522&lt;&gt;"",$K522,'Assumptions'!$E$14))</f>
        <v/>
      </c>
      <c r="M522" s="13" t="n"/>
      <c r="N522" s="20">
        <f>IF($G522="","",IF(OR($F522&lt;&gt;"",$I522&lt;&gt;"",$M522&lt;&gt;"",$K522='Assumptions'!$E$16,$K522='Assumptions'!$E$17),"Exception - check",IF(AND($L522='Assumptions'!$E$14,$G522&lt;'Assumptions'!$B$4),"Past date - check","")))</f>
        <v/>
      </c>
    </row>
    <row r="523">
      <c r="A523" s="6">
        <f>IFERROR(IF(INDEX('Recurring Plans'!$A$5:$A$104,INT((ROW()-5)/12)+1)="","",INDEX('Recurring Plans'!$A$5:$A$104,INT((ROW()-5)/12)+1)),"")</f>
        <v/>
      </c>
      <c r="B523" s="21">
        <f>IF($A523="","",MOD(ROW()-5,12)+1)</f>
        <v/>
      </c>
      <c r="C523" s="18">
        <f>IF($A523="","",IFERROR(VLOOKUP($A523,'Recurring Plans'!$A$5:$M$104,2,FALSE),""))</f>
        <v/>
      </c>
      <c r="D523" s="18">
        <f>IF($A523="","",IFERROR(VLOOKUP($A523,'Recurring Plans'!$A$5:$M$104,4,FALSE),""))</f>
        <v/>
      </c>
      <c r="E523" s="32">
        <f>IF(OR($A523="",$B523&gt;IFERROR(VLOOKUP($A523,'Recurring Plans'!$A$5:$M$104,8,FALSE),0),IFERROR(VLOOKUP($A523,'Recurring Plans'!$A$5:$M$104,11,FALSE),"")&lt;&gt;'Assumptions'!$E$9),"",IFERROR(IF(VLOOKUP($A523,'Recurring Plans'!$A$5:$M$104,7,FALSE)='Assumptions'!$E$4,VLOOKUP($A523,'Recurring Plans'!$A$5:$M$104,5,FALSE)+($B523-1)*VLOOKUP($A523,'Recurring Plans'!$A$5:$M$104,6,FALSE),IF(VLOOKUP($A523,'Recurring Plans'!$A$5:$M$104,7,FALSE)='Assumptions'!$E$5,VLOOKUP($A523,'Recurring Plans'!$A$5:$M$104,5,FALSE)+($B523-1)*VLOOKUP($A523,'Recurring Plans'!$A$5:$M$104,6,FALSE)*7,IF(VLOOKUP($A523,'Recurring Plans'!$A$5:$M$104,7,FALSE)='Assumptions'!$E$6,EDATE(VLOOKUP($A523,'Recurring Plans'!$A$5:$M$104,5,FALSE),($B523-1)*VLOOKUP($A523,'Recurring Plans'!$A$5:$M$104,6,FALSE)),""))),""))</f>
        <v/>
      </c>
      <c r="F523" s="31" t="n"/>
      <c r="G523" s="32">
        <f>IF($E523="","",IF($F523&lt;&gt;"",$F523,$E523))</f>
        <v/>
      </c>
      <c r="H523" s="22">
        <f>IF($E523="","",IFERROR(VLOOKUP($A523,'Recurring Plans'!$A$5:$M$104,9,FALSE),""))</f>
        <v/>
      </c>
      <c r="I523" s="13" t="n"/>
      <c r="J523" s="18">
        <f>IF($E523="","",IF($I523&lt;&gt;"",$I523,IFERROR(VLOOKUP($A523,'Recurring Plans'!$A$5:$M$104,10,FALSE),"")))</f>
        <v/>
      </c>
      <c r="K523" s="12" t="n"/>
      <c r="L523" s="6">
        <f>IF($G523="","",IF($K523&lt;&gt;"",$K523,'Assumptions'!$E$14))</f>
        <v/>
      </c>
      <c r="M523" s="13" t="n"/>
      <c r="N523" s="18">
        <f>IF($G523="","",IF(OR($F523&lt;&gt;"",$I523&lt;&gt;"",$M523&lt;&gt;"",$K523='Assumptions'!$E$16,$K523='Assumptions'!$E$17),"Exception - check",IF(AND($L523='Assumptions'!$E$14,$G523&lt;'Assumptions'!$B$4),"Past date - check","")))</f>
        <v/>
      </c>
    </row>
    <row r="524">
      <c r="A524" s="9">
        <f>IFERROR(IF(INDEX('Recurring Plans'!$A$5:$A$104,INT((ROW()-5)/12)+1)="","",INDEX('Recurring Plans'!$A$5:$A$104,INT((ROW()-5)/12)+1)),"")</f>
        <v/>
      </c>
      <c r="B524" s="23">
        <f>IF($A524="","",MOD(ROW()-5,12)+1)</f>
        <v/>
      </c>
      <c r="C524" s="20">
        <f>IF($A524="","",IFERROR(VLOOKUP($A524,'Recurring Plans'!$A$5:$M$104,2,FALSE),""))</f>
        <v/>
      </c>
      <c r="D524" s="20">
        <f>IF($A524="","",IFERROR(VLOOKUP($A524,'Recurring Plans'!$A$5:$M$104,4,FALSE),""))</f>
        <v/>
      </c>
      <c r="E524" s="33">
        <f>IF(OR($A524="",$B524&gt;IFERROR(VLOOKUP($A524,'Recurring Plans'!$A$5:$M$104,8,FALSE),0),IFERROR(VLOOKUP($A524,'Recurring Plans'!$A$5:$M$104,11,FALSE),"")&lt;&gt;'Assumptions'!$E$9),"",IFERROR(IF(VLOOKUP($A524,'Recurring Plans'!$A$5:$M$104,7,FALSE)='Assumptions'!$E$4,VLOOKUP($A524,'Recurring Plans'!$A$5:$M$104,5,FALSE)+($B524-1)*VLOOKUP($A524,'Recurring Plans'!$A$5:$M$104,6,FALSE),IF(VLOOKUP($A524,'Recurring Plans'!$A$5:$M$104,7,FALSE)='Assumptions'!$E$5,VLOOKUP($A524,'Recurring Plans'!$A$5:$M$104,5,FALSE)+($B524-1)*VLOOKUP($A524,'Recurring Plans'!$A$5:$M$104,6,FALSE)*7,IF(VLOOKUP($A524,'Recurring Plans'!$A$5:$M$104,7,FALSE)='Assumptions'!$E$6,EDATE(VLOOKUP($A524,'Recurring Plans'!$A$5:$M$104,5,FALSE),($B524-1)*VLOOKUP($A524,'Recurring Plans'!$A$5:$M$104,6,FALSE)),""))),""))</f>
        <v/>
      </c>
      <c r="F524" s="31" t="n"/>
      <c r="G524" s="33">
        <f>IF($E524="","",IF($F524&lt;&gt;"",$F524,$E524))</f>
        <v/>
      </c>
      <c r="H524" s="24">
        <f>IF($E524="","",IFERROR(VLOOKUP($A524,'Recurring Plans'!$A$5:$M$104,9,FALSE),""))</f>
        <v/>
      </c>
      <c r="I524" s="13" t="n"/>
      <c r="J524" s="20">
        <f>IF($E524="","",IF($I524&lt;&gt;"",$I524,IFERROR(VLOOKUP($A524,'Recurring Plans'!$A$5:$M$104,10,FALSE),"")))</f>
        <v/>
      </c>
      <c r="K524" s="12" t="n"/>
      <c r="L524" s="9">
        <f>IF($G524="","",IF($K524&lt;&gt;"",$K524,'Assumptions'!$E$14))</f>
        <v/>
      </c>
      <c r="M524" s="13" t="n"/>
      <c r="N524" s="20">
        <f>IF($G524="","",IF(OR($F524&lt;&gt;"",$I524&lt;&gt;"",$M524&lt;&gt;"",$K524='Assumptions'!$E$16,$K524='Assumptions'!$E$17),"Exception - check",IF(AND($L524='Assumptions'!$E$14,$G524&lt;'Assumptions'!$B$4),"Past date - check","")))</f>
        <v/>
      </c>
    </row>
    <row r="525">
      <c r="A525" s="6">
        <f>IFERROR(IF(INDEX('Recurring Plans'!$A$5:$A$104,INT((ROW()-5)/12)+1)="","",INDEX('Recurring Plans'!$A$5:$A$104,INT((ROW()-5)/12)+1)),"")</f>
        <v/>
      </c>
      <c r="B525" s="21">
        <f>IF($A525="","",MOD(ROW()-5,12)+1)</f>
        <v/>
      </c>
      <c r="C525" s="18">
        <f>IF($A525="","",IFERROR(VLOOKUP($A525,'Recurring Plans'!$A$5:$M$104,2,FALSE),""))</f>
        <v/>
      </c>
      <c r="D525" s="18">
        <f>IF($A525="","",IFERROR(VLOOKUP($A525,'Recurring Plans'!$A$5:$M$104,4,FALSE),""))</f>
        <v/>
      </c>
      <c r="E525" s="32">
        <f>IF(OR($A525="",$B525&gt;IFERROR(VLOOKUP($A525,'Recurring Plans'!$A$5:$M$104,8,FALSE),0),IFERROR(VLOOKUP($A525,'Recurring Plans'!$A$5:$M$104,11,FALSE),"")&lt;&gt;'Assumptions'!$E$9),"",IFERROR(IF(VLOOKUP($A525,'Recurring Plans'!$A$5:$M$104,7,FALSE)='Assumptions'!$E$4,VLOOKUP($A525,'Recurring Plans'!$A$5:$M$104,5,FALSE)+($B525-1)*VLOOKUP($A525,'Recurring Plans'!$A$5:$M$104,6,FALSE),IF(VLOOKUP($A525,'Recurring Plans'!$A$5:$M$104,7,FALSE)='Assumptions'!$E$5,VLOOKUP($A525,'Recurring Plans'!$A$5:$M$104,5,FALSE)+($B525-1)*VLOOKUP($A525,'Recurring Plans'!$A$5:$M$104,6,FALSE)*7,IF(VLOOKUP($A525,'Recurring Plans'!$A$5:$M$104,7,FALSE)='Assumptions'!$E$6,EDATE(VLOOKUP($A525,'Recurring Plans'!$A$5:$M$104,5,FALSE),($B525-1)*VLOOKUP($A525,'Recurring Plans'!$A$5:$M$104,6,FALSE)),""))),""))</f>
        <v/>
      </c>
      <c r="F525" s="31" t="n"/>
      <c r="G525" s="32">
        <f>IF($E525="","",IF($F525&lt;&gt;"",$F525,$E525))</f>
        <v/>
      </c>
      <c r="H525" s="22">
        <f>IF($E525="","",IFERROR(VLOOKUP($A525,'Recurring Plans'!$A$5:$M$104,9,FALSE),""))</f>
        <v/>
      </c>
      <c r="I525" s="13" t="n"/>
      <c r="J525" s="18">
        <f>IF($E525="","",IF($I525&lt;&gt;"",$I525,IFERROR(VLOOKUP($A525,'Recurring Plans'!$A$5:$M$104,10,FALSE),"")))</f>
        <v/>
      </c>
      <c r="K525" s="12" t="n"/>
      <c r="L525" s="6">
        <f>IF($G525="","",IF($K525&lt;&gt;"",$K525,'Assumptions'!$E$14))</f>
        <v/>
      </c>
      <c r="M525" s="13" t="n"/>
      <c r="N525" s="18">
        <f>IF($G525="","",IF(OR($F525&lt;&gt;"",$I525&lt;&gt;"",$M525&lt;&gt;"",$K525='Assumptions'!$E$16,$K525='Assumptions'!$E$17),"Exception - check",IF(AND($L525='Assumptions'!$E$14,$G525&lt;'Assumptions'!$B$4),"Past date - check","")))</f>
        <v/>
      </c>
    </row>
    <row r="526">
      <c r="A526" s="9">
        <f>IFERROR(IF(INDEX('Recurring Plans'!$A$5:$A$104,INT((ROW()-5)/12)+1)="","",INDEX('Recurring Plans'!$A$5:$A$104,INT((ROW()-5)/12)+1)),"")</f>
        <v/>
      </c>
      <c r="B526" s="23">
        <f>IF($A526="","",MOD(ROW()-5,12)+1)</f>
        <v/>
      </c>
      <c r="C526" s="20">
        <f>IF($A526="","",IFERROR(VLOOKUP($A526,'Recurring Plans'!$A$5:$M$104,2,FALSE),""))</f>
        <v/>
      </c>
      <c r="D526" s="20">
        <f>IF($A526="","",IFERROR(VLOOKUP($A526,'Recurring Plans'!$A$5:$M$104,4,FALSE),""))</f>
        <v/>
      </c>
      <c r="E526" s="33">
        <f>IF(OR($A526="",$B526&gt;IFERROR(VLOOKUP($A526,'Recurring Plans'!$A$5:$M$104,8,FALSE),0),IFERROR(VLOOKUP($A526,'Recurring Plans'!$A$5:$M$104,11,FALSE),"")&lt;&gt;'Assumptions'!$E$9),"",IFERROR(IF(VLOOKUP($A526,'Recurring Plans'!$A$5:$M$104,7,FALSE)='Assumptions'!$E$4,VLOOKUP($A526,'Recurring Plans'!$A$5:$M$104,5,FALSE)+($B526-1)*VLOOKUP($A526,'Recurring Plans'!$A$5:$M$104,6,FALSE),IF(VLOOKUP($A526,'Recurring Plans'!$A$5:$M$104,7,FALSE)='Assumptions'!$E$5,VLOOKUP($A526,'Recurring Plans'!$A$5:$M$104,5,FALSE)+($B526-1)*VLOOKUP($A526,'Recurring Plans'!$A$5:$M$104,6,FALSE)*7,IF(VLOOKUP($A526,'Recurring Plans'!$A$5:$M$104,7,FALSE)='Assumptions'!$E$6,EDATE(VLOOKUP($A526,'Recurring Plans'!$A$5:$M$104,5,FALSE),($B526-1)*VLOOKUP($A526,'Recurring Plans'!$A$5:$M$104,6,FALSE)),""))),""))</f>
        <v/>
      </c>
      <c r="F526" s="31" t="n"/>
      <c r="G526" s="33">
        <f>IF($E526="","",IF($F526&lt;&gt;"",$F526,$E526))</f>
        <v/>
      </c>
      <c r="H526" s="24">
        <f>IF($E526="","",IFERROR(VLOOKUP($A526,'Recurring Plans'!$A$5:$M$104,9,FALSE),""))</f>
        <v/>
      </c>
      <c r="I526" s="13" t="n"/>
      <c r="J526" s="20">
        <f>IF($E526="","",IF($I526&lt;&gt;"",$I526,IFERROR(VLOOKUP($A526,'Recurring Plans'!$A$5:$M$104,10,FALSE),"")))</f>
        <v/>
      </c>
      <c r="K526" s="12" t="n"/>
      <c r="L526" s="9">
        <f>IF($G526="","",IF($K526&lt;&gt;"",$K526,'Assumptions'!$E$14))</f>
        <v/>
      </c>
      <c r="M526" s="13" t="n"/>
      <c r="N526" s="20">
        <f>IF($G526="","",IF(OR($F526&lt;&gt;"",$I526&lt;&gt;"",$M526&lt;&gt;"",$K526='Assumptions'!$E$16,$K526='Assumptions'!$E$17),"Exception - check",IF(AND($L526='Assumptions'!$E$14,$G526&lt;'Assumptions'!$B$4),"Past date - check","")))</f>
        <v/>
      </c>
    </row>
    <row r="527">
      <c r="A527" s="6">
        <f>IFERROR(IF(INDEX('Recurring Plans'!$A$5:$A$104,INT((ROW()-5)/12)+1)="","",INDEX('Recurring Plans'!$A$5:$A$104,INT((ROW()-5)/12)+1)),"")</f>
        <v/>
      </c>
      <c r="B527" s="21">
        <f>IF($A527="","",MOD(ROW()-5,12)+1)</f>
        <v/>
      </c>
      <c r="C527" s="18">
        <f>IF($A527="","",IFERROR(VLOOKUP($A527,'Recurring Plans'!$A$5:$M$104,2,FALSE),""))</f>
        <v/>
      </c>
      <c r="D527" s="18">
        <f>IF($A527="","",IFERROR(VLOOKUP($A527,'Recurring Plans'!$A$5:$M$104,4,FALSE),""))</f>
        <v/>
      </c>
      <c r="E527" s="32">
        <f>IF(OR($A527="",$B527&gt;IFERROR(VLOOKUP($A527,'Recurring Plans'!$A$5:$M$104,8,FALSE),0),IFERROR(VLOOKUP($A527,'Recurring Plans'!$A$5:$M$104,11,FALSE),"")&lt;&gt;'Assumptions'!$E$9),"",IFERROR(IF(VLOOKUP($A527,'Recurring Plans'!$A$5:$M$104,7,FALSE)='Assumptions'!$E$4,VLOOKUP($A527,'Recurring Plans'!$A$5:$M$104,5,FALSE)+($B527-1)*VLOOKUP($A527,'Recurring Plans'!$A$5:$M$104,6,FALSE),IF(VLOOKUP($A527,'Recurring Plans'!$A$5:$M$104,7,FALSE)='Assumptions'!$E$5,VLOOKUP($A527,'Recurring Plans'!$A$5:$M$104,5,FALSE)+($B527-1)*VLOOKUP($A527,'Recurring Plans'!$A$5:$M$104,6,FALSE)*7,IF(VLOOKUP($A527,'Recurring Plans'!$A$5:$M$104,7,FALSE)='Assumptions'!$E$6,EDATE(VLOOKUP($A527,'Recurring Plans'!$A$5:$M$104,5,FALSE),($B527-1)*VLOOKUP($A527,'Recurring Plans'!$A$5:$M$104,6,FALSE)),""))),""))</f>
        <v/>
      </c>
      <c r="F527" s="31" t="n"/>
      <c r="G527" s="32">
        <f>IF($E527="","",IF($F527&lt;&gt;"",$F527,$E527))</f>
        <v/>
      </c>
      <c r="H527" s="22">
        <f>IF($E527="","",IFERROR(VLOOKUP($A527,'Recurring Plans'!$A$5:$M$104,9,FALSE),""))</f>
        <v/>
      </c>
      <c r="I527" s="13" t="n"/>
      <c r="J527" s="18">
        <f>IF($E527="","",IF($I527&lt;&gt;"",$I527,IFERROR(VLOOKUP($A527,'Recurring Plans'!$A$5:$M$104,10,FALSE),"")))</f>
        <v/>
      </c>
      <c r="K527" s="12" t="n"/>
      <c r="L527" s="6">
        <f>IF($G527="","",IF($K527&lt;&gt;"",$K527,'Assumptions'!$E$14))</f>
        <v/>
      </c>
      <c r="M527" s="13" t="n"/>
      <c r="N527" s="18">
        <f>IF($G527="","",IF(OR($F527&lt;&gt;"",$I527&lt;&gt;"",$M527&lt;&gt;"",$K527='Assumptions'!$E$16,$K527='Assumptions'!$E$17),"Exception - check",IF(AND($L527='Assumptions'!$E$14,$G527&lt;'Assumptions'!$B$4),"Past date - check","")))</f>
        <v/>
      </c>
    </row>
    <row r="528">
      <c r="A528" s="9">
        <f>IFERROR(IF(INDEX('Recurring Plans'!$A$5:$A$104,INT((ROW()-5)/12)+1)="","",INDEX('Recurring Plans'!$A$5:$A$104,INT((ROW()-5)/12)+1)),"")</f>
        <v/>
      </c>
      <c r="B528" s="23">
        <f>IF($A528="","",MOD(ROW()-5,12)+1)</f>
        <v/>
      </c>
      <c r="C528" s="20">
        <f>IF($A528="","",IFERROR(VLOOKUP($A528,'Recurring Plans'!$A$5:$M$104,2,FALSE),""))</f>
        <v/>
      </c>
      <c r="D528" s="20">
        <f>IF($A528="","",IFERROR(VLOOKUP($A528,'Recurring Plans'!$A$5:$M$104,4,FALSE),""))</f>
        <v/>
      </c>
      <c r="E528" s="33">
        <f>IF(OR($A528="",$B528&gt;IFERROR(VLOOKUP($A528,'Recurring Plans'!$A$5:$M$104,8,FALSE),0),IFERROR(VLOOKUP($A528,'Recurring Plans'!$A$5:$M$104,11,FALSE),"")&lt;&gt;'Assumptions'!$E$9),"",IFERROR(IF(VLOOKUP($A528,'Recurring Plans'!$A$5:$M$104,7,FALSE)='Assumptions'!$E$4,VLOOKUP($A528,'Recurring Plans'!$A$5:$M$104,5,FALSE)+($B528-1)*VLOOKUP($A528,'Recurring Plans'!$A$5:$M$104,6,FALSE),IF(VLOOKUP($A528,'Recurring Plans'!$A$5:$M$104,7,FALSE)='Assumptions'!$E$5,VLOOKUP($A528,'Recurring Plans'!$A$5:$M$104,5,FALSE)+($B528-1)*VLOOKUP($A528,'Recurring Plans'!$A$5:$M$104,6,FALSE)*7,IF(VLOOKUP($A528,'Recurring Plans'!$A$5:$M$104,7,FALSE)='Assumptions'!$E$6,EDATE(VLOOKUP($A528,'Recurring Plans'!$A$5:$M$104,5,FALSE),($B528-1)*VLOOKUP($A528,'Recurring Plans'!$A$5:$M$104,6,FALSE)),""))),""))</f>
        <v/>
      </c>
      <c r="F528" s="31" t="n"/>
      <c r="G528" s="33">
        <f>IF($E528="","",IF($F528&lt;&gt;"",$F528,$E528))</f>
        <v/>
      </c>
      <c r="H528" s="24">
        <f>IF($E528="","",IFERROR(VLOOKUP($A528,'Recurring Plans'!$A$5:$M$104,9,FALSE),""))</f>
        <v/>
      </c>
      <c r="I528" s="13" t="n"/>
      <c r="J528" s="20">
        <f>IF($E528="","",IF($I528&lt;&gt;"",$I528,IFERROR(VLOOKUP($A528,'Recurring Plans'!$A$5:$M$104,10,FALSE),"")))</f>
        <v/>
      </c>
      <c r="K528" s="12" t="n"/>
      <c r="L528" s="9">
        <f>IF($G528="","",IF($K528&lt;&gt;"",$K528,'Assumptions'!$E$14))</f>
        <v/>
      </c>
      <c r="M528" s="13" t="n"/>
      <c r="N528" s="20">
        <f>IF($G528="","",IF(OR($F528&lt;&gt;"",$I528&lt;&gt;"",$M528&lt;&gt;"",$K528='Assumptions'!$E$16,$K528='Assumptions'!$E$17),"Exception - check",IF(AND($L528='Assumptions'!$E$14,$G528&lt;'Assumptions'!$B$4),"Past date - check","")))</f>
        <v/>
      </c>
    </row>
    <row r="529">
      <c r="A529" s="6">
        <f>IFERROR(IF(INDEX('Recurring Plans'!$A$5:$A$104,INT((ROW()-5)/12)+1)="","",INDEX('Recurring Plans'!$A$5:$A$104,INT((ROW()-5)/12)+1)),"")</f>
        <v/>
      </c>
      <c r="B529" s="21">
        <f>IF($A529="","",MOD(ROW()-5,12)+1)</f>
        <v/>
      </c>
      <c r="C529" s="18">
        <f>IF($A529="","",IFERROR(VLOOKUP($A529,'Recurring Plans'!$A$5:$M$104,2,FALSE),""))</f>
        <v/>
      </c>
      <c r="D529" s="18">
        <f>IF($A529="","",IFERROR(VLOOKUP($A529,'Recurring Plans'!$A$5:$M$104,4,FALSE),""))</f>
        <v/>
      </c>
      <c r="E529" s="32">
        <f>IF(OR($A529="",$B529&gt;IFERROR(VLOOKUP($A529,'Recurring Plans'!$A$5:$M$104,8,FALSE),0),IFERROR(VLOOKUP($A529,'Recurring Plans'!$A$5:$M$104,11,FALSE),"")&lt;&gt;'Assumptions'!$E$9),"",IFERROR(IF(VLOOKUP($A529,'Recurring Plans'!$A$5:$M$104,7,FALSE)='Assumptions'!$E$4,VLOOKUP($A529,'Recurring Plans'!$A$5:$M$104,5,FALSE)+($B529-1)*VLOOKUP($A529,'Recurring Plans'!$A$5:$M$104,6,FALSE),IF(VLOOKUP($A529,'Recurring Plans'!$A$5:$M$104,7,FALSE)='Assumptions'!$E$5,VLOOKUP($A529,'Recurring Plans'!$A$5:$M$104,5,FALSE)+($B529-1)*VLOOKUP($A529,'Recurring Plans'!$A$5:$M$104,6,FALSE)*7,IF(VLOOKUP($A529,'Recurring Plans'!$A$5:$M$104,7,FALSE)='Assumptions'!$E$6,EDATE(VLOOKUP($A529,'Recurring Plans'!$A$5:$M$104,5,FALSE),($B529-1)*VLOOKUP($A529,'Recurring Plans'!$A$5:$M$104,6,FALSE)),""))),""))</f>
        <v/>
      </c>
      <c r="F529" s="31" t="n"/>
      <c r="G529" s="32">
        <f>IF($E529="","",IF($F529&lt;&gt;"",$F529,$E529))</f>
        <v/>
      </c>
      <c r="H529" s="22">
        <f>IF($E529="","",IFERROR(VLOOKUP($A529,'Recurring Plans'!$A$5:$M$104,9,FALSE),""))</f>
        <v/>
      </c>
      <c r="I529" s="13" t="n"/>
      <c r="J529" s="18">
        <f>IF($E529="","",IF($I529&lt;&gt;"",$I529,IFERROR(VLOOKUP($A529,'Recurring Plans'!$A$5:$M$104,10,FALSE),"")))</f>
        <v/>
      </c>
      <c r="K529" s="12" t="n"/>
      <c r="L529" s="6">
        <f>IF($G529="","",IF($K529&lt;&gt;"",$K529,'Assumptions'!$E$14))</f>
        <v/>
      </c>
      <c r="M529" s="13" t="n"/>
      <c r="N529" s="18">
        <f>IF($G529="","",IF(OR($F529&lt;&gt;"",$I529&lt;&gt;"",$M529&lt;&gt;"",$K529='Assumptions'!$E$16,$K529='Assumptions'!$E$17),"Exception - check",IF(AND($L529='Assumptions'!$E$14,$G529&lt;'Assumptions'!$B$4),"Past date - check","")))</f>
        <v/>
      </c>
    </row>
    <row r="530">
      <c r="A530" s="9">
        <f>IFERROR(IF(INDEX('Recurring Plans'!$A$5:$A$104,INT((ROW()-5)/12)+1)="","",INDEX('Recurring Plans'!$A$5:$A$104,INT((ROW()-5)/12)+1)),"")</f>
        <v/>
      </c>
      <c r="B530" s="23">
        <f>IF($A530="","",MOD(ROW()-5,12)+1)</f>
        <v/>
      </c>
      <c r="C530" s="20">
        <f>IF($A530="","",IFERROR(VLOOKUP($A530,'Recurring Plans'!$A$5:$M$104,2,FALSE),""))</f>
        <v/>
      </c>
      <c r="D530" s="20">
        <f>IF($A530="","",IFERROR(VLOOKUP($A530,'Recurring Plans'!$A$5:$M$104,4,FALSE),""))</f>
        <v/>
      </c>
      <c r="E530" s="33">
        <f>IF(OR($A530="",$B530&gt;IFERROR(VLOOKUP($A530,'Recurring Plans'!$A$5:$M$104,8,FALSE),0),IFERROR(VLOOKUP($A530,'Recurring Plans'!$A$5:$M$104,11,FALSE),"")&lt;&gt;'Assumptions'!$E$9),"",IFERROR(IF(VLOOKUP($A530,'Recurring Plans'!$A$5:$M$104,7,FALSE)='Assumptions'!$E$4,VLOOKUP($A530,'Recurring Plans'!$A$5:$M$104,5,FALSE)+($B530-1)*VLOOKUP($A530,'Recurring Plans'!$A$5:$M$104,6,FALSE),IF(VLOOKUP($A530,'Recurring Plans'!$A$5:$M$104,7,FALSE)='Assumptions'!$E$5,VLOOKUP($A530,'Recurring Plans'!$A$5:$M$104,5,FALSE)+($B530-1)*VLOOKUP($A530,'Recurring Plans'!$A$5:$M$104,6,FALSE)*7,IF(VLOOKUP($A530,'Recurring Plans'!$A$5:$M$104,7,FALSE)='Assumptions'!$E$6,EDATE(VLOOKUP($A530,'Recurring Plans'!$A$5:$M$104,5,FALSE),($B530-1)*VLOOKUP($A530,'Recurring Plans'!$A$5:$M$104,6,FALSE)),""))),""))</f>
        <v/>
      </c>
      <c r="F530" s="31" t="n"/>
      <c r="G530" s="33">
        <f>IF($E530="","",IF($F530&lt;&gt;"",$F530,$E530))</f>
        <v/>
      </c>
      <c r="H530" s="24">
        <f>IF($E530="","",IFERROR(VLOOKUP($A530,'Recurring Plans'!$A$5:$M$104,9,FALSE),""))</f>
        <v/>
      </c>
      <c r="I530" s="13" t="n"/>
      <c r="J530" s="20">
        <f>IF($E530="","",IF($I530&lt;&gt;"",$I530,IFERROR(VLOOKUP($A530,'Recurring Plans'!$A$5:$M$104,10,FALSE),"")))</f>
        <v/>
      </c>
      <c r="K530" s="12" t="n"/>
      <c r="L530" s="9">
        <f>IF($G530="","",IF($K530&lt;&gt;"",$K530,'Assumptions'!$E$14))</f>
        <v/>
      </c>
      <c r="M530" s="13" t="n"/>
      <c r="N530" s="20">
        <f>IF($G530="","",IF(OR($F530&lt;&gt;"",$I530&lt;&gt;"",$M530&lt;&gt;"",$K530='Assumptions'!$E$16,$K530='Assumptions'!$E$17),"Exception - check",IF(AND($L530='Assumptions'!$E$14,$G530&lt;'Assumptions'!$B$4),"Past date - check","")))</f>
        <v/>
      </c>
    </row>
    <row r="531">
      <c r="A531" s="6">
        <f>IFERROR(IF(INDEX('Recurring Plans'!$A$5:$A$104,INT((ROW()-5)/12)+1)="","",INDEX('Recurring Plans'!$A$5:$A$104,INT((ROW()-5)/12)+1)),"")</f>
        <v/>
      </c>
      <c r="B531" s="21">
        <f>IF($A531="","",MOD(ROW()-5,12)+1)</f>
        <v/>
      </c>
      <c r="C531" s="18">
        <f>IF($A531="","",IFERROR(VLOOKUP($A531,'Recurring Plans'!$A$5:$M$104,2,FALSE),""))</f>
        <v/>
      </c>
      <c r="D531" s="18">
        <f>IF($A531="","",IFERROR(VLOOKUP($A531,'Recurring Plans'!$A$5:$M$104,4,FALSE),""))</f>
        <v/>
      </c>
      <c r="E531" s="32">
        <f>IF(OR($A531="",$B531&gt;IFERROR(VLOOKUP($A531,'Recurring Plans'!$A$5:$M$104,8,FALSE),0),IFERROR(VLOOKUP($A531,'Recurring Plans'!$A$5:$M$104,11,FALSE),"")&lt;&gt;'Assumptions'!$E$9),"",IFERROR(IF(VLOOKUP($A531,'Recurring Plans'!$A$5:$M$104,7,FALSE)='Assumptions'!$E$4,VLOOKUP($A531,'Recurring Plans'!$A$5:$M$104,5,FALSE)+($B531-1)*VLOOKUP($A531,'Recurring Plans'!$A$5:$M$104,6,FALSE),IF(VLOOKUP($A531,'Recurring Plans'!$A$5:$M$104,7,FALSE)='Assumptions'!$E$5,VLOOKUP($A531,'Recurring Plans'!$A$5:$M$104,5,FALSE)+($B531-1)*VLOOKUP($A531,'Recurring Plans'!$A$5:$M$104,6,FALSE)*7,IF(VLOOKUP($A531,'Recurring Plans'!$A$5:$M$104,7,FALSE)='Assumptions'!$E$6,EDATE(VLOOKUP($A531,'Recurring Plans'!$A$5:$M$104,5,FALSE),($B531-1)*VLOOKUP($A531,'Recurring Plans'!$A$5:$M$104,6,FALSE)),""))),""))</f>
        <v/>
      </c>
      <c r="F531" s="31" t="n"/>
      <c r="G531" s="32">
        <f>IF($E531="","",IF($F531&lt;&gt;"",$F531,$E531))</f>
        <v/>
      </c>
      <c r="H531" s="22">
        <f>IF($E531="","",IFERROR(VLOOKUP($A531,'Recurring Plans'!$A$5:$M$104,9,FALSE),""))</f>
        <v/>
      </c>
      <c r="I531" s="13" t="n"/>
      <c r="J531" s="18">
        <f>IF($E531="","",IF($I531&lt;&gt;"",$I531,IFERROR(VLOOKUP($A531,'Recurring Plans'!$A$5:$M$104,10,FALSE),"")))</f>
        <v/>
      </c>
      <c r="K531" s="12" t="n"/>
      <c r="L531" s="6">
        <f>IF($G531="","",IF($K531&lt;&gt;"",$K531,'Assumptions'!$E$14))</f>
        <v/>
      </c>
      <c r="M531" s="13" t="n"/>
      <c r="N531" s="18">
        <f>IF($G531="","",IF(OR($F531&lt;&gt;"",$I531&lt;&gt;"",$M531&lt;&gt;"",$K531='Assumptions'!$E$16,$K531='Assumptions'!$E$17),"Exception - check",IF(AND($L531='Assumptions'!$E$14,$G531&lt;'Assumptions'!$B$4),"Past date - check","")))</f>
        <v/>
      </c>
    </row>
    <row r="532">
      <c r="A532" s="9">
        <f>IFERROR(IF(INDEX('Recurring Plans'!$A$5:$A$104,INT((ROW()-5)/12)+1)="","",INDEX('Recurring Plans'!$A$5:$A$104,INT((ROW()-5)/12)+1)),"")</f>
        <v/>
      </c>
      <c r="B532" s="23">
        <f>IF($A532="","",MOD(ROW()-5,12)+1)</f>
        <v/>
      </c>
      <c r="C532" s="20">
        <f>IF($A532="","",IFERROR(VLOOKUP($A532,'Recurring Plans'!$A$5:$M$104,2,FALSE),""))</f>
        <v/>
      </c>
      <c r="D532" s="20">
        <f>IF($A532="","",IFERROR(VLOOKUP($A532,'Recurring Plans'!$A$5:$M$104,4,FALSE),""))</f>
        <v/>
      </c>
      <c r="E532" s="33">
        <f>IF(OR($A532="",$B532&gt;IFERROR(VLOOKUP($A532,'Recurring Plans'!$A$5:$M$104,8,FALSE),0),IFERROR(VLOOKUP($A532,'Recurring Plans'!$A$5:$M$104,11,FALSE),"")&lt;&gt;'Assumptions'!$E$9),"",IFERROR(IF(VLOOKUP($A532,'Recurring Plans'!$A$5:$M$104,7,FALSE)='Assumptions'!$E$4,VLOOKUP($A532,'Recurring Plans'!$A$5:$M$104,5,FALSE)+($B532-1)*VLOOKUP($A532,'Recurring Plans'!$A$5:$M$104,6,FALSE),IF(VLOOKUP($A532,'Recurring Plans'!$A$5:$M$104,7,FALSE)='Assumptions'!$E$5,VLOOKUP($A532,'Recurring Plans'!$A$5:$M$104,5,FALSE)+($B532-1)*VLOOKUP($A532,'Recurring Plans'!$A$5:$M$104,6,FALSE)*7,IF(VLOOKUP($A532,'Recurring Plans'!$A$5:$M$104,7,FALSE)='Assumptions'!$E$6,EDATE(VLOOKUP($A532,'Recurring Plans'!$A$5:$M$104,5,FALSE),($B532-1)*VLOOKUP($A532,'Recurring Plans'!$A$5:$M$104,6,FALSE)),""))),""))</f>
        <v/>
      </c>
      <c r="F532" s="31" t="n"/>
      <c r="G532" s="33">
        <f>IF($E532="","",IF($F532&lt;&gt;"",$F532,$E532))</f>
        <v/>
      </c>
      <c r="H532" s="24">
        <f>IF($E532="","",IFERROR(VLOOKUP($A532,'Recurring Plans'!$A$5:$M$104,9,FALSE),""))</f>
        <v/>
      </c>
      <c r="I532" s="13" t="n"/>
      <c r="J532" s="20">
        <f>IF($E532="","",IF($I532&lt;&gt;"",$I532,IFERROR(VLOOKUP($A532,'Recurring Plans'!$A$5:$M$104,10,FALSE),"")))</f>
        <v/>
      </c>
      <c r="K532" s="12" t="n"/>
      <c r="L532" s="9">
        <f>IF($G532="","",IF($K532&lt;&gt;"",$K532,'Assumptions'!$E$14))</f>
        <v/>
      </c>
      <c r="M532" s="13" t="n"/>
      <c r="N532" s="20">
        <f>IF($G532="","",IF(OR($F532&lt;&gt;"",$I532&lt;&gt;"",$M532&lt;&gt;"",$K532='Assumptions'!$E$16,$K532='Assumptions'!$E$17),"Exception - check",IF(AND($L532='Assumptions'!$E$14,$G532&lt;'Assumptions'!$B$4),"Past date - check","")))</f>
        <v/>
      </c>
    </row>
    <row r="533">
      <c r="A533" s="6">
        <f>IFERROR(IF(INDEX('Recurring Plans'!$A$5:$A$104,INT((ROW()-5)/12)+1)="","",INDEX('Recurring Plans'!$A$5:$A$104,INT((ROW()-5)/12)+1)),"")</f>
        <v/>
      </c>
      <c r="B533" s="21">
        <f>IF($A533="","",MOD(ROW()-5,12)+1)</f>
        <v/>
      </c>
      <c r="C533" s="18">
        <f>IF($A533="","",IFERROR(VLOOKUP($A533,'Recurring Plans'!$A$5:$M$104,2,FALSE),""))</f>
        <v/>
      </c>
      <c r="D533" s="18">
        <f>IF($A533="","",IFERROR(VLOOKUP($A533,'Recurring Plans'!$A$5:$M$104,4,FALSE),""))</f>
        <v/>
      </c>
      <c r="E533" s="32">
        <f>IF(OR($A533="",$B533&gt;IFERROR(VLOOKUP($A533,'Recurring Plans'!$A$5:$M$104,8,FALSE),0),IFERROR(VLOOKUP($A533,'Recurring Plans'!$A$5:$M$104,11,FALSE),"")&lt;&gt;'Assumptions'!$E$9),"",IFERROR(IF(VLOOKUP($A533,'Recurring Plans'!$A$5:$M$104,7,FALSE)='Assumptions'!$E$4,VLOOKUP($A533,'Recurring Plans'!$A$5:$M$104,5,FALSE)+($B533-1)*VLOOKUP($A533,'Recurring Plans'!$A$5:$M$104,6,FALSE),IF(VLOOKUP($A533,'Recurring Plans'!$A$5:$M$104,7,FALSE)='Assumptions'!$E$5,VLOOKUP($A533,'Recurring Plans'!$A$5:$M$104,5,FALSE)+($B533-1)*VLOOKUP($A533,'Recurring Plans'!$A$5:$M$104,6,FALSE)*7,IF(VLOOKUP($A533,'Recurring Plans'!$A$5:$M$104,7,FALSE)='Assumptions'!$E$6,EDATE(VLOOKUP($A533,'Recurring Plans'!$A$5:$M$104,5,FALSE),($B533-1)*VLOOKUP($A533,'Recurring Plans'!$A$5:$M$104,6,FALSE)),""))),""))</f>
        <v/>
      </c>
      <c r="F533" s="31" t="n"/>
      <c r="G533" s="32">
        <f>IF($E533="","",IF($F533&lt;&gt;"",$F533,$E533))</f>
        <v/>
      </c>
      <c r="H533" s="22">
        <f>IF($E533="","",IFERROR(VLOOKUP($A533,'Recurring Plans'!$A$5:$M$104,9,FALSE),""))</f>
        <v/>
      </c>
      <c r="I533" s="13" t="n"/>
      <c r="J533" s="18">
        <f>IF($E533="","",IF($I533&lt;&gt;"",$I533,IFERROR(VLOOKUP($A533,'Recurring Plans'!$A$5:$M$104,10,FALSE),"")))</f>
        <v/>
      </c>
      <c r="K533" s="12" t="n"/>
      <c r="L533" s="6">
        <f>IF($G533="","",IF($K533&lt;&gt;"",$K533,'Assumptions'!$E$14))</f>
        <v/>
      </c>
      <c r="M533" s="13" t="n"/>
      <c r="N533" s="18">
        <f>IF($G533="","",IF(OR($F533&lt;&gt;"",$I533&lt;&gt;"",$M533&lt;&gt;"",$K533='Assumptions'!$E$16,$K533='Assumptions'!$E$17),"Exception - check",IF(AND($L533='Assumptions'!$E$14,$G533&lt;'Assumptions'!$B$4),"Past date - check","")))</f>
        <v/>
      </c>
    </row>
    <row r="534">
      <c r="A534" s="9">
        <f>IFERROR(IF(INDEX('Recurring Plans'!$A$5:$A$104,INT((ROW()-5)/12)+1)="","",INDEX('Recurring Plans'!$A$5:$A$104,INT((ROW()-5)/12)+1)),"")</f>
        <v/>
      </c>
      <c r="B534" s="23">
        <f>IF($A534="","",MOD(ROW()-5,12)+1)</f>
        <v/>
      </c>
      <c r="C534" s="20">
        <f>IF($A534="","",IFERROR(VLOOKUP($A534,'Recurring Plans'!$A$5:$M$104,2,FALSE),""))</f>
        <v/>
      </c>
      <c r="D534" s="20">
        <f>IF($A534="","",IFERROR(VLOOKUP($A534,'Recurring Plans'!$A$5:$M$104,4,FALSE),""))</f>
        <v/>
      </c>
      <c r="E534" s="33">
        <f>IF(OR($A534="",$B534&gt;IFERROR(VLOOKUP($A534,'Recurring Plans'!$A$5:$M$104,8,FALSE),0),IFERROR(VLOOKUP($A534,'Recurring Plans'!$A$5:$M$104,11,FALSE),"")&lt;&gt;'Assumptions'!$E$9),"",IFERROR(IF(VLOOKUP($A534,'Recurring Plans'!$A$5:$M$104,7,FALSE)='Assumptions'!$E$4,VLOOKUP($A534,'Recurring Plans'!$A$5:$M$104,5,FALSE)+($B534-1)*VLOOKUP($A534,'Recurring Plans'!$A$5:$M$104,6,FALSE),IF(VLOOKUP($A534,'Recurring Plans'!$A$5:$M$104,7,FALSE)='Assumptions'!$E$5,VLOOKUP($A534,'Recurring Plans'!$A$5:$M$104,5,FALSE)+($B534-1)*VLOOKUP($A534,'Recurring Plans'!$A$5:$M$104,6,FALSE)*7,IF(VLOOKUP($A534,'Recurring Plans'!$A$5:$M$104,7,FALSE)='Assumptions'!$E$6,EDATE(VLOOKUP($A534,'Recurring Plans'!$A$5:$M$104,5,FALSE),($B534-1)*VLOOKUP($A534,'Recurring Plans'!$A$5:$M$104,6,FALSE)),""))),""))</f>
        <v/>
      </c>
      <c r="F534" s="31" t="n"/>
      <c r="G534" s="33">
        <f>IF($E534="","",IF($F534&lt;&gt;"",$F534,$E534))</f>
        <v/>
      </c>
      <c r="H534" s="24">
        <f>IF($E534="","",IFERROR(VLOOKUP($A534,'Recurring Plans'!$A$5:$M$104,9,FALSE),""))</f>
        <v/>
      </c>
      <c r="I534" s="13" t="n"/>
      <c r="J534" s="20">
        <f>IF($E534="","",IF($I534&lt;&gt;"",$I534,IFERROR(VLOOKUP($A534,'Recurring Plans'!$A$5:$M$104,10,FALSE),"")))</f>
        <v/>
      </c>
      <c r="K534" s="12" t="n"/>
      <c r="L534" s="9">
        <f>IF($G534="","",IF($K534&lt;&gt;"",$K534,'Assumptions'!$E$14))</f>
        <v/>
      </c>
      <c r="M534" s="13" t="n"/>
      <c r="N534" s="20">
        <f>IF($G534="","",IF(OR($F534&lt;&gt;"",$I534&lt;&gt;"",$M534&lt;&gt;"",$K534='Assumptions'!$E$16,$K534='Assumptions'!$E$17),"Exception - check",IF(AND($L534='Assumptions'!$E$14,$G534&lt;'Assumptions'!$B$4),"Past date - check","")))</f>
        <v/>
      </c>
    </row>
    <row r="535">
      <c r="A535" s="6">
        <f>IFERROR(IF(INDEX('Recurring Plans'!$A$5:$A$104,INT((ROW()-5)/12)+1)="","",INDEX('Recurring Plans'!$A$5:$A$104,INT((ROW()-5)/12)+1)),"")</f>
        <v/>
      </c>
      <c r="B535" s="21">
        <f>IF($A535="","",MOD(ROW()-5,12)+1)</f>
        <v/>
      </c>
      <c r="C535" s="18">
        <f>IF($A535="","",IFERROR(VLOOKUP($A535,'Recurring Plans'!$A$5:$M$104,2,FALSE),""))</f>
        <v/>
      </c>
      <c r="D535" s="18">
        <f>IF($A535="","",IFERROR(VLOOKUP($A535,'Recurring Plans'!$A$5:$M$104,4,FALSE),""))</f>
        <v/>
      </c>
      <c r="E535" s="32">
        <f>IF(OR($A535="",$B535&gt;IFERROR(VLOOKUP($A535,'Recurring Plans'!$A$5:$M$104,8,FALSE),0),IFERROR(VLOOKUP($A535,'Recurring Plans'!$A$5:$M$104,11,FALSE),"")&lt;&gt;'Assumptions'!$E$9),"",IFERROR(IF(VLOOKUP($A535,'Recurring Plans'!$A$5:$M$104,7,FALSE)='Assumptions'!$E$4,VLOOKUP($A535,'Recurring Plans'!$A$5:$M$104,5,FALSE)+($B535-1)*VLOOKUP($A535,'Recurring Plans'!$A$5:$M$104,6,FALSE),IF(VLOOKUP($A535,'Recurring Plans'!$A$5:$M$104,7,FALSE)='Assumptions'!$E$5,VLOOKUP($A535,'Recurring Plans'!$A$5:$M$104,5,FALSE)+($B535-1)*VLOOKUP($A535,'Recurring Plans'!$A$5:$M$104,6,FALSE)*7,IF(VLOOKUP($A535,'Recurring Plans'!$A$5:$M$104,7,FALSE)='Assumptions'!$E$6,EDATE(VLOOKUP($A535,'Recurring Plans'!$A$5:$M$104,5,FALSE),($B535-1)*VLOOKUP($A535,'Recurring Plans'!$A$5:$M$104,6,FALSE)),""))),""))</f>
        <v/>
      </c>
      <c r="F535" s="31" t="n"/>
      <c r="G535" s="32">
        <f>IF($E535="","",IF($F535&lt;&gt;"",$F535,$E535))</f>
        <v/>
      </c>
      <c r="H535" s="22">
        <f>IF($E535="","",IFERROR(VLOOKUP($A535,'Recurring Plans'!$A$5:$M$104,9,FALSE),""))</f>
        <v/>
      </c>
      <c r="I535" s="13" t="n"/>
      <c r="J535" s="18">
        <f>IF($E535="","",IF($I535&lt;&gt;"",$I535,IFERROR(VLOOKUP($A535,'Recurring Plans'!$A$5:$M$104,10,FALSE),"")))</f>
        <v/>
      </c>
      <c r="K535" s="12" t="n"/>
      <c r="L535" s="6">
        <f>IF($G535="","",IF($K535&lt;&gt;"",$K535,'Assumptions'!$E$14))</f>
        <v/>
      </c>
      <c r="M535" s="13" t="n"/>
      <c r="N535" s="18">
        <f>IF($G535="","",IF(OR($F535&lt;&gt;"",$I535&lt;&gt;"",$M535&lt;&gt;"",$K535='Assumptions'!$E$16,$K535='Assumptions'!$E$17),"Exception - check",IF(AND($L535='Assumptions'!$E$14,$G535&lt;'Assumptions'!$B$4),"Past date - check","")))</f>
        <v/>
      </c>
    </row>
    <row r="536">
      <c r="A536" s="9">
        <f>IFERROR(IF(INDEX('Recurring Plans'!$A$5:$A$104,INT((ROW()-5)/12)+1)="","",INDEX('Recurring Plans'!$A$5:$A$104,INT((ROW()-5)/12)+1)),"")</f>
        <v/>
      </c>
      <c r="B536" s="23">
        <f>IF($A536="","",MOD(ROW()-5,12)+1)</f>
        <v/>
      </c>
      <c r="C536" s="20">
        <f>IF($A536="","",IFERROR(VLOOKUP($A536,'Recurring Plans'!$A$5:$M$104,2,FALSE),""))</f>
        <v/>
      </c>
      <c r="D536" s="20">
        <f>IF($A536="","",IFERROR(VLOOKUP($A536,'Recurring Plans'!$A$5:$M$104,4,FALSE),""))</f>
        <v/>
      </c>
      <c r="E536" s="33">
        <f>IF(OR($A536="",$B536&gt;IFERROR(VLOOKUP($A536,'Recurring Plans'!$A$5:$M$104,8,FALSE),0),IFERROR(VLOOKUP($A536,'Recurring Plans'!$A$5:$M$104,11,FALSE),"")&lt;&gt;'Assumptions'!$E$9),"",IFERROR(IF(VLOOKUP($A536,'Recurring Plans'!$A$5:$M$104,7,FALSE)='Assumptions'!$E$4,VLOOKUP($A536,'Recurring Plans'!$A$5:$M$104,5,FALSE)+($B536-1)*VLOOKUP($A536,'Recurring Plans'!$A$5:$M$104,6,FALSE),IF(VLOOKUP($A536,'Recurring Plans'!$A$5:$M$104,7,FALSE)='Assumptions'!$E$5,VLOOKUP($A536,'Recurring Plans'!$A$5:$M$104,5,FALSE)+($B536-1)*VLOOKUP($A536,'Recurring Plans'!$A$5:$M$104,6,FALSE)*7,IF(VLOOKUP($A536,'Recurring Plans'!$A$5:$M$104,7,FALSE)='Assumptions'!$E$6,EDATE(VLOOKUP($A536,'Recurring Plans'!$A$5:$M$104,5,FALSE),($B536-1)*VLOOKUP($A536,'Recurring Plans'!$A$5:$M$104,6,FALSE)),""))),""))</f>
        <v/>
      </c>
      <c r="F536" s="31" t="n"/>
      <c r="G536" s="33">
        <f>IF($E536="","",IF($F536&lt;&gt;"",$F536,$E536))</f>
        <v/>
      </c>
      <c r="H536" s="24">
        <f>IF($E536="","",IFERROR(VLOOKUP($A536,'Recurring Plans'!$A$5:$M$104,9,FALSE),""))</f>
        <v/>
      </c>
      <c r="I536" s="13" t="n"/>
      <c r="J536" s="20">
        <f>IF($E536="","",IF($I536&lt;&gt;"",$I536,IFERROR(VLOOKUP($A536,'Recurring Plans'!$A$5:$M$104,10,FALSE),"")))</f>
        <v/>
      </c>
      <c r="K536" s="12" t="n"/>
      <c r="L536" s="9">
        <f>IF($G536="","",IF($K536&lt;&gt;"",$K536,'Assumptions'!$E$14))</f>
        <v/>
      </c>
      <c r="M536" s="13" t="n"/>
      <c r="N536" s="20">
        <f>IF($G536="","",IF(OR($F536&lt;&gt;"",$I536&lt;&gt;"",$M536&lt;&gt;"",$K536='Assumptions'!$E$16,$K536='Assumptions'!$E$17),"Exception - check",IF(AND($L536='Assumptions'!$E$14,$G536&lt;'Assumptions'!$B$4),"Past date - check","")))</f>
        <v/>
      </c>
    </row>
    <row r="537">
      <c r="A537" s="6">
        <f>IFERROR(IF(INDEX('Recurring Plans'!$A$5:$A$104,INT((ROW()-5)/12)+1)="","",INDEX('Recurring Plans'!$A$5:$A$104,INT((ROW()-5)/12)+1)),"")</f>
        <v/>
      </c>
      <c r="B537" s="21">
        <f>IF($A537="","",MOD(ROW()-5,12)+1)</f>
        <v/>
      </c>
      <c r="C537" s="18">
        <f>IF($A537="","",IFERROR(VLOOKUP($A537,'Recurring Plans'!$A$5:$M$104,2,FALSE),""))</f>
        <v/>
      </c>
      <c r="D537" s="18">
        <f>IF($A537="","",IFERROR(VLOOKUP($A537,'Recurring Plans'!$A$5:$M$104,4,FALSE),""))</f>
        <v/>
      </c>
      <c r="E537" s="32">
        <f>IF(OR($A537="",$B537&gt;IFERROR(VLOOKUP($A537,'Recurring Plans'!$A$5:$M$104,8,FALSE),0),IFERROR(VLOOKUP($A537,'Recurring Plans'!$A$5:$M$104,11,FALSE),"")&lt;&gt;'Assumptions'!$E$9),"",IFERROR(IF(VLOOKUP($A537,'Recurring Plans'!$A$5:$M$104,7,FALSE)='Assumptions'!$E$4,VLOOKUP($A537,'Recurring Plans'!$A$5:$M$104,5,FALSE)+($B537-1)*VLOOKUP($A537,'Recurring Plans'!$A$5:$M$104,6,FALSE),IF(VLOOKUP($A537,'Recurring Plans'!$A$5:$M$104,7,FALSE)='Assumptions'!$E$5,VLOOKUP($A537,'Recurring Plans'!$A$5:$M$104,5,FALSE)+($B537-1)*VLOOKUP($A537,'Recurring Plans'!$A$5:$M$104,6,FALSE)*7,IF(VLOOKUP($A537,'Recurring Plans'!$A$5:$M$104,7,FALSE)='Assumptions'!$E$6,EDATE(VLOOKUP($A537,'Recurring Plans'!$A$5:$M$104,5,FALSE),($B537-1)*VLOOKUP($A537,'Recurring Plans'!$A$5:$M$104,6,FALSE)),""))),""))</f>
        <v/>
      </c>
      <c r="F537" s="31" t="n"/>
      <c r="G537" s="32">
        <f>IF($E537="","",IF($F537&lt;&gt;"",$F537,$E537))</f>
        <v/>
      </c>
      <c r="H537" s="22">
        <f>IF($E537="","",IFERROR(VLOOKUP($A537,'Recurring Plans'!$A$5:$M$104,9,FALSE),""))</f>
        <v/>
      </c>
      <c r="I537" s="13" t="n"/>
      <c r="J537" s="18">
        <f>IF($E537="","",IF($I537&lt;&gt;"",$I537,IFERROR(VLOOKUP($A537,'Recurring Plans'!$A$5:$M$104,10,FALSE),"")))</f>
        <v/>
      </c>
      <c r="K537" s="12" t="n"/>
      <c r="L537" s="6">
        <f>IF($G537="","",IF($K537&lt;&gt;"",$K537,'Assumptions'!$E$14))</f>
        <v/>
      </c>
      <c r="M537" s="13" t="n"/>
      <c r="N537" s="18">
        <f>IF($G537="","",IF(OR($F537&lt;&gt;"",$I537&lt;&gt;"",$M537&lt;&gt;"",$K537='Assumptions'!$E$16,$K537='Assumptions'!$E$17),"Exception - check",IF(AND($L537='Assumptions'!$E$14,$G537&lt;'Assumptions'!$B$4),"Past date - check","")))</f>
        <v/>
      </c>
    </row>
    <row r="538">
      <c r="A538" s="9">
        <f>IFERROR(IF(INDEX('Recurring Plans'!$A$5:$A$104,INT((ROW()-5)/12)+1)="","",INDEX('Recurring Plans'!$A$5:$A$104,INT((ROW()-5)/12)+1)),"")</f>
        <v/>
      </c>
      <c r="B538" s="23">
        <f>IF($A538="","",MOD(ROW()-5,12)+1)</f>
        <v/>
      </c>
      <c r="C538" s="20">
        <f>IF($A538="","",IFERROR(VLOOKUP($A538,'Recurring Plans'!$A$5:$M$104,2,FALSE),""))</f>
        <v/>
      </c>
      <c r="D538" s="20">
        <f>IF($A538="","",IFERROR(VLOOKUP($A538,'Recurring Plans'!$A$5:$M$104,4,FALSE),""))</f>
        <v/>
      </c>
      <c r="E538" s="33">
        <f>IF(OR($A538="",$B538&gt;IFERROR(VLOOKUP($A538,'Recurring Plans'!$A$5:$M$104,8,FALSE),0),IFERROR(VLOOKUP($A538,'Recurring Plans'!$A$5:$M$104,11,FALSE),"")&lt;&gt;'Assumptions'!$E$9),"",IFERROR(IF(VLOOKUP($A538,'Recurring Plans'!$A$5:$M$104,7,FALSE)='Assumptions'!$E$4,VLOOKUP($A538,'Recurring Plans'!$A$5:$M$104,5,FALSE)+($B538-1)*VLOOKUP($A538,'Recurring Plans'!$A$5:$M$104,6,FALSE),IF(VLOOKUP($A538,'Recurring Plans'!$A$5:$M$104,7,FALSE)='Assumptions'!$E$5,VLOOKUP($A538,'Recurring Plans'!$A$5:$M$104,5,FALSE)+($B538-1)*VLOOKUP($A538,'Recurring Plans'!$A$5:$M$104,6,FALSE)*7,IF(VLOOKUP($A538,'Recurring Plans'!$A$5:$M$104,7,FALSE)='Assumptions'!$E$6,EDATE(VLOOKUP($A538,'Recurring Plans'!$A$5:$M$104,5,FALSE),($B538-1)*VLOOKUP($A538,'Recurring Plans'!$A$5:$M$104,6,FALSE)),""))),""))</f>
        <v/>
      </c>
      <c r="F538" s="31" t="n"/>
      <c r="G538" s="33">
        <f>IF($E538="","",IF($F538&lt;&gt;"",$F538,$E538))</f>
        <v/>
      </c>
      <c r="H538" s="24">
        <f>IF($E538="","",IFERROR(VLOOKUP($A538,'Recurring Plans'!$A$5:$M$104,9,FALSE),""))</f>
        <v/>
      </c>
      <c r="I538" s="13" t="n"/>
      <c r="J538" s="20">
        <f>IF($E538="","",IF($I538&lt;&gt;"",$I538,IFERROR(VLOOKUP($A538,'Recurring Plans'!$A$5:$M$104,10,FALSE),"")))</f>
        <v/>
      </c>
      <c r="K538" s="12" t="n"/>
      <c r="L538" s="9">
        <f>IF($G538="","",IF($K538&lt;&gt;"",$K538,'Assumptions'!$E$14))</f>
        <v/>
      </c>
      <c r="M538" s="13" t="n"/>
      <c r="N538" s="20">
        <f>IF($G538="","",IF(OR($F538&lt;&gt;"",$I538&lt;&gt;"",$M538&lt;&gt;"",$K538='Assumptions'!$E$16,$K538='Assumptions'!$E$17),"Exception - check",IF(AND($L538='Assumptions'!$E$14,$G538&lt;'Assumptions'!$B$4),"Past date - check","")))</f>
        <v/>
      </c>
    </row>
    <row r="539">
      <c r="A539" s="6">
        <f>IFERROR(IF(INDEX('Recurring Plans'!$A$5:$A$104,INT((ROW()-5)/12)+1)="","",INDEX('Recurring Plans'!$A$5:$A$104,INT((ROW()-5)/12)+1)),"")</f>
        <v/>
      </c>
      <c r="B539" s="21">
        <f>IF($A539="","",MOD(ROW()-5,12)+1)</f>
        <v/>
      </c>
      <c r="C539" s="18">
        <f>IF($A539="","",IFERROR(VLOOKUP($A539,'Recurring Plans'!$A$5:$M$104,2,FALSE),""))</f>
        <v/>
      </c>
      <c r="D539" s="18">
        <f>IF($A539="","",IFERROR(VLOOKUP($A539,'Recurring Plans'!$A$5:$M$104,4,FALSE),""))</f>
        <v/>
      </c>
      <c r="E539" s="32">
        <f>IF(OR($A539="",$B539&gt;IFERROR(VLOOKUP($A539,'Recurring Plans'!$A$5:$M$104,8,FALSE),0),IFERROR(VLOOKUP($A539,'Recurring Plans'!$A$5:$M$104,11,FALSE),"")&lt;&gt;'Assumptions'!$E$9),"",IFERROR(IF(VLOOKUP($A539,'Recurring Plans'!$A$5:$M$104,7,FALSE)='Assumptions'!$E$4,VLOOKUP($A539,'Recurring Plans'!$A$5:$M$104,5,FALSE)+($B539-1)*VLOOKUP($A539,'Recurring Plans'!$A$5:$M$104,6,FALSE),IF(VLOOKUP($A539,'Recurring Plans'!$A$5:$M$104,7,FALSE)='Assumptions'!$E$5,VLOOKUP($A539,'Recurring Plans'!$A$5:$M$104,5,FALSE)+($B539-1)*VLOOKUP($A539,'Recurring Plans'!$A$5:$M$104,6,FALSE)*7,IF(VLOOKUP($A539,'Recurring Plans'!$A$5:$M$104,7,FALSE)='Assumptions'!$E$6,EDATE(VLOOKUP($A539,'Recurring Plans'!$A$5:$M$104,5,FALSE),($B539-1)*VLOOKUP($A539,'Recurring Plans'!$A$5:$M$104,6,FALSE)),""))),""))</f>
        <v/>
      </c>
      <c r="F539" s="31" t="n"/>
      <c r="G539" s="32">
        <f>IF($E539="","",IF($F539&lt;&gt;"",$F539,$E539))</f>
        <v/>
      </c>
      <c r="H539" s="22">
        <f>IF($E539="","",IFERROR(VLOOKUP($A539,'Recurring Plans'!$A$5:$M$104,9,FALSE),""))</f>
        <v/>
      </c>
      <c r="I539" s="13" t="n"/>
      <c r="J539" s="18">
        <f>IF($E539="","",IF($I539&lt;&gt;"",$I539,IFERROR(VLOOKUP($A539,'Recurring Plans'!$A$5:$M$104,10,FALSE),"")))</f>
        <v/>
      </c>
      <c r="K539" s="12" t="n"/>
      <c r="L539" s="6">
        <f>IF($G539="","",IF($K539&lt;&gt;"",$K539,'Assumptions'!$E$14))</f>
        <v/>
      </c>
      <c r="M539" s="13" t="n"/>
      <c r="N539" s="18">
        <f>IF($G539="","",IF(OR($F539&lt;&gt;"",$I539&lt;&gt;"",$M539&lt;&gt;"",$K539='Assumptions'!$E$16,$K539='Assumptions'!$E$17),"Exception - check",IF(AND($L539='Assumptions'!$E$14,$G539&lt;'Assumptions'!$B$4),"Past date - check","")))</f>
        <v/>
      </c>
    </row>
    <row r="540">
      <c r="A540" s="9">
        <f>IFERROR(IF(INDEX('Recurring Plans'!$A$5:$A$104,INT((ROW()-5)/12)+1)="","",INDEX('Recurring Plans'!$A$5:$A$104,INT((ROW()-5)/12)+1)),"")</f>
        <v/>
      </c>
      <c r="B540" s="23">
        <f>IF($A540="","",MOD(ROW()-5,12)+1)</f>
        <v/>
      </c>
      <c r="C540" s="20">
        <f>IF($A540="","",IFERROR(VLOOKUP($A540,'Recurring Plans'!$A$5:$M$104,2,FALSE),""))</f>
        <v/>
      </c>
      <c r="D540" s="20">
        <f>IF($A540="","",IFERROR(VLOOKUP($A540,'Recurring Plans'!$A$5:$M$104,4,FALSE),""))</f>
        <v/>
      </c>
      <c r="E540" s="33">
        <f>IF(OR($A540="",$B540&gt;IFERROR(VLOOKUP($A540,'Recurring Plans'!$A$5:$M$104,8,FALSE),0),IFERROR(VLOOKUP($A540,'Recurring Plans'!$A$5:$M$104,11,FALSE),"")&lt;&gt;'Assumptions'!$E$9),"",IFERROR(IF(VLOOKUP($A540,'Recurring Plans'!$A$5:$M$104,7,FALSE)='Assumptions'!$E$4,VLOOKUP($A540,'Recurring Plans'!$A$5:$M$104,5,FALSE)+($B540-1)*VLOOKUP($A540,'Recurring Plans'!$A$5:$M$104,6,FALSE),IF(VLOOKUP($A540,'Recurring Plans'!$A$5:$M$104,7,FALSE)='Assumptions'!$E$5,VLOOKUP($A540,'Recurring Plans'!$A$5:$M$104,5,FALSE)+($B540-1)*VLOOKUP($A540,'Recurring Plans'!$A$5:$M$104,6,FALSE)*7,IF(VLOOKUP($A540,'Recurring Plans'!$A$5:$M$104,7,FALSE)='Assumptions'!$E$6,EDATE(VLOOKUP($A540,'Recurring Plans'!$A$5:$M$104,5,FALSE),($B540-1)*VLOOKUP($A540,'Recurring Plans'!$A$5:$M$104,6,FALSE)),""))),""))</f>
        <v/>
      </c>
      <c r="F540" s="31" t="n"/>
      <c r="G540" s="33">
        <f>IF($E540="","",IF($F540&lt;&gt;"",$F540,$E540))</f>
        <v/>
      </c>
      <c r="H540" s="24">
        <f>IF($E540="","",IFERROR(VLOOKUP($A540,'Recurring Plans'!$A$5:$M$104,9,FALSE),""))</f>
        <v/>
      </c>
      <c r="I540" s="13" t="n"/>
      <c r="J540" s="20">
        <f>IF($E540="","",IF($I540&lt;&gt;"",$I540,IFERROR(VLOOKUP($A540,'Recurring Plans'!$A$5:$M$104,10,FALSE),"")))</f>
        <v/>
      </c>
      <c r="K540" s="12" t="n"/>
      <c r="L540" s="9">
        <f>IF($G540="","",IF($K540&lt;&gt;"",$K540,'Assumptions'!$E$14))</f>
        <v/>
      </c>
      <c r="M540" s="13" t="n"/>
      <c r="N540" s="20">
        <f>IF($G540="","",IF(OR($F540&lt;&gt;"",$I540&lt;&gt;"",$M540&lt;&gt;"",$K540='Assumptions'!$E$16,$K540='Assumptions'!$E$17),"Exception - check",IF(AND($L540='Assumptions'!$E$14,$G540&lt;'Assumptions'!$B$4),"Past date - check","")))</f>
        <v/>
      </c>
    </row>
    <row r="541">
      <c r="A541" s="6">
        <f>IFERROR(IF(INDEX('Recurring Plans'!$A$5:$A$104,INT((ROW()-5)/12)+1)="","",INDEX('Recurring Plans'!$A$5:$A$104,INT((ROW()-5)/12)+1)),"")</f>
        <v/>
      </c>
      <c r="B541" s="21">
        <f>IF($A541="","",MOD(ROW()-5,12)+1)</f>
        <v/>
      </c>
      <c r="C541" s="18">
        <f>IF($A541="","",IFERROR(VLOOKUP($A541,'Recurring Plans'!$A$5:$M$104,2,FALSE),""))</f>
        <v/>
      </c>
      <c r="D541" s="18">
        <f>IF($A541="","",IFERROR(VLOOKUP($A541,'Recurring Plans'!$A$5:$M$104,4,FALSE),""))</f>
        <v/>
      </c>
      <c r="E541" s="32">
        <f>IF(OR($A541="",$B541&gt;IFERROR(VLOOKUP($A541,'Recurring Plans'!$A$5:$M$104,8,FALSE),0),IFERROR(VLOOKUP($A541,'Recurring Plans'!$A$5:$M$104,11,FALSE),"")&lt;&gt;'Assumptions'!$E$9),"",IFERROR(IF(VLOOKUP($A541,'Recurring Plans'!$A$5:$M$104,7,FALSE)='Assumptions'!$E$4,VLOOKUP($A541,'Recurring Plans'!$A$5:$M$104,5,FALSE)+($B541-1)*VLOOKUP($A541,'Recurring Plans'!$A$5:$M$104,6,FALSE),IF(VLOOKUP($A541,'Recurring Plans'!$A$5:$M$104,7,FALSE)='Assumptions'!$E$5,VLOOKUP($A541,'Recurring Plans'!$A$5:$M$104,5,FALSE)+($B541-1)*VLOOKUP($A541,'Recurring Plans'!$A$5:$M$104,6,FALSE)*7,IF(VLOOKUP($A541,'Recurring Plans'!$A$5:$M$104,7,FALSE)='Assumptions'!$E$6,EDATE(VLOOKUP($A541,'Recurring Plans'!$A$5:$M$104,5,FALSE),($B541-1)*VLOOKUP($A541,'Recurring Plans'!$A$5:$M$104,6,FALSE)),""))),""))</f>
        <v/>
      </c>
      <c r="F541" s="31" t="n"/>
      <c r="G541" s="32">
        <f>IF($E541="","",IF($F541&lt;&gt;"",$F541,$E541))</f>
        <v/>
      </c>
      <c r="H541" s="22">
        <f>IF($E541="","",IFERROR(VLOOKUP($A541,'Recurring Plans'!$A$5:$M$104,9,FALSE),""))</f>
        <v/>
      </c>
      <c r="I541" s="13" t="n"/>
      <c r="J541" s="18">
        <f>IF($E541="","",IF($I541&lt;&gt;"",$I541,IFERROR(VLOOKUP($A541,'Recurring Plans'!$A$5:$M$104,10,FALSE),"")))</f>
        <v/>
      </c>
      <c r="K541" s="12" t="n"/>
      <c r="L541" s="6">
        <f>IF($G541="","",IF($K541&lt;&gt;"",$K541,'Assumptions'!$E$14))</f>
        <v/>
      </c>
      <c r="M541" s="13" t="n"/>
      <c r="N541" s="18">
        <f>IF($G541="","",IF(OR($F541&lt;&gt;"",$I541&lt;&gt;"",$M541&lt;&gt;"",$K541='Assumptions'!$E$16,$K541='Assumptions'!$E$17),"Exception - check",IF(AND($L541='Assumptions'!$E$14,$G541&lt;'Assumptions'!$B$4),"Past date - check","")))</f>
        <v/>
      </c>
    </row>
    <row r="542">
      <c r="A542" s="9">
        <f>IFERROR(IF(INDEX('Recurring Plans'!$A$5:$A$104,INT((ROW()-5)/12)+1)="","",INDEX('Recurring Plans'!$A$5:$A$104,INT((ROW()-5)/12)+1)),"")</f>
        <v/>
      </c>
      <c r="B542" s="23">
        <f>IF($A542="","",MOD(ROW()-5,12)+1)</f>
        <v/>
      </c>
      <c r="C542" s="20">
        <f>IF($A542="","",IFERROR(VLOOKUP($A542,'Recurring Plans'!$A$5:$M$104,2,FALSE),""))</f>
        <v/>
      </c>
      <c r="D542" s="20">
        <f>IF($A542="","",IFERROR(VLOOKUP($A542,'Recurring Plans'!$A$5:$M$104,4,FALSE),""))</f>
        <v/>
      </c>
      <c r="E542" s="33">
        <f>IF(OR($A542="",$B542&gt;IFERROR(VLOOKUP($A542,'Recurring Plans'!$A$5:$M$104,8,FALSE),0),IFERROR(VLOOKUP($A542,'Recurring Plans'!$A$5:$M$104,11,FALSE),"")&lt;&gt;'Assumptions'!$E$9),"",IFERROR(IF(VLOOKUP($A542,'Recurring Plans'!$A$5:$M$104,7,FALSE)='Assumptions'!$E$4,VLOOKUP($A542,'Recurring Plans'!$A$5:$M$104,5,FALSE)+($B542-1)*VLOOKUP($A542,'Recurring Plans'!$A$5:$M$104,6,FALSE),IF(VLOOKUP($A542,'Recurring Plans'!$A$5:$M$104,7,FALSE)='Assumptions'!$E$5,VLOOKUP($A542,'Recurring Plans'!$A$5:$M$104,5,FALSE)+($B542-1)*VLOOKUP($A542,'Recurring Plans'!$A$5:$M$104,6,FALSE)*7,IF(VLOOKUP($A542,'Recurring Plans'!$A$5:$M$104,7,FALSE)='Assumptions'!$E$6,EDATE(VLOOKUP($A542,'Recurring Plans'!$A$5:$M$104,5,FALSE),($B542-1)*VLOOKUP($A542,'Recurring Plans'!$A$5:$M$104,6,FALSE)),""))),""))</f>
        <v/>
      </c>
      <c r="F542" s="31" t="n"/>
      <c r="G542" s="33">
        <f>IF($E542="","",IF($F542&lt;&gt;"",$F542,$E542))</f>
        <v/>
      </c>
      <c r="H542" s="24">
        <f>IF($E542="","",IFERROR(VLOOKUP($A542,'Recurring Plans'!$A$5:$M$104,9,FALSE),""))</f>
        <v/>
      </c>
      <c r="I542" s="13" t="n"/>
      <c r="J542" s="20">
        <f>IF($E542="","",IF($I542&lt;&gt;"",$I542,IFERROR(VLOOKUP($A542,'Recurring Plans'!$A$5:$M$104,10,FALSE),"")))</f>
        <v/>
      </c>
      <c r="K542" s="12" t="n"/>
      <c r="L542" s="9">
        <f>IF($G542="","",IF($K542&lt;&gt;"",$K542,'Assumptions'!$E$14))</f>
        <v/>
      </c>
      <c r="M542" s="13" t="n"/>
      <c r="N542" s="20">
        <f>IF($G542="","",IF(OR($F542&lt;&gt;"",$I542&lt;&gt;"",$M542&lt;&gt;"",$K542='Assumptions'!$E$16,$K542='Assumptions'!$E$17),"Exception - check",IF(AND($L542='Assumptions'!$E$14,$G542&lt;'Assumptions'!$B$4),"Past date - check","")))</f>
        <v/>
      </c>
    </row>
    <row r="543">
      <c r="A543" s="6">
        <f>IFERROR(IF(INDEX('Recurring Plans'!$A$5:$A$104,INT((ROW()-5)/12)+1)="","",INDEX('Recurring Plans'!$A$5:$A$104,INT((ROW()-5)/12)+1)),"")</f>
        <v/>
      </c>
      <c r="B543" s="21">
        <f>IF($A543="","",MOD(ROW()-5,12)+1)</f>
        <v/>
      </c>
      <c r="C543" s="18">
        <f>IF($A543="","",IFERROR(VLOOKUP($A543,'Recurring Plans'!$A$5:$M$104,2,FALSE),""))</f>
        <v/>
      </c>
      <c r="D543" s="18">
        <f>IF($A543="","",IFERROR(VLOOKUP($A543,'Recurring Plans'!$A$5:$M$104,4,FALSE),""))</f>
        <v/>
      </c>
      <c r="E543" s="32">
        <f>IF(OR($A543="",$B543&gt;IFERROR(VLOOKUP($A543,'Recurring Plans'!$A$5:$M$104,8,FALSE),0),IFERROR(VLOOKUP($A543,'Recurring Plans'!$A$5:$M$104,11,FALSE),"")&lt;&gt;'Assumptions'!$E$9),"",IFERROR(IF(VLOOKUP($A543,'Recurring Plans'!$A$5:$M$104,7,FALSE)='Assumptions'!$E$4,VLOOKUP($A543,'Recurring Plans'!$A$5:$M$104,5,FALSE)+($B543-1)*VLOOKUP($A543,'Recurring Plans'!$A$5:$M$104,6,FALSE),IF(VLOOKUP($A543,'Recurring Plans'!$A$5:$M$104,7,FALSE)='Assumptions'!$E$5,VLOOKUP($A543,'Recurring Plans'!$A$5:$M$104,5,FALSE)+($B543-1)*VLOOKUP($A543,'Recurring Plans'!$A$5:$M$104,6,FALSE)*7,IF(VLOOKUP($A543,'Recurring Plans'!$A$5:$M$104,7,FALSE)='Assumptions'!$E$6,EDATE(VLOOKUP($A543,'Recurring Plans'!$A$5:$M$104,5,FALSE),($B543-1)*VLOOKUP($A543,'Recurring Plans'!$A$5:$M$104,6,FALSE)),""))),""))</f>
        <v/>
      </c>
      <c r="F543" s="31" t="n"/>
      <c r="G543" s="32">
        <f>IF($E543="","",IF($F543&lt;&gt;"",$F543,$E543))</f>
        <v/>
      </c>
      <c r="H543" s="22">
        <f>IF($E543="","",IFERROR(VLOOKUP($A543,'Recurring Plans'!$A$5:$M$104,9,FALSE),""))</f>
        <v/>
      </c>
      <c r="I543" s="13" t="n"/>
      <c r="J543" s="18">
        <f>IF($E543="","",IF($I543&lt;&gt;"",$I543,IFERROR(VLOOKUP($A543,'Recurring Plans'!$A$5:$M$104,10,FALSE),"")))</f>
        <v/>
      </c>
      <c r="K543" s="12" t="n"/>
      <c r="L543" s="6">
        <f>IF($G543="","",IF($K543&lt;&gt;"",$K543,'Assumptions'!$E$14))</f>
        <v/>
      </c>
      <c r="M543" s="13" t="n"/>
      <c r="N543" s="18">
        <f>IF($G543="","",IF(OR($F543&lt;&gt;"",$I543&lt;&gt;"",$M543&lt;&gt;"",$K543='Assumptions'!$E$16,$K543='Assumptions'!$E$17),"Exception - check",IF(AND($L543='Assumptions'!$E$14,$G543&lt;'Assumptions'!$B$4),"Past date - check","")))</f>
        <v/>
      </c>
    </row>
    <row r="544">
      <c r="A544" s="9">
        <f>IFERROR(IF(INDEX('Recurring Plans'!$A$5:$A$104,INT((ROW()-5)/12)+1)="","",INDEX('Recurring Plans'!$A$5:$A$104,INT((ROW()-5)/12)+1)),"")</f>
        <v/>
      </c>
      <c r="B544" s="23">
        <f>IF($A544="","",MOD(ROW()-5,12)+1)</f>
        <v/>
      </c>
      <c r="C544" s="20">
        <f>IF($A544="","",IFERROR(VLOOKUP($A544,'Recurring Plans'!$A$5:$M$104,2,FALSE),""))</f>
        <v/>
      </c>
      <c r="D544" s="20">
        <f>IF($A544="","",IFERROR(VLOOKUP($A544,'Recurring Plans'!$A$5:$M$104,4,FALSE),""))</f>
        <v/>
      </c>
      <c r="E544" s="33">
        <f>IF(OR($A544="",$B544&gt;IFERROR(VLOOKUP($A544,'Recurring Plans'!$A$5:$M$104,8,FALSE),0),IFERROR(VLOOKUP($A544,'Recurring Plans'!$A$5:$M$104,11,FALSE),"")&lt;&gt;'Assumptions'!$E$9),"",IFERROR(IF(VLOOKUP($A544,'Recurring Plans'!$A$5:$M$104,7,FALSE)='Assumptions'!$E$4,VLOOKUP($A544,'Recurring Plans'!$A$5:$M$104,5,FALSE)+($B544-1)*VLOOKUP($A544,'Recurring Plans'!$A$5:$M$104,6,FALSE),IF(VLOOKUP($A544,'Recurring Plans'!$A$5:$M$104,7,FALSE)='Assumptions'!$E$5,VLOOKUP($A544,'Recurring Plans'!$A$5:$M$104,5,FALSE)+($B544-1)*VLOOKUP($A544,'Recurring Plans'!$A$5:$M$104,6,FALSE)*7,IF(VLOOKUP($A544,'Recurring Plans'!$A$5:$M$104,7,FALSE)='Assumptions'!$E$6,EDATE(VLOOKUP($A544,'Recurring Plans'!$A$5:$M$104,5,FALSE),($B544-1)*VLOOKUP($A544,'Recurring Plans'!$A$5:$M$104,6,FALSE)),""))),""))</f>
        <v/>
      </c>
      <c r="F544" s="31" t="n"/>
      <c r="G544" s="33">
        <f>IF($E544="","",IF($F544&lt;&gt;"",$F544,$E544))</f>
        <v/>
      </c>
      <c r="H544" s="24">
        <f>IF($E544="","",IFERROR(VLOOKUP($A544,'Recurring Plans'!$A$5:$M$104,9,FALSE),""))</f>
        <v/>
      </c>
      <c r="I544" s="13" t="n"/>
      <c r="J544" s="20">
        <f>IF($E544="","",IF($I544&lt;&gt;"",$I544,IFERROR(VLOOKUP($A544,'Recurring Plans'!$A$5:$M$104,10,FALSE),"")))</f>
        <v/>
      </c>
      <c r="K544" s="12" t="n"/>
      <c r="L544" s="9">
        <f>IF($G544="","",IF($K544&lt;&gt;"",$K544,'Assumptions'!$E$14))</f>
        <v/>
      </c>
      <c r="M544" s="13" t="n"/>
      <c r="N544" s="20">
        <f>IF($G544="","",IF(OR($F544&lt;&gt;"",$I544&lt;&gt;"",$M544&lt;&gt;"",$K544='Assumptions'!$E$16,$K544='Assumptions'!$E$17),"Exception - check",IF(AND($L544='Assumptions'!$E$14,$G544&lt;'Assumptions'!$B$4),"Past date - check","")))</f>
        <v/>
      </c>
    </row>
    <row r="545">
      <c r="A545" s="6">
        <f>IFERROR(IF(INDEX('Recurring Plans'!$A$5:$A$104,INT((ROW()-5)/12)+1)="","",INDEX('Recurring Plans'!$A$5:$A$104,INT((ROW()-5)/12)+1)),"")</f>
        <v/>
      </c>
      <c r="B545" s="21">
        <f>IF($A545="","",MOD(ROW()-5,12)+1)</f>
        <v/>
      </c>
      <c r="C545" s="18">
        <f>IF($A545="","",IFERROR(VLOOKUP($A545,'Recurring Plans'!$A$5:$M$104,2,FALSE),""))</f>
        <v/>
      </c>
      <c r="D545" s="18">
        <f>IF($A545="","",IFERROR(VLOOKUP($A545,'Recurring Plans'!$A$5:$M$104,4,FALSE),""))</f>
        <v/>
      </c>
      <c r="E545" s="32">
        <f>IF(OR($A545="",$B545&gt;IFERROR(VLOOKUP($A545,'Recurring Plans'!$A$5:$M$104,8,FALSE),0),IFERROR(VLOOKUP($A545,'Recurring Plans'!$A$5:$M$104,11,FALSE),"")&lt;&gt;'Assumptions'!$E$9),"",IFERROR(IF(VLOOKUP($A545,'Recurring Plans'!$A$5:$M$104,7,FALSE)='Assumptions'!$E$4,VLOOKUP($A545,'Recurring Plans'!$A$5:$M$104,5,FALSE)+($B545-1)*VLOOKUP($A545,'Recurring Plans'!$A$5:$M$104,6,FALSE),IF(VLOOKUP($A545,'Recurring Plans'!$A$5:$M$104,7,FALSE)='Assumptions'!$E$5,VLOOKUP($A545,'Recurring Plans'!$A$5:$M$104,5,FALSE)+($B545-1)*VLOOKUP($A545,'Recurring Plans'!$A$5:$M$104,6,FALSE)*7,IF(VLOOKUP($A545,'Recurring Plans'!$A$5:$M$104,7,FALSE)='Assumptions'!$E$6,EDATE(VLOOKUP($A545,'Recurring Plans'!$A$5:$M$104,5,FALSE),($B545-1)*VLOOKUP($A545,'Recurring Plans'!$A$5:$M$104,6,FALSE)),""))),""))</f>
        <v/>
      </c>
      <c r="F545" s="31" t="n"/>
      <c r="G545" s="32">
        <f>IF($E545="","",IF($F545&lt;&gt;"",$F545,$E545))</f>
        <v/>
      </c>
      <c r="H545" s="22">
        <f>IF($E545="","",IFERROR(VLOOKUP($A545,'Recurring Plans'!$A$5:$M$104,9,FALSE),""))</f>
        <v/>
      </c>
      <c r="I545" s="13" t="n"/>
      <c r="J545" s="18">
        <f>IF($E545="","",IF($I545&lt;&gt;"",$I545,IFERROR(VLOOKUP($A545,'Recurring Plans'!$A$5:$M$104,10,FALSE),"")))</f>
        <v/>
      </c>
      <c r="K545" s="12" t="n"/>
      <c r="L545" s="6">
        <f>IF($G545="","",IF($K545&lt;&gt;"",$K545,'Assumptions'!$E$14))</f>
        <v/>
      </c>
      <c r="M545" s="13" t="n"/>
      <c r="N545" s="18">
        <f>IF($G545="","",IF(OR($F545&lt;&gt;"",$I545&lt;&gt;"",$M545&lt;&gt;"",$K545='Assumptions'!$E$16,$K545='Assumptions'!$E$17),"Exception - check",IF(AND($L545='Assumptions'!$E$14,$G545&lt;'Assumptions'!$B$4),"Past date - check","")))</f>
        <v/>
      </c>
    </row>
    <row r="546">
      <c r="A546" s="9">
        <f>IFERROR(IF(INDEX('Recurring Plans'!$A$5:$A$104,INT((ROW()-5)/12)+1)="","",INDEX('Recurring Plans'!$A$5:$A$104,INT((ROW()-5)/12)+1)),"")</f>
        <v/>
      </c>
      <c r="B546" s="23">
        <f>IF($A546="","",MOD(ROW()-5,12)+1)</f>
        <v/>
      </c>
      <c r="C546" s="20">
        <f>IF($A546="","",IFERROR(VLOOKUP($A546,'Recurring Plans'!$A$5:$M$104,2,FALSE),""))</f>
        <v/>
      </c>
      <c r="D546" s="20">
        <f>IF($A546="","",IFERROR(VLOOKUP($A546,'Recurring Plans'!$A$5:$M$104,4,FALSE),""))</f>
        <v/>
      </c>
      <c r="E546" s="33">
        <f>IF(OR($A546="",$B546&gt;IFERROR(VLOOKUP($A546,'Recurring Plans'!$A$5:$M$104,8,FALSE),0),IFERROR(VLOOKUP($A546,'Recurring Plans'!$A$5:$M$104,11,FALSE),"")&lt;&gt;'Assumptions'!$E$9),"",IFERROR(IF(VLOOKUP($A546,'Recurring Plans'!$A$5:$M$104,7,FALSE)='Assumptions'!$E$4,VLOOKUP($A546,'Recurring Plans'!$A$5:$M$104,5,FALSE)+($B546-1)*VLOOKUP($A546,'Recurring Plans'!$A$5:$M$104,6,FALSE),IF(VLOOKUP($A546,'Recurring Plans'!$A$5:$M$104,7,FALSE)='Assumptions'!$E$5,VLOOKUP($A546,'Recurring Plans'!$A$5:$M$104,5,FALSE)+($B546-1)*VLOOKUP($A546,'Recurring Plans'!$A$5:$M$104,6,FALSE)*7,IF(VLOOKUP($A546,'Recurring Plans'!$A$5:$M$104,7,FALSE)='Assumptions'!$E$6,EDATE(VLOOKUP($A546,'Recurring Plans'!$A$5:$M$104,5,FALSE),($B546-1)*VLOOKUP($A546,'Recurring Plans'!$A$5:$M$104,6,FALSE)),""))),""))</f>
        <v/>
      </c>
      <c r="F546" s="31" t="n"/>
      <c r="G546" s="33">
        <f>IF($E546="","",IF($F546&lt;&gt;"",$F546,$E546))</f>
        <v/>
      </c>
      <c r="H546" s="24">
        <f>IF($E546="","",IFERROR(VLOOKUP($A546,'Recurring Plans'!$A$5:$M$104,9,FALSE),""))</f>
        <v/>
      </c>
      <c r="I546" s="13" t="n"/>
      <c r="J546" s="20">
        <f>IF($E546="","",IF($I546&lt;&gt;"",$I546,IFERROR(VLOOKUP($A546,'Recurring Plans'!$A$5:$M$104,10,FALSE),"")))</f>
        <v/>
      </c>
      <c r="K546" s="12" t="n"/>
      <c r="L546" s="9">
        <f>IF($G546="","",IF($K546&lt;&gt;"",$K546,'Assumptions'!$E$14))</f>
        <v/>
      </c>
      <c r="M546" s="13" t="n"/>
      <c r="N546" s="20">
        <f>IF($G546="","",IF(OR($F546&lt;&gt;"",$I546&lt;&gt;"",$M546&lt;&gt;"",$K546='Assumptions'!$E$16,$K546='Assumptions'!$E$17),"Exception - check",IF(AND($L546='Assumptions'!$E$14,$G546&lt;'Assumptions'!$B$4),"Past date - check","")))</f>
        <v/>
      </c>
    </row>
    <row r="547">
      <c r="A547" s="6">
        <f>IFERROR(IF(INDEX('Recurring Plans'!$A$5:$A$104,INT((ROW()-5)/12)+1)="","",INDEX('Recurring Plans'!$A$5:$A$104,INT((ROW()-5)/12)+1)),"")</f>
        <v/>
      </c>
      <c r="B547" s="21">
        <f>IF($A547="","",MOD(ROW()-5,12)+1)</f>
        <v/>
      </c>
      <c r="C547" s="18">
        <f>IF($A547="","",IFERROR(VLOOKUP($A547,'Recurring Plans'!$A$5:$M$104,2,FALSE),""))</f>
        <v/>
      </c>
      <c r="D547" s="18">
        <f>IF($A547="","",IFERROR(VLOOKUP($A547,'Recurring Plans'!$A$5:$M$104,4,FALSE),""))</f>
        <v/>
      </c>
      <c r="E547" s="32">
        <f>IF(OR($A547="",$B547&gt;IFERROR(VLOOKUP($A547,'Recurring Plans'!$A$5:$M$104,8,FALSE),0),IFERROR(VLOOKUP($A547,'Recurring Plans'!$A$5:$M$104,11,FALSE),"")&lt;&gt;'Assumptions'!$E$9),"",IFERROR(IF(VLOOKUP($A547,'Recurring Plans'!$A$5:$M$104,7,FALSE)='Assumptions'!$E$4,VLOOKUP($A547,'Recurring Plans'!$A$5:$M$104,5,FALSE)+($B547-1)*VLOOKUP($A547,'Recurring Plans'!$A$5:$M$104,6,FALSE),IF(VLOOKUP($A547,'Recurring Plans'!$A$5:$M$104,7,FALSE)='Assumptions'!$E$5,VLOOKUP($A547,'Recurring Plans'!$A$5:$M$104,5,FALSE)+($B547-1)*VLOOKUP($A547,'Recurring Plans'!$A$5:$M$104,6,FALSE)*7,IF(VLOOKUP($A547,'Recurring Plans'!$A$5:$M$104,7,FALSE)='Assumptions'!$E$6,EDATE(VLOOKUP($A547,'Recurring Plans'!$A$5:$M$104,5,FALSE),($B547-1)*VLOOKUP($A547,'Recurring Plans'!$A$5:$M$104,6,FALSE)),""))),""))</f>
        <v/>
      </c>
      <c r="F547" s="31" t="n"/>
      <c r="G547" s="32">
        <f>IF($E547="","",IF($F547&lt;&gt;"",$F547,$E547))</f>
        <v/>
      </c>
      <c r="H547" s="22">
        <f>IF($E547="","",IFERROR(VLOOKUP($A547,'Recurring Plans'!$A$5:$M$104,9,FALSE),""))</f>
        <v/>
      </c>
      <c r="I547" s="13" t="n"/>
      <c r="J547" s="18">
        <f>IF($E547="","",IF($I547&lt;&gt;"",$I547,IFERROR(VLOOKUP($A547,'Recurring Plans'!$A$5:$M$104,10,FALSE),"")))</f>
        <v/>
      </c>
      <c r="K547" s="12" t="n"/>
      <c r="L547" s="6">
        <f>IF($G547="","",IF($K547&lt;&gt;"",$K547,'Assumptions'!$E$14))</f>
        <v/>
      </c>
      <c r="M547" s="13" t="n"/>
      <c r="N547" s="18">
        <f>IF($G547="","",IF(OR($F547&lt;&gt;"",$I547&lt;&gt;"",$M547&lt;&gt;"",$K547='Assumptions'!$E$16,$K547='Assumptions'!$E$17),"Exception - check",IF(AND($L547='Assumptions'!$E$14,$G547&lt;'Assumptions'!$B$4),"Past date - check","")))</f>
        <v/>
      </c>
    </row>
    <row r="548">
      <c r="A548" s="9">
        <f>IFERROR(IF(INDEX('Recurring Plans'!$A$5:$A$104,INT((ROW()-5)/12)+1)="","",INDEX('Recurring Plans'!$A$5:$A$104,INT((ROW()-5)/12)+1)),"")</f>
        <v/>
      </c>
      <c r="B548" s="23">
        <f>IF($A548="","",MOD(ROW()-5,12)+1)</f>
        <v/>
      </c>
      <c r="C548" s="20">
        <f>IF($A548="","",IFERROR(VLOOKUP($A548,'Recurring Plans'!$A$5:$M$104,2,FALSE),""))</f>
        <v/>
      </c>
      <c r="D548" s="20">
        <f>IF($A548="","",IFERROR(VLOOKUP($A548,'Recurring Plans'!$A$5:$M$104,4,FALSE),""))</f>
        <v/>
      </c>
      <c r="E548" s="33">
        <f>IF(OR($A548="",$B548&gt;IFERROR(VLOOKUP($A548,'Recurring Plans'!$A$5:$M$104,8,FALSE),0),IFERROR(VLOOKUP($A548,'Recurring Plans'!$A$5:$M$104,11,FALSE),"")&lt;&gt;'Assumptions'!$E$9),"",IFERROR(IF(VLOOKUP($A548,'Recurring Plans'!$A$5:$M$104,7,FALSE)='Assumptions'!$E$4,VLOOKUP($A548,'Recurring Plans'!$A$5:$M$104,5,FALSE)+($B548-1)*VLOOKUP($A548,'Recurring Plans'!$A$5:$M$104,6,FALSE),IF(VLOOKUP($A548,'Recurring Plans'!$A$5:$M$104,7,FALSE)='Assumptions'!$E$5,VLOOKUP($A548,'Recurring Plans'!$A$5:$M$104,5,FALSE)+($B548-1)*VLOOKUP($A548,'Recurring Plans'!$A$5:$M$104,6,FALSE)*7,IF(VLOOKUP($A548,'Recurring Plans'!$A$5:$M$104,7,FALSE)='Assumptions'!$E$6,EDATE(VLOOKUP($A548,'Recurring Plans'!$A$5:$M$104,5,FALSE),($B548-1)*VLOOKUP($A548,'Recurring Plans'!$A$5:$M$104,6,FALSE)),""))),""))</f>
        <v/>
      </c>
      <c r="F548" s="31" t="n"/>
      <c r="G548" s="33">
        <f>IF($E548="","",IF($F548&lt;&gt;"",$F548,$E548))</f>
        <v/>
      </c>
      <c r="H548" s="24">
        <f>IF($E548="","",IFERROR(VLOOKUP($A548,'Recurring Plans'!$A$5:$M$104,9,FALSE),""))</f>
        <v/>
      </c>
      <c r="I548" s="13" t="n"/>
      <c r="J548" s="20">
        <f>IF($E548="","",IF($I548&lt;&gt;"",$I548,IFERROR(VLOOKUP($A548,'Recurring Plans'!$A$5:$M$104,10,FALSE),"")))</f>
        <v/>
      </c>
      <c r="K548" s="12" t="n"/>
      <c r="L548" s="9">
        <f>IF($G548="","",IF($K548&lt;&gt;"",$K548,'Assumptions'!$E$14))</f>
        <v/>
      </c>
      <c r="M548" s="13" t="n"/>
      <c r="N548" s="20">
        <f>IF($G548="","",IF(OR($F548&lt;&gt;"",$I548&lt;&gt;"",$M548&lt;&gt;"",$K548='Assumptions'!$E$16,$K548='Assumptions'!$E$17),"Exception - check",IF(AND($L548='Assumptions'!$E$14,$G548&lt;'Assumptions'!$B$4),"Past date - check","")))</f>
        <v/>
      </c>
    </row>
    <row r="549">
      <c r="A549" s="6">
        <f>IFERROR(IF(INDEX('Recurring Plans'!$A$5:$A$104,INT((ROW()-5)/12)+1)="","",INDEX('Recurring Plans'!$A$5:$A$104,INT((ROW()-5)/12)+1)),"")</f>
        <v/>
      </c>
      <c r="B549" s="21">
        <f>IF($A549="","",MOD(ROW()-5,12)+1)</f>
        <v/>
      </c>
      <c r="C549" s="18">
        <f>IF($A549="","",IFERROR(VLOOKUP($A549,'Recurring Plans'!$A$5:$M$104,2,FALSE),""))</f>
        <v/>
      </c>
      <c r="D549" s="18">
        <f>IF($A549="","",IFERROR(VLOOKUP($A549,'Recurring Plans'!$A$5:$M$104,4,FALSE),""))</f>
        <v/>
      </c>
      <c r="E549" s="32">
        <f>IF(OR($A549="",$B549&gt;IFERROR(VLOOKUP($A549,'Recurring Plans'!$A$5:$M$104,8,FALSE),0),IFERROR(VLOOKUP($A549,'Recurring Plans'!$A$5:$M$104,11,FALSE),"")&lt;&gt;'Assumptions'!$E$9),"",IFERROR(IF(VLOOKUP($A549,'Recurring Plans'!$A$5:$M$104,7,FALSE)='Assumptions'!$E$4,VLOOKUP($A549,'Recurring Plans'!$A$5:$M$104,5,FALSE)+($B549-1)*VLOOKUP($A549,'Recurring Plans'!$A$5:$M$104,6,FALSE),IF(VLOOKUP($A549,'Recurring Plans'!$A$5:$M$104,7,FALSE)='Assumptions'!$E$5,VLOOKUP($A549,'Recurring Plans'!$A$5:$M$104,5,FALSE)+($B549-1)*VLOOKUP($A549,'Recurring Plans'!$A$5:$M$104,6,FALSE)*7,IF(VLOOKUP($A549,'Recurring Plans'!$A$5:$M$104,7,FALSE)='Assumptions'!$E$6,EDATE(VLOOKUP($A549,'Recurring Plans'!$A$5:$M$104,5,FALSE),($B549-1)*VLOOKUP($A549,'Recurring Plans'!$A$5:$M$104,6,FALSE)),""))),""))</f>
        <v/>
      </c>
      <c r="F549" s="31" t="n"/>
      <c r="G549" s="32">
        <f>IF($E549="","",IF($F549&lt;&gt;"",$F549,$E549))</f>
        <v/>
      </c>
      <c r="H549" s="22">
        <f>IF($E549="","",IFERROR(VLOOKUP($A549,'Recurring Plans'!$A$5:$M$104,9,FALSE),""))</f>
        <v/>
      </c>
      <c r="I549" s="13" t="n"/>
      <c r="J549" s="18">
        <f>IF($E549="","",IF($I549&lt;&gt;"",$I549,IFERROR(VLOOKUP($A549,'Recurring Plans'!$A$5:$M$104,10,FALSE),"")))</f>
        <v/>
      </c>
      <c r="K549" s="12" t="n"/>
      <c r="L549" s="6">
        <f>IF($G549="","",IF($K549&lt;&gt;"",$K549,'Assumptions'!$E$14))</f>
        <v/>
      </c>
      <c r="M549" s="13" t="n"/>
      <c r="N549" s="18">
        <f>IF($G549="","",IF(OR($F549&lt;&gt;"",$I549&lt;&gt;"",$M549&lt;&gt;"",$K549='Assumptions'!$E$16,$K549='Assumptions'!$E$17),"Exception - check",IF(AND($L549='Assumptions'!$E$14,$G549&lt;'Assumptions'!$B$4),"Past date - check","")))</f>
        <v/>
      </c>
    </row>
    <row r="550">
      <c r="A550" s="9">
        <f>IFERROR(IF(INDEX('Recurring Plans'!$A$5:$A$104,INT((ROW()-5)/12)+1)="","",INDEX('Recurring Plans'!$A$5:$A$104,INT((ROW()-5)/12)+1)),"")</f>
        <v/>
      </c>
      <c r="B550" s="23">
        <f>IF($A550="","",MOD(ROW()-5,12)+1)</f>
        <v/>
      </c>
      <c r="C550" s="20">
        <f>IF($A550="","",IFERROR(VLOOKUP($A550,'Recurring Plans'!$A$5:$M$104,2,FALSE),""))</f>
        <v/>
      </c>
      <c r="D550" s="20">
        <f>IF($A550="","",IFERROR(VLOOKUP($A550,'Recurring Plans'!$A$5:$M$104,4,FALSE),""))</f>
        <v/>
      </c>
      <c r="E550" s="33">
        <f>IF(OR($A550="",$B550&gt;IFERROR(VLOOKUP($A550,'Recurring Plans'!$A$5:$M$104,8,FALSE),0),IFERROR(VLOOKUP($A550,'Recurring Plans'!$A$5:$M$104,11,FALSE),"")&lt;&gt;'Assumptions'!$E$9),"",IFERROR(IF(VLOOKUP($A550,'Recurring Plans'!$A$5:$M$104,7,FALSE)='Assumptions'!$E$4,VLOOKUP($A550,'Recurring Plans'!$A$5:$M$104,5,FALSE)+($B550-1)*VLOOKUP($A550,'Recurring Plans'!$A$5:$M$104,6,FALSE),IF(VLOOKUP($A550,'Recurring Plans'!$A$5:$M$104,7,FALSE)='Assumptions'!$E$5,VLOOKUP($A550,'Recurring Plans'!$A$5:$M$104,5,FALSE)+($B550-1)*VLOOKUP($A550,'Recurring Plans'!$A$5:$M$104,6,FALSE)*7,IF(VLOOKUP($A550,'Recurring Plans'!$A$5:$M$104,7,FALSE)='Assumptions'!$E$6,EDATE(VLOOKUP($A550,'Recurring Plans'!$A$5:$M$104,5,FALSE),($B550-1)*VLOOKUP($A550,'Recurring Plans'!$A$5:$M$104,6,FALSE)),""))),""))</f>
        <v/>
      </c>
      <c r="F550" s="31" t="n"/>
      <c r="G550" s="33">
        <f>IF($E550="","",IF($F550&lt;&gt;"",$F550,$E550))</f>
        <v/>
      </c>
      <c r="H550" s="24">
        <f>IF($E550="","",IFERROR(VLOOKUP($A550,'Recurring Plans'!$A$5:$M$104,9,FALSE),""))</f>
        <v/>
      </c>
      <c r="I550" s="13" t="n"/>
      <c r="J550" s="20">
        <f>IF($E550="","",IF($I550&lt;&gt;"",$I550,IFERROR(VLOOKUP($A550,'Recurring Plans'!$A$5:$M$104,10,FALSE),"")))</f>
        <v/>
      </c>
      <c r="K550" s="12" t="n"/>
      <c r="L550" s="9">
        <f>IF($G550="","",IF($K550&lt;&gt;"",$K550,'Assumptions'!$E$14))</f>
        <v/>
      </c>
      <c r="M550" s="13" t="n"/>
      <c r="N550" s="20">
        <f>IF($G550="","",IF(OR($F550&lt;&gt;"",$I550&lt;&gt;"",$M550&lt;&gt;"",$K550='Assumptions'!$E$16,$K550='Assumptions'!$E$17),"Exception - check",IF(AND($L550='Assumptions'!$E$14,$G550&lt;'Assumptions'!$B$4),"Past date - check","")))</f>
        <v/>
      </c>
    </row>
    <row r="551">
      <c r="A551" s="6">
        <f>IFERROR(IF(INDEX('Recurring Plans'!$A$5:$A$104,INT((ROW()-5)/12)+1)="","",INDEX('Recurring Plans'!$A$5:$A$104,INT((ROW()-5)/12)+1)),"")</f>
        <v/>
      </c>
      <c r="B551" s="21">
        <f>IF($A551="","",MOD(ROW()-5,12)+1)</f>
        <v/>
      </c>
      <c r="C551" s="18">
        <f>IF($A551="","",IFERROR(VLOOKUP($A551,'Recurring Plans'!$A$5:$M$104,2,FALSE),""))</f>
        <v/>
      </c>
      <c r="D551" s="18">
        <f>IF($A551="","",IFERROR(VLOOKUP($A551,'Recurring Plans'!$A$5:$M$104,4,FALSE),""))</f>
        <v/>
      </c>
      <c r="E551" s="32">
        <f>IF(OR($A551="",$B551&gt;IFERROR(VLOOKUP($A551,'Recurring Plans'!$A$5:$M$104,8,FALSE),0),IFERROR(VLOOKUP($A551,'Recurring Plans'!$A$5:$M$104,11,FALSE),"")&lt;&gt;'Assumptions'!$E$9),"",IFERROR(IF(VLOOKUP($A551,'Recurring Plans'!$A$5:$M$104,7,FALSE)='Assumptions'!$E$4,VLOOKUP($A551,'Recurring Plans'!$A$5:$M$104,5,FALSE)+($B551-1)*VLOOKUP($A551,'Recurring Plans'!$A$5:$M$104,6,FALSE),IF(VLOOKUP($A551,'Recurring Plans'!$A$5:$M$104,7,FALSE)='Assumptions'!$E$5,VLOOKUP($A551,'Recurring Plans'!$A$5:$M$104,5,FALSE)+($B551-1)*VLOOKUP($A551,'Recurring Plans'!$A$5:$M$104,6,FALSE)*7,IF(VLOOKUP($A551,'Recurring Plans'!$A$5:$M$104,7,FALSE)='Assumptions'!$E$6,EDATE(VLOOKUP($A551,'Recurring Plans'!$A$5:$M$104,5,FALSE),($B551-1)*VLOOKUP($A551,'Recurring Plans'!$A$5:$M$104,6,FALSE)),""))),""))</f>
        <v/>
      </c>
      <c r="F551" s="31" t="n"/>
      <c r="G551" s="32">
        <f>IF($E551="","",IF($F551&lt;&gt;"",$F551,$E551))</f>
        <v/>
      </c>
      <c r="H551" s="22">
        <f>IF($E551="","",IFERROR(VLOOKUP($A551,'Recurring Plans'!$A$5:$M$104,9,FALSE),""))</f>
        <v/>
      </c>
      <c r="I551" s="13" t="n"/>
      <c r="J551" s="18">
        <f>IF($E551="","",IF($I551&lt;&gt;"",$I551,IFERROR(VLOOKUP($A551,'Recurring Plans'!$A$5:$M$104,10,FALSE),"")))</f>
        <v/>
      </c>
      <c r="K551" s="12" t="n"/>
      <c r="L551" s="6">
        <f>IF($G551="","",IF($K551&lt;&gt;"",$K551,'Assumptions'!$E$14))</f>
        <v/>
      </c>
      <c r="M551" s="13" t="n"/>
      <c r="N551" s="18">
        <f>IF($G551="","",IF(OR($F551&lt;&gt;"",$I551&lt;&gt;"",$M551&lt;&gt;"",$K551='Assumptions'!$E$16,$K551='Assumptions'!$E$17),"Exception - check",IF(AND($L551='Assumptions'!$E$14,$G551&lt;'Assumptions'!$B$4),"Past date - check","")))</f>
        <v/>
      </c>
    </row>
    <row r="552">
      <c r="A552" s="9">
        <f>IFERROR(IF(INDEX('Recurring Plans'!$A$5:$A$104,INT((ROW()-5)/12)+1)="","",INDEX('Recurring Plans'!$A$5:$A$104,INT((ROW()-5)/12)+1)),"")</f>
        <v/>
      </c>
      <c r="B552" s="23">
        <f>IF($A552="","",MOD(ROW()-5,12)+1)</f>
        <v/>
      </c>
      <c r="C552" s="20">
        <f>IF($A552="","",IFERROR(VLOOKUP($A552,'Recurring Plans'!$A$5:$M$104,2,FALSE),""))</f>
        <v/>
      </c>
      <c r="D552" s="20">
        <f>IF($A552="","",IFERROR(VLOOKUP($A552,'Recurring Plans'!$A$5:$M$104,4,FALSE),""))</f>
        <v/>
      </c>
      <c r="E552" s="33">
        <f>IF(OR($A552="",$B552&gt;IFERROR(VLOOKUP($A552,'Recurring Plans'!$A$5:$M$104,8,FALSE),0),IFERROR(VLOOKUP($A552,'Recurring Plans'!$A$5:$M$104,11,FALSE),"")&lt;&gt;'Assumptions'!$E$9),"",IFERROR(IF(VLOOKUP($A552,'Recurring Plans'!$A$5:$M$104,7,FALSE)='Assumptions'!$E$4,VLOOKUP($A552,'Recurring Plans'!$A$5:$M$104,5,FALSE)+($B552-1)*VLOOKUP($A552,'Recurring Plans'!$A$5:$M$104,6,FALSE),IF(VLOOKUP($A552,'Recurring Plans'!$A$5:$M$104,7,FALSE)='Assumptions'!$E$5,VLOOKUP($A552,'Recurring Plans'!$A$5:$M$104,5,FALSE)+($B552-1)*VLOOKUP($A552,'Recurring Plans'!$A$5:$M$104,6,FALSE)*7,IF(VLOOKUP($A552,'Recurring Plans'!$A$5:$M$104,7,FALSE)='Assumptions'!$E$6,EDATE(VLOOKUP($A552,'Recurring Plans'!$A$5:$M$104,5,FALSE),($B552-1)*VLOOKUP($A552,'Recurring Plans'!$A$5:$M$104,6,FALSE)),""))),""))</f>
        <v/>
      </c>
      <c r="F552" s="31" t="n"/>
      <c r="G552" s="33">
        <f>IF($E552="","",IF($F552&lt;&gt;"",$F552,$E552))</f>
        <v/>
      </c>
      <c r="H552" s="24">
        <f>IF($E552="","",IFERROR(VLOOKUP($A552,'Recurring Plans'!$A$5:$M$104,9,FALSE),""))</f>
        <v/>
      </c>
      <c r="I552" s="13" t="n"/>
      <c r="J552" s="20">
        <f>IF($E552="","",IF($I552&lt;&gt;"",$I552,IFERROR(VLOOKUP($A552,'Recurring Plans'!$A$5:$M$104,10,FALSE),"")))</f>
        <v/>
      </c>
      <c r="K552" s="12" t="n"/>
      <c r="L552" s="9">
        <f>IF($G552="","",IF($K552&lt;&gt;"",$K552,'Assumptions'!$E$14))</f>
        <v/>
      </c>
      <c r="M552" s="13" t="n"/>
      <c r="N552" s="20">
        <f>IF($G552="","",IF(OR($F552&lt;&gt;"",$I552&lt;&gt;"",$M552&lt;&gt;"",$K552='Assumptions'!$E$16,$K552='Assumptions'!$E$17),"Exception - check",IF(AND($L552='Assumptions'!$E$14,$G552&lt;'Assumptions'!$B$4),"Past date - check","")))</f>
        <v/>
      </c>
    </row>
    <row r="553">
      <c r="A553" s="6">
        <f>IFERROR(IF(INDEX('Recurring Plans'!$A$5:$A$104,INT((ROW()-5)/12)+1)="","",INDEX('Recurring Plans'!$A$5:$A$104,INT((ROW()-5)/12)+1)),"")</f>
        <v/>
      </c>
      <c r="B553" s="21">
        <f>IF($A553="","",MOD(ROW()-5,12)+1)</f>
        <v/>
      </c>
      <c r="C553" s="18">
        <f>IF($A553="","",IFERROR(VLOOKUP($A553,'Recurring Plans'!$A$5:$M$104,2,FALSE),""))</f>
        <v/>
      </c>
      <c r="D553" s="18">
        <f>IF($A553="","",IFERROR(VLOOKUP($A553,'Recurring Plans'!$A$5:$M$104,4,FALSE),""))</f>
        <v/>
      </c>
      <c r="E553" s="32">
        <f>IF(OR($A553="",$B553&gt;IFERROR(VLOOKUP($A553,'Recurring Plans'!$A$5:$M$104,8,FALSE),0),IFERROR(VLOOKUP($A553,'Recurring Plans'!$A$5:$M$104,11,FALSE),"")&lt;&gt;'Assumptions'!$E$9),"",IFERROR(IF(VLOOKUP($A553,'Recurring Plans'!$A$5:$M$104,7,FALSE)='Assumptions'!$E$4,VLOOKUP($A553,'Recurring Plans'!$A$5:$M$104,5,FALSE)+($B553-1)*VLOOKUP($A553,'Recurring Plans'!$A$5:$M$104,6,FALSE),IF(VLOOKUP($A553,'Recurring Plans'!$A$5:$M$104,7,FALSE)='Assumptions'!$E$5,VLOOKUP($A553,'Recurring Plans'!$A$5:$M$104,5,FALSE)+($B553-1)*VLOOKUP($A553,'Recurring Plans'!$A$5:$M$104,6,FALSE)*7,IF(VLOOKUP($A553,'Recurring Plans'!$A$5:$M$104,7,FALSE)='Assumptions'!$E$6,EDATE(VLOOKUP($A553,'Recurring Plans'!$A$5:$M$104,5,FALSE),($B553-1)*VLOOKUP($A553,'Recurring Plans'!$A$5:$M$104,6,FALSE)),""))),""))</f>
        <v/>
      </c>
      <c r="F553" s="31" t="n"/>
      <c r="G553" s="32">
        <f>IF($E553="","",IF($F553&lt;&gt;"",$F553,$E553))</f>
        <v/>
      </c>
      <c r="H553" s="22">
        <f>IF($E553="","",IFERROR(VLOOKUP($A553,'Recurring Plans'!$A$5:$M$104,9,FALSE),""))</f>
        <v/>
      </c>
      <c r="I553" s="13" t="n"/>
      <c r="J553" s="18">
        <f>IF($E553="","",IF($I553&lt;&gt;"",$I553,IFERROR(VLOOKUP($A553,'Recurring Plans'!$A$5:$M$104,10,FALSE),"")))</f>
        <v/>
      </c>
      <c r="K553" s="12" t="n"/>
      <c r="L553" s="6">
        <f>IF($G553="","",IF($K553&lt;&gt;"",$K553,'Assumptions'!$E$14))</f>
        <v/>
      </c>
      <c r="M553" s="13" t="n"/>
      <c r="N553" s="18">
        <f>IF($G553="","",IF(OR($F553&lt;&gt;"",$I553&lt;&gt;"",$M553&lt;&gt;"",$K553='Assumptions'!$E$16,$K553='Assumptions'!$E$17),"Exception - check",IF(AND($L553='Assumptions'!$E$14,$G553&lt;'Assumptions'!$B$4),"Past date - check","")))</f>
        <v/>
      </c>
    </row>
    <row r="554">
      <c r="A554" s="9">
        <f>IFERROR(IF(INDEX('Recurring Plans'!$A$5:$A$104,INT((ROW()-5)/12)+1)="","",INDEX('Recurring Plans'!$A$5:$A$104,INT((ROW()-5)/12)+1)),"")</f>
        <v/>
      </c>
      <c r="B554" s="23">
        <f>IF($A554="","",MOD(ROW()-5,12)+1)</f>
        <v/>
      </c>
      <c r="C554" s="20">
        <f>IF($A554="","",IFERROR(VLOOKUP($A554,'Recurring Plans'!$A$5:$M$104,2,FALSE),""))</f>
        <v/>
      </c>
      <c r="D554" s="20">
        <f>IF($A554="","",IFERROR(VLOOKUP($A554,'Recurring Plans'!$A$5:$M$104,4,FALSE),""))</f>
        <v/>
      </c>
      <c r="E554" s="33">
        <f>IF(OR($A554="",$B554&gt;IFERROR(VLOOKUP($A554,'Recurring Plans'!$A$5:$M$104,8,FALSE),0),IFERROR(VLOOKUP($A554,'Recurring Plans'!$A$5:$M$104,11,FALSE),"")&lt;&gt;'Assumptions'!$E$9),"",IFERROR(IF(VLOOKUP($A554,'Recurring Plans'!$A$5:$M$104,7,FALSE)='Assumptions'!$E$4,VLOOKUP($A554,'Recurring Plans'!$A$5:$M$104,5,FALSE)+($B554-1)*VLOOKUP($A554,'Recurring Plans'!$A$5:$M$104,6,FALSE),IF(VLOOKUP($A554,'Recurring Plans'!$A$5:$M$104,7,FALSE)='Assumptions'!$E$5,VLOOKUP($A554,'Recurring Plans'!$A$5:$M$104,5,FALSE)+($B554-1)*VLOOKUP($A554,'Recurring Plans'!$A$5:$M$104,6,FALSE)*7,IF(VLOOKUP($A554,'Recurring Plans'!$A$5:$M$104,7,FALSE)='Assumptions'!$E$6,EDATE(VLOOKUP($A554,'Recurring Plans'!$A$5:$M$104,5,FALSE),($B554-1)*VLOOKUP($A554,'Recurring Plans'!$A$5:$M$104,6,FALSE)),""))),""))</f>
        <v/>
      </c>
      <c r="F554" s="31" t="n"/>
      <c r="G554" s="33">
        <f>IF($E554="","",IF($F554&lt;&gt;"",$F554,$E554))</f>
        <v/>
      </c>
      <c r="H554" s="24">
        <f>IF($E554="","",IFERROR(VLOOKUP($A554,'Recurring Plans'!$A$5:$M$104,9,FALSE),""))</f>
        <v/>
      </c>
      <c r="I554" s="13" t="n"/>
      <c r="J554" s="20">
        <f>IF($E554="","",IF($I554&lt;&gt;"",$I554,IFERROR(VLOOKUP($A554,'Recurring Plans'!$A$5:$M$104,10,FALSE),"")))</f>
        <v/>
      </c>
      <c r="K554" s="12" t="n"/>
      <c r="L554" s="9">
        <f>IF($G554="","",IF($K554&lt;&gt;"",$K554,'Assumptions'!$E$14))</f>
        <v/>
      </c>
      <c r="M554" s="13" t="n"/>
      <c r="N554" s="20">
        <f>IF($G554="","",IF(OR($F554&lt;&gt;"",$I554&lt;&gt;"",$M554&lt;&gt;"",$K554='Assumptions'!$E$16,$K554='Assumptions'!$E$17),"Exception - check",IF(AND($L554='Assumptions'!$E$14,$G554&lt;'Assumptions'!$B$4),"Past date - check","")))</f>
        <v/>
      </c>
    </row>
    <row r="555">
      <c r="A555" s="6">
        <f>IFERROR(IF(INDEX('Recurring Plans'!$A$5:$A$104,INT((ROW()-5)/12)+1)="","",INDEX('Recurring Plans'!$A$5:$A$104,INT((ROW()-5)/12)+1)),"")</f>
        <v/>
      </c>
      <c r="B555" s="21">
        <f>IF($A555="","",MOD(ROW()-5,12)+1)</f>
        <v/>
      </c>
      <c r="C555" s="18">
        <f>IF($A555="","",IFERROR(VLOOKUP($A555,'Recurring Plans'!$A$5:$M$104,2,FALSE),""))</f>
        <v/>
      </c>
      <c r="D555" s="18">
        <f>IF($A555="","",IFERROR(VLOOKUP($A555,'Recurring Plans'!$A$5:$M$104,4,FALSE),""))</f>
        <v/>
      </c>
      <c r="E555" s="32">
        <f>IF(OR($A555="",$B555&gt;IFERROR(VLOOKUP($A555,'Recurring Plans'!$A$5:$M$104,8,FALSE),0),IFERROR(VLOOKUP($A555,'Recurring Plans'!$A$5:$M$104,11,FALSE),"")&lt;&gt;'Assumptions'!$E$9),"",IFERROR(IF(VLOOKUP($A555,'Recurring Plans'!$A$5:$M$104,7,FALSE)='Assumptions'!$E$4,VLOOKUP($A555,'Recurring Plans'!$A$5:$M$104,5,FALSE)+($B555-1)*VLOOKUP($A555,'Recurring Plans'!$A$5:$M$104,6,FALSE),IF(VLOOKUP($A555,'Recurring Plans'!$A$5:$M$104,7,FALSE)='Assumptions'!$E$5,VLOOKUP($A555,'Recurring Plans'!$A$5:$M$104,5,FALSE)+($B555-1)*VLOOKUP($A555,'Recurring Plans'!$A$5:$M$104,6,FALSE)*7,IF(VLOOKUP($A555,'Recurring Plans'!$A$5:$M$104,7,FALSE)='Assumptions'!$E$6,EDATE(VLOOKUP($A555,'Recurring Plans'!$A$5:$M$104,5,FALSE),($B555-1)*VLOOKUP($A555,'Recurring Plans'!$A$5:$M$104,6,FALSE)),""))),""))</f>
        <v/>
      </c>
      <c r="F555" s="31" t="n"/>
      <c r="G555" s="32">
        <f>IF($E555="","",IF($F555&lt;&gt;"",$F555,$E555))</f>
        <v/>
      </c>
      <c r="H555" s="22">
        <f>IF($E555="","",IFERROR(VLOOKUP($A555,'Recurring Plans'!$A$5:$M$104,9,FALSE),""))</f>
        <v/>
      </c>
      <c r="I555" s="13" t="n"/>
      <c r="J555" s="18">
        <f>IF($E555="","",IF($I555&lt;&gt;"",$I555,IFERROR(VLOOKUP($A555,'Recurring Plans'!$A$5:$M$104,10,FALSE),"")))</f>
        <v/>
      </c>
      <c r="K555" s="12" t="n"/>
      <c r="L555" s="6">
        <f>IF($G555="","",IF($K555&lt;&gt;"",$K555,'Assumptions'!$E$14))</f>
        <v/>
      </c>
      <c r="M555" s="13" t="n"/>
      <c r="N555" s="18">
        <f>IF($G555="","",IF(OR($F555&lt;&gt;"",$I555&lt;&gt;"",$M555&lt;&gt;"",$K555='Assumptions'!$E$16,$K555='Assumptions'!$E$17),"Exception - check",IF(AND($L555='Assumptions'!$E$14,$G555&lt;'Assumptions'!$B$4),"Past date - check","")))</f>
        <v/>
      </c>
    </row>
    <row r="556">
      <c r="A556" s="9">
        <f>IFERROR(IF(INDEX('Recurring Plans'!$A$5:$A$104,INT((ROW()-5)/12)+1)="","",INDEX('Recurring Plans'!$A$5:$A$104,INT((ROW()-5)/12)+1)),"")</f>
        <v/>
      </c>
      <c r="B556" s="23">
        <f>IF($A556="","",MOD(ROW()-5,12)+1)</f>
        <v/>
      </c>
      <c r="C556" s="20">
        <f>IF($A556="","",IFERROR(VLOOKUP($A556,'Recurring Plans'!$A$5:$M$104,2,FALSE),""))</f>
        <v/>
      </c>
      <c r="D556" s="20">
        <f>IF($A556="","",IFERROR(VLOOKUP($A556,'Recurring Plans'!$A$5:$M$104,4,FALSE),""))</f>
        <v/>
      </c>
      <c r="E556" s="33">
        <f>IF(OR($A556="",$B556&gt;IFERROR(VLOOKUP($A556,'Recurring Plans'!$A$5:$M$104,8,FALSE),0),IFERROR(VLOOKUP($A556,'Recurring Plans'!$A$5:$M$104,11,FALSE),"")&lt;&gt;'Assumptions'!$E$9),"",IFERROR(IF(VLOOKUP($A556,'Recurring Plans'!$A$5:$M$104,7,FALSE)='Assumptions'!$E$4,VLOOKUP($A556,'Recurring Plans'!$A$5:$M$104,5,FALSE)+($B556-1)*VLOOKUP($A556,'Recurring Plans'!$A$5:$M$104,6,FALSE),IF(VLOOKUP($A556,'Recurring Plans'!$A$5:$M$104,7,FALSE)='Assumptions'!$E$5,VLOOKUP($A556,'Recurring Plans'!$A$5:$M$104,5,FALSE)+($B556-1)*VLOOKUP($A556,'Recurring Plans'!$A$5:$M$104,6,FALSE)*7,IF(VLOOKUP($A556,'Recurring Plans'!$A$5:$M$104,7,FALSE)='Assumptions'!$E$6,EDATE(VLOOKUP($A556,'Recurring Plans'!$A$5:$M$104,5,FALSE),($B556-1)*VLOOKUP($A556,'Recurring Plans'!$A$5:$M$104,6,FALSE)),""))),""))</f>
        <v/>
      </c>
      <c r="F556" s="31" t="n"/>
      <c r="G556" s="33">
        <f>IF($E556="","",IF($F556&lt;&gt;"",$F556,$E556))</f>
        <v/>
      </c>
      <c r="H556" s="24">
        <f>IF($E556="","",IFERROR(VLOOKUP($A556,'Recurring Plans'!$A$5:$M$104,9,FALSE),""))</f>
        <v/>
      </c>
      <c r="I556" s="13" t="n"/>
      <c r="J556" s="20">
        <f>IF($E556="","",IF($I556&lt;&gt;"",$I556,IFERROR(VLOOKUP($A556,'Recurring Plans'!$A$5:$M$104,10,FALSE),"")))</f>
        <v/>
      </c>
      <c r="K556" s="12" t="n"/>
      <c r="L556" s="9">
        <f>IF($G556="","",IF($K556&lt;&gt;"",$K556,'Assumptions'!$E$14))</f>
        <v/>
      </c>
      <c r="M556" s="13" t="n"/>
      <c r="N556" s="20">
        <f>IF($G556="","",IF(OR($F556&lt;&gt;"",$I556&lt;&gt;"",$M556&lt;&gt;"",$K556='Assumptions'!$E$16,$K556='Assumptions'!$E$17),"Exception - check",IF(AND($L556='Assumptions'!$E$14,$G556&lt;'Assumptions'!$B$4),"Past date - check","")))</f>
        <v/>
      </c>
    </row>
    <row r="557">
      <c r="A557" s="6">
        <f>IFERROR(IF(INDEX('Recurring Plans'!$A$5:$A$104,INT((ROW()-5)/12)+1)="","",INDEX('Recurring Plans'!$A$5:$A$104,INT((ROW()-5)/12)+1)),"")</f>
        <v/>
      </c>
      <c r="B557" s="21">
        <f>IF($A557="","",MOD(ROW()-5,12)+1)</f>
        <v/>
      </c>
      <c r="C557" s="18">
        <f>IF($A557="","",IFERROR(VLOOKUP($A557,'Recurring Plans'!$A$5:$M$104,2,FALSE),""))</f>
        <v/>
      </c>
      <c r="D557" s="18">
        <f>IF($A557="","",IFERROR(VLOOKUP($A557,'Recurring Plans'!$A$5:$M$104,4,FALSE),""))</f>
        <v/>
      </c>
      <c r="E557" s="32">
        <f>IF(OR($A557="",$B557&gt;IFERROR(VLOOKUP($A557,'Recurring Plans'!$A$5:$M$104,8,FALSE),0),IFERROR(VLOOKUP($A557,'Recurring Plans'!$A$5:$M$104,11,FALSE),"")&lt;&gt;'Assumptions'!$E$9),"",IFERROR(IF(VLOOKUP($A557,'Recurring Plans'!$A$5:$M$104,7,FALSE)='Assumptions'!$E$4,VLOOKUP($A557,'Recurring Plans'!$A$5:$M$104,5,FALSE)+($B557-1)*VLOOKUP($A557,'Recurring Plans'!$A$5:$M$104,6,FALSE),IF(VLOOKUP($A557,'Recurring Plans'!$A$5:$M$104,7,FALSE)='Assumptions'!$E$5,VLOOKUP($A557,'Recurring Plans'!$A$5:$M$104,5,FALSE)+($B557-1)*VLOOKUP($A557,'Recurring Plans'!$A$5:$M$104,6,FALSE)*7,IF(VLOOKUP($A557,'Recurring Plans'!$A$5:$M$104,7,FALSE)='Assumptions'!$E$6,EDATE(VLOOKUP($A557,'Recurring Plans'!$A$5:$M$104,5,FALSE),($B557-1)*VLOOKUP($A557,'Recurring Plans'!$A$5:$M$104,6,FALSE)),""))),""))</f>
        <v/>
      </c>
      <c r="F557" s="31" t="n"/>
      <c r="G557" s="32">
        <f>IF($E557="","",IF($F557&lt;&gt;"",$F557,$E557))</f>
        <v/>
      </c>
      <c r="H557" s="22">
        <f>IF($E557="","",IFERROR(VLOOKUP($A557,'Recurring Plans'!$A$5:$M$104,9,FALSE),""))</f>
        <v/>
      </c>
      <c r="I557" s="13" t="n"/>
      <c r="J557" s="18">
        <f>IF($E557="","",IF($I557&lt;&gt;"",$I557,IFERROR(VLOOKUP($A557,'Recurring Plans'!$A$5:$M$104,10,FALSE),"")))</f>
        <v/>
      </c>
      <c r="K557" s="12" t="n"/>
      <c r="L557" s="6">
        <f>IF($G557="","",IF($K557&lt;&gt;"",$K557,'Assumptions'!$E$14))</f>
        <v/>
      </c>
      <c r="M557" s="13" t="n"/>
      <c r="N557" s="18">
        <f>IF($G557="","",IF(OR($F557&lt;&gt;"",$I557&lt;&gt;"",$M557&lt;&gt;"",$K557='Assumptions'!$E$16,$K557='Assumptions'!$E$17),"Exception - check",IF(AND($L557='Assumptions'!$E$14,$G557&lt;'Assumptions'!$B$4),"Past date - check","")))</f>
        <v/>
      </c>
    </row>
    <row r="558">
      <c r="A558" s="9">
        <f>IFERROR(IF(INDEX('Recurring Plans'!$A$5:$A$104,INT((ROW()-5)/12)+1)="","",INDEX('Recurring Plans'!$A$5:$A$104,INT((ROW()-5)/12)+1)),"")</f>
        <v/>
      </c>
      <c r="B558" s="23">
        <f>IF($A558="","",MOD(ROW()-5,12)+1)</f>
        <v/>
      </c>
      <c r="C558" s="20">
        <f>IF($A558="","",IFERROR(VLOOKUP($A558,'Recurring Plans'!$A$5:$M$104,2,FALSE),""))</f>
        <v/>
      </c>
      <c r="D558" s="20">
        <f>IF($A558="","",IFERROR(VLOOKUP($A558,'Recurring Plans'!$A$5:$M$104,4,FALSE),""))</f>
        <v/>
      </c>
      <c r="E558" s="33">
        <f>IF(OR($A558="",$B558&gt;IFERROR(VLOOKUP($A558,'Recurring Plans'!$A$5:$M$104,8,FALSE),0),IFERROR(VLOOKUP($A558,'Recurring Plans'!$A$5:$M$104,11,FALSE),"")&lt;&gt;'Assumptions'!$E$9),"",IFERROR(IF(VLOOKUP($A558,'Recurring Plans'!$A$5:$M$104,7,FALSE)='Assumptions'!$E$4,VLOOKUP($A558,'Recurring Plans'!$A$5:$M$104,5,FALSE)+($B558-1)*VLOOKUP($A558,'Recurring Plans'!$A$5:$M$104,6,FALSE),IF(VLOOKUP($A558,'Recurring Plans'!$A$5:$M$104,7,FALSE)='Assumptions'!$E$5,VLOOKUP($A558,'Recurring Plans'!$A$5:$M$104,5,FALSE)+($B558-1)*VLOOKUP($A558,'Recurring Plans'!$A$5:$M$104,6,FALSE)*7,IF(VLOOKUP($A558,'Recurring Plans'!$A$5:$M$104,7,FALSE)='Assumptions'!$E$6,EDATE(VLOOKUP($A558,'Recurring Plans'!$A$5:$M$104,5,FALSE),($B558-1)*VLOOKUP($A558,'Recurring Plans'!$A$5:$M$104,6,FALSE)),""))),""))</f>
        <v/>
      </c>
      <c r="F558" s="31" t="n"/>
      <c r="G558" s="33">
        <f>IF($E558="","",IF($F558&lt;&gt;"",$F558,$E558))</f>
        <v/>
      </c>
      <c r="H558" s="24">
        <f>IF($E558="","",IFERROR(VLOOKUP($A558,'Recurring Plans'!$A$5:$M$104,9,FALSE),""))</f>
        <v/>
      </c>
      <c r="I558" s="13" t="n"/>
      <c r="J558" s="20">
        <f>IF($E558="","",IF($I558&lt;&gt;"",$I558,IFERROR(VLOOKUP($A558,'Recurring Plans'!$A$5:$M$104,10,FALSE),"")))</f>
        <v/>
      </c>
      <c r="K558" s="12" t="n"/>
      <c r="L558" s="9">
        <f>IF($G558="","",IF($K558&lt;&gt;"",$K558,'Assumptions'!$E$14))</f>
        <v/>
      </c>
      <c r="M558" s="13" t="n"/>
      <c r="N558" s="20">
        <f>IF($G558="","",IF(OR($F558&lt;&gt;"",$I558&lt;&gt;"",$M558&lt;&gt;"",$K558='Assumptions'!$E$16,$K558='Assumptions'!$E$17),"Exception - check",IF(AND($L558='Assumptions'!$E$14,$G558&lt;'Assumptions'!$B$4),"Past date - check","")))</f>
        <v/>
      </c>
    </row>
    <row r="559">
      <c r="A559" s="6">
        <f>IFERROR(IF(INDEX('Recurring Plans'!$A$5:$A$104,INT((ROW()-5)/12)+1)="","",INDEX('Recurring Plans'!$A$5:$A$104,INT((ROW()-5)/12)+1)),"")</f>
        <v/>
      </c>
      <c r="B559" s="21">
        <f>IF($A559="","",MOD(ROW()-5,12)+1)</f>
        <v/>
      </c>
      <c r="C559" s="18">
        <f>IF($A559="","",IFERROR(VLOOKUP($A559,'Recurring Plans'!$A$5:$M$104,2,FALSE),""))</f>
        <v/>
      </c>
      <c r="D559" s="18">
        <f>IF($A559="","",IFERROR(VLOOKUP($A559,'Recurring Plans'!$A$5:$M$104,4,FALSE),""))</f>
        <v/>
      </c>
      <c r="E559" s="32">
        <f>IF(OR($A559="",$B559&gt;IFERROR(VLOOKUP($A559,'Recurring Plans'!$A$5:$M$104,8,FALSE),0),IFERROR(VLOOKUP($A559,'Recurring Plans'!$A$5:$M$104,11,FALSE),"")&lt;&gt;'Assumptions'!$E$9),"",IFERROR(IF(VLOOKUP($A559,'Recurring Plans'!$A$5:$M$104,7,FALSE)='Assumptions'!$E$4,VLOOKUP($A559,'Recurring Plans'!$A$5:$M$104,5,FALSE)+($B559-1)*VLOOKUP($A559,'Recurring Plans'!$A$5:$M$104,6,FALSE),IF(VLOOKUP($A559,'Recurring Plans'!$A$5:$M$104,7,FALSE)='Assumptions'!$E$5,VLOOKUP($A559,'Recurring Plans'!$A$5:$M$104,5,FALSE)+($B559-1)*VLOOKUP($A559,'Recurring Plans'!$A$5:$M$104,6,FALSE)*7,IF(VLOOKUP($A559,'Recurring Plans'!$A$5:$M$104,7,FALSE)='Assumptions'!$E$6,EDATE(VLOOKUP($A559,'Recurring Plans'!$A$5:$M$104,5,FALSE),($B559-1)*VLOOKUP($A559,'Recurring Plans'!$A$5:$M$104,6,FALSE)),""))),""))</f>
        <v/>
      </c>
      <c r="F559" s="31" t="n"/>
      <c r="G559" s="32">
        <f>IF($E559="","",IF($F559&lt;&gt;"",$F559,$E559))</f>
        <v/>
      </c>
      <c r="H559" s="22">
        <f>IF($E559="","",IFERROR(VLOOKUP($A559,'Recurring Plans'!$A$5:$M$104,9,FALSE),""))</f>
        <v/>
      </c>
      <c r="I559" s="13" t="n"/>
      <c r="J559" s="18">
        <f>IF($E559="","",IF($I559&lt;&gt;"",$I559,IFERROR(VLOOKUP($A559,'Recurring Plans'!$A$5:$M$104,10,FALSE),"")))</f>
        <v/>
      </c>
      <c r="K559" s="12" t="n"/>
      <c r="L559" s="6">
        <f>IF($G559="","",IF($K559&lt;&gt;"",$K559,'Assumptions'!$E$14))</f>
        <v/>
      </c>
      <c r="M559" s="13" t="n"/>
      <c r="N559" s="18">
        <f>IF($G559="","",IF(OR($F559&lt;&gt;"",$I559&lt;&gt;"",$M559&lt;&gt;"",$K559='Assumptions'!$E$16,$K559='Assumptions'!$E$17),"Exception - check",IF(AND($L559='Assumptions'!$E$14,$G559&lt;'Assumptions'!$B$4),"Past date - check","")))</f>
        <v/>
      </c>
    </row>
    <row r="560">
      <c r="A560" s="9">
        <f>IFERROR(IF(INDEX('Recurring Plans'!$A$5:$A$104,INT((ROW()-5)/12)+1)="","",INDEX('Recurring Plans'!$A$5:$A$104,INT((ROW()-5)/12)+1)),"")</f>
        <v/>
      </c>
      <c r="B560" s="23">
        <f>IF($A560="","",MOD(ROW()-5,12)+1)</f>
        <v/>
      </c>
      <c r="C560" s="20">
        <f>IF($A560="","",IFERROR(VLOOKUP($A560,'Recurring Plans'!$A$5:$M$104,2,FALSE),""))</f>
        <v/>
      </c>
      <c r="D560" s="20">
        <f>IF($A560="","",IFERROR(VLOOKUP($A560,'Recurring Plans'!$A$5:$M$104,4,FALSE),""))</f>
        <v/>
      </c>
      <c r="E560" s="33">
        <f>IF(OR($A560="",$B560&gt;IFERROR(VLOOKUP($A560,'Recurring Plans'!$A$5:$M$104,8,FALSE),0),IFERROR(VLOOKUP($A560,'Recurring Plans'!$A$5:$M$104,11,FALSE),"")&lt;&gt;'Assumptions'!$E$9),"",IFERROR(IF(VLOOKUP($A560,'Recurring Plans'!$A$5:$M$104,7,FALSE)='Assumptions'!$E$4,VLOOKUP($A560,'Recurring Plans'!$A$5:$M$104,5,FALSE)+($B560-1)*VLOOKUP($A560,'Recurring Plans'!$A$5:$M$104,6,FALSE),IF(VLOOKUP($A560,'Recurring Plans'!$A$5:$M$104,7,FALSE)='Assumptions'!$E$5,VLOOKUP($A560,'Recurring Plans'!$A$5:$M$104,5,FALSE)+($B560-1)*VLOOKUP($A560,'Recurring Plans'!$A$5:$M$104,6,FALSE)*7,IF(VLOOKUP($A560,'Recurring Plans'!$A$5:$M$104,7,FALSE)='Assumptions'!$E$6,EDATE(VLOOKUP($A560,'Recurring Plans'!$A$5:$M$104,5,FALSE),($B560-1)*VLOOKUP($A560,'Recurring Plans'!$A$5:$M$104,6,FALSE)),""))),""))</f>
        <v/>
      </c>
      <c r="F560" s="31" t="n"/>
      <c r="G560" s="33">
        <f>IF($E560="","",IF($F560&lt;&gt;"",$F560,$E560))</f>
        <v/>
      </c>
      <c r="H560" s="24">
        <f>IF($E560="","",IFERROR(VLOOKUP($A560,'Recurring Plans'!$A$5:$M$104,9,FALSE),""))</f>
        <v/>
      </c>
      <c r="I560" s="13" t="n"/>
      <c r="J560" s="20">
        <f>IF($E560="","",IF($I560&lt;&gt;"",$I560,IFERROR(VLOOKUP($A560,'Recurring Plans'!$A$5:$M$104,10,FALSE),"")))</f>
        <v/>
      </c>
      <c r="K560" s="12" t="n"/>
      <c r="L560" s="9">
        <f>IF($G560="","",IF($K560&lt;&gt;"",$K560,'Assumptions'!$E$14))</f>
        <v/>
      </c>
      <c r="M560" s="13" t="n"/>
      <c r="N560" s="20">
        <f>IF($G560="","",IF(OR($F560&lt;&gt;"",$I560&lt;&gt;"",$M560&lt;&gt;"",$K560='Assumptions'!$E$16,$K560='Assumptions'!$E$17),"Exception - check",IF(AND($L560='Assumptions'!$E$14,$G560&lt;'Assumptions'!$B$4),"Past date - check","")))</f>
        <v/>
      </c>
    </row>
    <row r="561">
      <c r="A561" s="6">
        <f>IFERROR(IF(INDEX('Recurring Plans'!$A$5:$A$104,INT((ROW()-5)/12)+1)="","",INDEX('Recurring Plans'!$A$5:$A$104,INT((ROW()-5)/12)+1)),"")</f>
        <v/>
      </c>
      <c r="B561" s="21">
        <f>IF($A561="","",MOD(ROW()-5,12)+1)</f>
        <v/>
      </c>
      <c r="C561" s="18">
        <f>IF($A561="","",IFERROR(VLOOKUP($A561,'Recurring Plans'!$A$5:$M$104,2,FALSE),""))</f>
        <v/>
      </c>
      <c r="D561" s="18">
        <f>IF($A561="","",IFERROR(VLOOKUP($A561,'Recurring Plans'!$A$5:$M$104,4,FALSE),""))</f>
        <v/>
      </c>
      <c r="E561" s="32">
        <f>IF(OR($A561="",$B561&gt;IFERROR(VLOOKUP($A561,'Recurring Plans'!$A$5:$M$104,8,FALSE),0),IFERROR(VLOOKUP($A561,'Recurring Plans'!$A$5:$M$104,11,FALSE),"")&lt;&gt;'Assumptions'!$E$9),"",IFERROR(IF(VLOOKUP($A561,'Recurring Plans'!$A$5:$M$104,7,FALSE)='Assumptions'!$E$4,VLOOKUP($A561,'Recurring Plans'!$A$5:$M$104,5,FALSE)+($B561-1)*VLOOKUP($A561,'Recurring Plans'!$A$5:$M$104,6,FALSE),IF(VLOOKUP($A561,'Recurring Plans'!$A$5:$M$104,7,FALSE)='Assumptions'!$E$5,VLOOKUP($A561,'Recurring Plans'!$A$5:$M$104,5,FALSE)+($B561-1)*VLOOKUP($A561,'Recurring Plans'!$A$5:$M$104,6,FALSE)*7,IF(VLOOKUP($A561,'Recurring Plans'!$A$5:$M$104,7,FALSE)='Assumptions'!$E$6,EDATE(VLOOKUP($A561,'Recurring Plans'!$A$5:$M$104,5,FALSE),($B561-1)*VLOOKUP($A561,'Recurring Plans'!$A$5:$M$104,6,FALSE)),""))),""))</f>
        <v/>
      </c>
      <c r="F561" s="31" t="n"/>
      <c r="G561" s="32">
        <f>IF($E561="","",IF($F561&lt;&gt;"",$F561,$E561))</f>
        <v/>
      </c>
      <c r="H561" s="22">
        <f>IF($E561="","",IFERROR(VLOOKUP($A561,'Recurring Plans'!$A$5:$M$104,9,FALSE),""))</f>
        <v/>
      </c>
      <c r="I561" s="13" t="n"/>
      <c r="J561" s="18">
        <f>IF($E561="","",IF($I561&lt;&gt;"",$I561,IFERROR(VLOOKUP($A561,'Recurring Plans'!$A$5:$M$104,10,FALSE),"")))</f>
        <v/>
      </c>
      <c r="K561" s="12" t="n"/>
      <c r="L561" s="6">
        <f>IF($G561="","",IF($K561&lt;&gt;"",$K561,'Assumptions'!$E$14))</f>
        <v/>
      </c>
      <c r="M561" s="13" t="n"/>
      <c r="N561" s="18">
        <f>IF($G561="","",IF(OR($F561&lt;&gt;"",$I561&lt;&gt;"",$M561&lt;&gt;"",$K561='Assumptions'!$E$16,$K561='Assumptions'!$E$17),"Exception - check",IF(AND($L561='Assumptions'!$E$14,$G561&lt;'Assumptions'!$B$4),"Past date - check","")))</f>
        <v/>
      </c>
    </row>
    <row r="562">
      <c r="A562" s="9">
        <f>IFERROR(IF(INDEX('Recurring Plans'!$A$5:$A$104,INT((ROW()-5)/12)+1)="","",INDEX('Recurring Plans'!$A$5:$A$104,INT((ROW()-5)/12)+1)),"")</f>
        <v/>
      </c>
      <c r="B562" s="23">
        <f>IF($A562="","",MOD(ROW()-5,12)+1)</f>
        <v/>
      </c>
      <c r="C562" s="20">
        <f>IF($A562="","",IFERROR(VLOOKUP($A562,'Recurring Plans'!$A$5:$M$104,2,FALSE),""))</f>
        <v/>
      </c>
      <c r="D562" s="20">
        <f>IF($A562="","",IFERROR(VLOOKUP($A562,'Recurring Plans'!$A$5:$M$104,4,FALSE),""))</f>
        <v/>
      </c>
      <c r="E562" s="33">
        <f>IF(OR($A562="",$B562&gt;IFERROR(VLOOKUP($A562,'Recurring Plans'!$A$5:$M$104,8,FALSE),0),IFERROR(VLOOKUP($A562,'Recurring Plans'!$A$5:$M$104,11,FALSE),"")&lt;&gt;'Assumptions'!$E$9),"",IFERROR(IF(VLOOKUP($A562,'Recurring Plans'!$A$5:$M$104,7,FALSE)='Assumptions'!$E$4,VLOOKUP($A562,'Recurring Plans'!$A$5:$M$104,5,FALSE)+($B562-1)*VLOOKUP($A562,'Recurring Plans'!$A$5:$M$104,6,FALSE),IF(VLOOKUP($A562,'Recurring Plans'!$A$5:$M$104,7,FALSE)='Assumptions'!$E$5,VLOOKUP($A562,'Recurring Plans'!$A$5:$M$104,5,FALSE)+($B562-1)*VLOOKUP($A562,'Recurring Plans'!$A$5:$M$104,6,FALSE)*7,IF(VLOOKUP($A562,'Recurring Plans'!$A$5:$M$104,7,FALSE)='Assumptions'!$E$6,EDATE(VLOOKUP($A562,'Recurring Plans'!$A$5:$M$104,5,FALSE),($B562-1)*VLOOKUP($A562,'Recurring Plans'!$A$5:$M$104,6,FALSE)),""))),""))</f>
        <v/>
      </c>
      <c r="F562" s="31" t="n"/>
      <c r="G562" s="33">
        <f>IF($E562="","",IF($F562&lt;&gt;"",$F562,$E562))</f>
        <v/>
      </c>
      <c r="H562" s="24">
        <f>IF($E562="","",IFERROR(VLOOKUP($A562,'Recurring Plans'!$A$5:$M$104,9,FALSE),""))</f>
        <v/>
      </c>
      <c r="I562" s="13" t="n"/>
      <c r="J562" s="20">
        <f>IF($E562="","",IF($I562&lt;&gt;"",$I562,IFERROR(VLOOKUP($A562,'Recurring Plans'!$A$5:$M$104,10,FALSE),"")))</f>
        <v/>
      </c>
      <c r="K562" s="12" t="n"/>
      <c r="L562" s="9">
        <f>IF($G562="","",IF($K562&lt;&gt;"",$K562,'Assumptions'!$E$14))</f>
        <v/>
      </c>
      <c r="M562" s="13" t="n"/>
      <c r="N562" s="20">
        <f>IF($G562="","",IF(OR($F562&lt;&gt;"",$I562&lt;&gt;"",$M562&lt;&gt;"",$K562='Assumptions'!$E$16,$K562='Assumptions'!$E$17),"Exception - check",IF(AND($L562='Assumptions'!$E$14,$G562&lt;'Assumptions'!$B$4),"Past date - check","")))</f>
        <v/>
      </c>
    </row>
    <row r="563">
      <c r="A563" s="6">
        <f>IFERROR(IF(INDEX('Recurring Plans'!$A$5:$A$104,INT((ROW()-5)/12)+1)="","",INDEX('Recurring Plans'!$A$5:$A$104,INT((ROW()-5)/12)+1)),"")</f>
        <v/>
      </c>
      <c r="B563" s="21">
        <f>IF($A563="","",MOD(ROW()-5,12)+1)</f>
        <v/>
      </c>
      <c r="C563" s="18">
        <f>IF($A563="","",IFERROR(VLOOKUP($A563,'Recurring Plans'!$A$5:$M$104,2,FALSE),""))</f>
        <v/>
      </c>
      <c r="D563" s="18">
        <f>IF($A563="","",IFERROR(VLOOKUP($A563,'Recurring Plans'!$A$5:$M$104,4,FALSE),""))</f>
        <v/>
      </c>
      <c r="E563" s="32">
        <f>IF(OR($A563="",$B563&gt;IFERROR(VLOOKUP($A563,'Recurring Plans'!$A$5:$M$104,8,FALSE),0),IFERROR(VLOOKUP($A563,'Recurring Plans'!$A$5:$M$104,11,FALSE),"")&lt;&gt;'Assumptions'!$E$9),"",IFERROR(IF(VLOOKUP($A563,'Recurring Plans'!$A$5:$M$104,7,FALSE)='Assumptions'!$E$4,VLOOKUP($A563,'Recurring Plans'!$A$5:$M$104,5,FALSE)+($B563-1)*VLOOKUP($A563,'Recurring Plans'!$A$5:$M$104,6,FALSE),IF(VLOOKUP($A563,'Recurring Plans'!$A$5:$M$104,7,FALSE)='Assumptions'!$E$5,VLOOKUP($A563,'Recurring Plans'!$A$5:$M$104,5,FALSE)+($B563-1)*VLOOKUP($A563,'Recurring Plans'!$A$5:$M$104,6,FALSE)*7,IF(VLOOKUP($A563,'Recurring Plans'!$A$5:$M$104,7,FALSE)='Assumptions'!$E$6,EDATE(VLOOKUP($A563,'Recurring Plans'!$A$5:$M$104,5,FALSE),($B563-1)*VLOOKUP($A563,'Recurring Plans'!$A$5:$M$104,6,FALSE)),""))),""))</f>
        <v/>
      </c>
      <c r="F563" s="31" t="n"/>
      <c r="G563" s="32">
        <f>IF($E563="","",IF($F563&lt;&gt;"",$F563,$E563))</f>
        <v/>
      </c>
      <c r="H563" s="22">
        <f>IF($E563="","",IFERROR(VLOOKUP($A563,'Recurring Plans'!$A$5:$M$104,9,FALSE),""))</f>
        <v/>
      </c>
      <c r="I563" s="13" t="n"/>
      <c r="J563" s="18">
        <f>IF($E563="","",IF($I563&lt;&gt;"",$I563,IFERROR(VLOOKUP($A563,'Recurring Plans'!$A$5:$M$104,10,FALSE),"")))</f>
        <v/>
      </c>
      <c r="K563" s="12" t="n"/>
      <c r="L563" s="6">
        <f>IF($G563="","",IF($K563&lt;&gt;"",$K563,'Assumptions'!$E$14))</f>
        <v/>
      </c>
      <c r="M563" s="13" t="n"/>
      <c r="N563" s="18">
        <f>IF($G563="","",IF(OR($F563&lt;&gt;"",$I563&lt;&gt;"",$M563&lt;&gt;"",$K563='Assumptions'!$E$16,$K563='Assumptions'!$E$17),"Exception - check",IF(AND($L563='Assumptions'!$E$14,$G563&lt;'Assumptions'!$B$4),"Past date - check","")))</f>
        <v/>
      </c>
    </row>
    <row r="564">
      <c r="A564" s="9">
        <f>IFERROR(IF(INDEX('Recurring Plans'!$A$5:$A$104,INT((ROW()-5)/12)+1)="","",INDEX('Recurring Plans'!$A$5:$A$104,INT((ROW()-5)/12)+1)),"")</f>
        <v/>
      </c>
      <c r="B564" s="23">
        <f>IF($A564="","",MOD(ROW()-5,12)+1)</f>
        <v/>
      </c>
      <c r="C564" s="20">
        <f>IF($A564="","",IFERROR(VLOOKUP($A564,'Recurring Plans'!$A$5:$M$104,2,FALSE),""))</f>
        <v/>
      </c>
      <c r="D564" s="20">
        <f>IF($A564="","",IFERROR(VLOOKUP($A564,'Recurring Plans'!$A$5:$M$104,4,FALSE),""))</f>
        <v/>
      </c>
      <c r="E564" s="33">
        <f>IF(OR($A564="",$B564&gt;IFERROR(VLOOKUP($A564,'Recurring Plans'!$A$5:$M$104,8,FALSE),0),IFERROR(VLOOKUP($A564,'Recurring Plans'!$A$5:$M$104,11,FALSE),"")&lt;&gt;'Assumptions'!$E$9),"",IFERROR(IF(VLOOKUP($A564,'Recurring Plans'!$A$5:$M$104,7,FALSE)='Assumptions'!$E$4,VLOOKUP($A564,'Recurring Plans'!$A$5:$M$104,5,FALSE)+($B564-1)*VLOOKUP($A564,'Recurring Plans'!$A$5:$M$104,6,FALSE),IF(VLOOKUP($A564,'Recurring Plans'!$A$5:$M$104,7,FALSE)='Assumptions'!$E$5,VLOOKUP($A564,'Recurring Plans'!$A$5:$M$104,5,FALSE)+($B564-1)*VLOOKUP($A564,'Recurring Plans'!$A$5:$M$104,6,FALSE)*7,IF(VLOOKUP($A564,'Recurring Plans'!$A$5:$M$104,7,FALSE)='Assumptions'!$E$6,EDATE(VLOOKUP($A564,'Recurring Plans'!$A$5:$M$104,5,FALSE),($B564-1)*VLOOKUP($A564,'Recurring Plans'!$A$5:$M$104,6,FALSE)),""))),""))</f>
        <v/>
      </c>
      <c r="F564" s="31" t="n"/>
      <c r="G564" s="33">
        <f>IF($E564="","",IF($F564&lt;&gt;"",$F564,$E564))</f>
        <v/>
      </c>
      <c r="H564" s="24">
        <f>IF($E564="","",IFERROR(VLOOKUP($A564,'Recurring Plans'!$A$5:$M$104,9,FALSE),""))</f>
        <v/>
      </c>
      <c r="I564" s="13" t="n"/>
      <c r="J564" s="20">
        <f>IF($E564="","",IF($I564&lt;&gt;"",$I564,IFERROR(VLOOKUP($A564,'Recurring Plans'!$A$5:$M$104,10,FALSE),"")))</f>
        <v/>
      </c>
      <c r="K564" s="12" t="n"/>
      <c r="L564" s="9">
        <f>IF($G564="","",IF($K564&lt;&gt;"",$K564,'Assumptions'!$E$14))</f>
        <v/>
      </c>
      <c r="M564" s="13" t="n"/>
      <c r="N564" s="20">
        <f>IF($G564="","",IF(OR($F564&lt;&gt;"",$I564&lt;&gt;"",$M564&lt;&gt;"",$K564='Assumptions'!$E$16,$K564='Assumptions'!$E$17),"Exception - check",IF(AND($L564='Assumptions'!$E$14,$G564&lt;'Assumptions'!$B$4),"Past date - check","")))</f>
        <v/>
      </c>
    </row>
    <row r="565">
      <c r="A565" s="6">
        <f>IFERROR(IF(INDEX('Recurring Plans'!$A$5:$A$104,INT((ROW()-5)/12)+1)="","",INDEX('Recurring Plans'!$A$5:$A$104,INT((ROW()-5)/12)+1)),"")</f>
        <v/>
      </c>
      <c r="B565" s="21">
        <f>IF($A565="","",MOD(ROW()-5,12)+1)</f>
        <v/>
      </c>
      <c r="C565" s="18">
        <f>IF($A565="","",IFERROR(VLOOKUP($A565,'Recurring Plans'!$A$5:$M$104,2,FALSE),""))</f>
        <v/>
      </c>
      <c r="D565" s="18">
        <f>IF($A565="","",IFERROR(VLOOKUP($A565,'Recurring Plans'!$A$5:$M$104,4,FALSE),""))</f>
        <v/>
      </c>
      <c r="E565" s="32">
        <f>IF(OR($A565="",$B565&gt;IFERROR(VLOOKUP($A565,'Recurring Plans'!$A$5:$M$104,8,FALSE),0),IFERROR(VLOOKUP($A565,'Recurring Plans'!$A$5:$M$104,11,FALSE),"")&lt;&gt;'Assumptions'!$E$9),"",IFERROR(IF(VLOOKUP($A565,'Recurring Plans'!$A$5:$M$104,7,FALSE)='Assumptions'!$E$4,VLOOKUP($A565,'Recurring Plans'!$A$5:$M$104,5,FALSE)+($B565-1)*VLOOKUP($A565,'Recurring Plans'!$A$5:$M$104,6,FALSE),IF(VLOOKUP($A565,'Recurring Plans'!$A$5:$M$104,7,FALSE)='Assumptions'!$E$5,VLOOKUP($A565,'Recurring Plans'!$A$5:$M$104,5,FALSE)+($B565-1)*VLOOKUP($A565,'Recurring Plans'!$A$5:$M$104,6,FALSE)*7,IF(VLOOKUP($A565,'Recurring Plans'!$A$5:$M$104,7,FALSE)='Assumptions'!$E$6,EDATE(VLOOKUP($A565,'Recurring Plans'!$A$5:$M$104,5,FALSE),($B565-1)*VLOOKUP($A565,'Recurring Plans'!$A$5:$M$104,6,FALSE)),""))),""))</f>
        <v/>
      </c>
      <c r="F565" s="31" t="n"/>
      <c r="G565" s="32">
        <f>IF($E565="","",IF($F565&lt;&gt;"",$F565,$E565))</f>
        <v/>
      </c>
      <c r="H565" s="22">
        <f>IF($E565="","",IFERROR(VLOOKUP($A565,'Recurring Plans'!$A$5:$M$104,9,FALSE),""))</f>
        <v/>
      </c>
      <c r="I565" s="13" t="n"/>
      <c r="J565" s="18">
        <f>IF($E565="","",IF($I565&lt;&gt;"",$I565,IFERROR(VLOOKUP($A565,'Recurring Plans'!$A$5:$M$104,10,FALSE),"")))</f>
        <v/>
      </c>
      <c r="K565" s="12" t="n"/>
      <c r="L565" s="6">
        <f>IF($G565="","",IF($K565&lt;&gt;"",$K565,'Assumptions'!$E$14))</f>
        <v/>
      </c>
      <c r="M565" s="13" t="n"/>
      <c r="N565" s="18">
        <f>IF($G565="","",IF(OR($F565&lt;&gt;"",$I565&lt;&gt;"",$M565&lt;&gt;"",$K565='Assumptions'!$E$16,$K565='Assumptions'!$E$17),"Exception - check",IF(AND($L565='Assumptions'!$E$14,$G565&lt;'Assumptions'!$B$4),"Past date - check","")))</f>
        <v/>
      </c>
    </row>
    <row r="566">
      <c r="A566" s="9">
        <f>IFERROR(IF(INDEX('Recurring Plans'!$A$5:$A$104,INT((ROW()-5)/12)+1)="","",INDEX('Recurring Plans'!$A$5:$A$104,INT((ROW()-5)/12)+1)),"")</f>
        <v/>
      </c>
      <c r="B566" s="23">
        <f>IF($A566="","",MOD(ROW()-5,12)+1)</f>
        <v/>
      </c>
      <c r="C566" s="20">
        <f>IF($A566="","",IFERROR(VLOOKUP($A566,'Recurring Plans'!$A$5:$M$104,2,FALSE),""))</f>
        <v/>
      </c>
      <c r="D566" s="20">
        <f>IF($A566="","",IFERROR(VLOOKUP($A566,'Recurring Plans'!$A$5:$M$104,4,FALSE),""))</f>
        <v/>
      </c>
      <c r="E566" s="33">
        <f>IF(OR($A566="",$B566&gt;IFERROR(VLOOKUP($A566,'Recurring Plans'!$A$5:$M$104,8,FALSE),0),IFERROR(VLOOKUP($A566,'Recurring Plans'!$A$5:$M$104,11,FALSE),"")&lt;&gt;'Assumptions'!$E$9),"",IFERROR(IF(VLOOKUP($A566,'Recurring Plans'!$A$5:$M$104,7,FALSE)='Assumptions'!$E$4,VLOOKUP($A566,'Recurring Plans'!$A$5:$M$104,5,FALSE)+($B566-1)*VLOOKUP($A566,'Recurring Plans'!$A$5:$M$104,6,FALSE),IF(VLOOKUP($A566,'Recurring Plans'!$A$5:$M$104,7,FALSE)='Assumptions'!$E$5,VLOOKUP($A566,'Recurring Plans'!$A$5:$M$104,5,FALSE)+($B566-1)*VLOOKUP($A566,'Recurring Plans'!$A$5:$M$104,6,FALSE)*7,IF(VLOOKUP($A566,'Recurring Plans'!$A$5:$M$104,7,FALSE)='Assumptions'!$E$6,EDATE(VLOOKUP($A566,'Recurring Plans'!$A$5:$M$104,5,FALSE),($B566-1)*VLOOKUP($A566,'Recurring Plans'!$A$5:$M$104,6,FALSE)),""))),""))</f>
        <v/>
      </c>
      <c r="F566" s="31" t="n"/>
      <c r="G566" s="33">
        <f>IF($E566="","",IF($F566&lt;&gt;"",$F566,$E566))</f>
        <v/>
      </c>
      <c r="H566" s="24">
        <f>IF($E566="","",IFERROR(VLOOKUP($A566,'Recurring Plans'!$A$5:$M$104,9,FALSE),""))</f>
        <v/>
      </c>
      <c r="I566" s="13" t="n"/>
      <c r="J566" s="20">
        <f>IF($E566="","",IF($I566&lt;&gt;"",$I566,IFERROR(VLOOKUP($A566,'Recurring Plans'!$A$5:$M$104,10,FALSE),"")))</f>
        <v/>
      </c>
      <c r="K566" s="12" t="n"/>
      <c r="L566" s="9">
        <f>IF($G566="","",IF($K566&lt;&gt;"",$K566,'Assumptions'!$E$14))</f>
        <v/>
      </c>
      <c r="M566" s="13" t="n"/>
      <c r="N566" s="20">
        <f>IF($G566="","",IF(OR($F566&lt;&gt;"",$I566&lt;&gt;"",$M566&lt;&gt;"",$K566='Assumptions'!$E$16,$K566='Assumptions'!$E$17),"Exception - check",IF(AND($L566='Assumptions'!$E$14,$G566&lt;'Assumptions'!$B$4),"Past date - check","")))</f>
        <v/>
      </c>
    </row>
    <row r="567">
      <c r="A567" s="6">
        <f>IFERROR(IF(INDEX('Recurring Plans'!$A$5:$A$104,INT((ROW()-5)/12)+1)="","",INDEX('Recurring Plans'!$A$5:$A$104,INT((ROW()-5)/12)+1)),"")</f>
        <v/>
      </c>
      <c r="B567" s="21">
        <f>IF($A567="","",MOD(ROW()-5,12)+1)</f>
        <v/>
      </c>
      <c r="C567" s="18">
        <f>IF($A567="","",IFERROR(VLOOKUP($A567,'Recurring Plans'!$A$5:$M$104,2,FALSE),""))</f>
        <v/>
      </c>
      <c r="D567" s="18">
        <f>IF($A567="","",IFERROR(VLOOKUP($A567,'Recurring Plans'!$A$5:$M$104,4,FALSE),""))</f>
        <v/>
      </c>
      <c r="E567" s="32">
        <f>IF(OR($A567="",$B567&gt;IFERROR(VLOOKUP($A567,'Recurring Plans'!$A$5:$M$104,8,FALSE),0),IFERROR(VLOOKUP($A567,'Recurring Plans'!$A$5:$M$104,11,FALSE),"")&lt;&gt;'Assumptions'!$E$9),"",IFERROR(IF(VLOOKUP($A567,'Recurring Plans'!$A$5:$M$104,7,FALSE)='Assumptions'!$E$4,VLOOKUP($A567,'Recurring Plans'!$A$5:$M$104,5,FALSE)+($B567-1)*VLOOKUP($A567,'Recurring Plans'!$A$5:$M$104,6,FALSE),IF(VLOOKUP($A567,'Recurring Plans'!$A$5:$M$104,7,FALSE)='Assumptions'!$E$5,VLOOKUP($A567,'Recurring Plans'!$A$5:$M$104,5,FALSE)+($B567-1)*VLOOKUP($A567,'Recurring Plans'!$A$5:$M$104,6,FALSE)*7,IF(VLOOKUP($A567,'Recurring Plans'!$A$5:$M$104,7,FALSE)='Assumptions'!$E$6,EDATE(VLOOKUP($A567,'Recurring Plans'!$A$5:$M$104,5,FALSE),($B567-1)*VLOOKUP($A567,'Recurring Plans'!$A$5:$M$104,6,FALSE)),""))),""))</f>
        <v/>
      </c>
      <c r="F567" s="31" t="n"/>
      <c r="G567" s="32">
        <f>IF($E567="","",IF($F567&lt;&gt;"",$F567,$E567))</f>
        <v/>
      </c>
      <c r="H567" s="22">
        <f>IF($E567="","",IFERROR(VLOOKUP($A567,'Recurring Plans'!$A$5:$M$104,9,FALSE),""))</f>
        <v/>
      </c>
      <c r="I567" s="13" t="n"/>
      <c r="J567" s="18">
        <f>IF($E567="","",IF($I567&lt;&gt;"",$I567,IFERROR(VLOOKUP($A567,'Recurring Plans'!$A$5:$M$104,10,FALSE),"")))</f>
        <v/>
      </c>
      <c r="K567" s="12" t="n"/>
      <c r="L567" s="6">
        <f>IF($G567="","",IF($K567&lt;&gt;"",$K567,'Assumptions'!$E$14))</f>
        <v/>
      </c>
      <c r="M567" s="13" t="n"/>
      <c r="N567" s="18">
        <f>IF($G567="","",IF(OR($F567&lt;&gt;"",$I567&lt;&gt;"",$M567&lt;&gt;"",$K567='Assumptions'!$E$16,$K567='Assumptions'!$E$17),"Exception - check",IF(AND($L567='Assumptions'!$E$14,$G567&lt;'Assumptions'!$B$4),"Past date - check","")))</f>
        <v/>
      </c>
    </row>
    <row r="568">
      <c r="A568" s="9">
        <f>IFERROR(IF(INDEX('Recurring Plans'!$A$5:$A$104,INT((ROW()-5)/12)+1)="","",INDEX('Recurring Plans'!$A$5:$A$104,INT((ROW()-5)/12)+1)),"")</f>
        <v/>
      </c>
      <c r="B568" s="23">
        <f>IF($A568="","",MOD(ROW()-5,12)+1)</f>
        <v/>
      </c>
      <c r="C568" s="20">
        <f>IF($A568="","",IFERROR(VLOOKUP($A568,'Recurring Plans'!$A$5:$M$104,2,FALSE),""))</f>
        <v/>
      </c>
      <c r="D568" s="20">
        <f>IF($A568="","",IFERROR(VLOOKUP($A568,'Recurring Plans'!$A$5:$M$104,4,FALSE),""))</f>
        <v/>
      </c>
      <c r="E568" s="33">
        <f>IF(OR($A568="",$B568&gt;IFERROR(VLOOKUP($A568,'Recurring Plans'!$A$5:$M$104,8,FALSE),0),IFERROR(VLOOKUP($A568,'Recurring Plans'!$A$5:$M$104,11,FALSE),"")&lt;&gt;'Assumptions'!$E$9),"",IFERROR(IF(VLOOKUP($A568,'Recurring Plans'!$A$5:$M$104,7,FALSE)='Assumptions'!$E$4,VLOOKUP($A568,'Recurring Plans'!$A$5:$M$104,5,FALSE)+($B568-1)*VLOOKUP($A568,'Recurring Plans'!$A$5:$M$104,6,FALSE),IF(VLOOKUP($A568,'Recurring Plans'!$A$5:$M$104,7,FALSE)='Assumptions'!$E$5,VLOOKUP($A568,'Recurring Plans'!$A$5:$M$104,5,FALSE)+($B568-1)*VLOOKUP($A568,'Recurring Plans'!$A$5:$M$104,6,FALSE)*7,IF(VLOOKUP($A568,'Recurring Plans'!$A$5:$M$104,7,FALSE)='Assumptions'!$E$6,EDATE(VLOOKUP($A568,'Recurring Plans'!$A$5:$M$104,5,FALSE),($B568-1)*VLOOKUP($A568,'Recurring Plans'!$A$5:$M$104,6,FALSE)),""))),""))</f>
        <v/>
      </c>
      <c r="F568" s="31" t="n"/>
      <c r="G568" s="33">
        <f>IF($E568="","",IF($F568&lt;&gt;"",$F568,$E568))</f>
        <v/>
      </c>
      <c r="H568" s="24">
        <f>IF($E568="","",IFERROR(VLOOKUP($A568,'Recurring Plans'!$A$5:$M$104,9,FALSE),""))</f>
        <v/>
      </c>
      <c r="I568" s="13" t="n"/>
      <c r="J568" s="20">
        <f>IF($E568="","",IF($I568&lt;&gt;"",$I568,IFERROR(VLOOKUP($A568,'Recurring Plans'!$A$5:$M$104,10,FALSE),"")))</f>
        <v/>
      </c>
      <c r="K568" s="12" t="n"/>
      <c r="L568" s="9">
        <f>IF($G568="","",IF($K568&lt;&gt;"",$K568,'Assumptions'!$E$14))</f>
        <v/>
      </c>
      <c r="M568" s="13" t="n"/>
      <c r="N568" s="20">
        <f>IF($G568="","",IF(OR($F568&lt;&gt;"",$I568&lt;&gt;"",$M568&lt;&gt;"",$K568='Assumptions'!$E$16,$K568='Assumptions'!$E$17),"Exception - check",IF(AND($L568='Assumptions'!$E$14,$G568&lt;'Assumptions'!$B$4),"Past date - check","")))</f>
        <v/>
      </c>
    </row>
    <row r="569">
      <c r="A569" s="6">
        <f>IFERROR(IF(INDEX('Recurring Plans'!$A$5:$A$104,INT((ROW()-5)/12)+1)="","",INDEX('Recurring Plans'!$A$5:$A$104,INT((ROW()-5)/12)+1)),"")</f>
        <v/>
      </c>
      <c r="B569" s="21">
        <f>IF($A569="","",MOD(ROW()-5,12)+1)</f>
        <v/>
      </c>
      <c r="C569" s="18">
        <f>IF($A569="","",IFERROR(VLOOKUP($A569,'Recurring Plans'!$A$5:$M$104,2,FALSE),""))</f>
        <v/>
      </c>
      <c r="D569" s="18">
        <f>IF($A569="","",IFERROR(VLOOKUP($A569,'Recurring Plans'!$A$5:$M$104,4,FALSE),""))</f>
        <v/>
      </c>
      <c r="E569" s="32">
        <f>IF(OR($A569="",$B569&gt;IFERROR(VLOOKUP($A569,'Recurring Plans'!$A$5:$M$104,8,FALSE),0),IFERROR(VLOOKUP($A569,'Recurring Plans'!$A$5:$M$104,11,FALSE),"")&lt;&gt;'Assumptions'!$E$9),"",IFERROR(IF(VLOOKUP($A569,'Recurring Plans'!$A$5:$M$104,7,FALSE)='Assumptions'!$E$4,VLOOKUP($A569,'Recurring Plans'!$A$5:$M$104,5,FALSE)+($B569-1)*VLOOKUP($A569,'Recurring Plans'!$A$5:$M$104,6,FALSE),IF(VLOOKUP($A569,'Recurring Plans'!$A$5:$M$104,7,FALSE)='Assumptions'!$E$5,VLOOKUP($A569,'Recurring Plans'!$A$5:$M$104,5,FALSE)+($B569-1)*VLOOKUP($A569,'Recurring Plans'!$A$5:$M$104,6,FALSE)*7,IF(VLOOKUP($A569,'Recurring Plans'!$A$5:$M$104,7,FALSE)='Assumptions'!$E$6,EDATE(VLOOKUP($A569,'Recurring Plans'!$A$5:$M$104,5,FALSE),($B569-1)*VLOOKUP($A569,'Recurring Plans'!$A$5:$M$104,6,FALSE)),""))),""))</f>
        <v/>
      </c>
      <c r="F569" s="31" t="n"/>
      <c r="G569" s="32">
        <f>IF($E569="","",IF($F569&lt;&gt;"",$F569,$E569))</f>
        <v/>
      </c>
      <c r="H569" s="22">
        <f>IF($E569="","",IFERROR(VLOOKUP($A569,'Recurring Plans'!$A$5:$M$104,9,FALSE),""))</f>
        <v/>
      </c>
      <c r="I569" s="13" t="n"/>
      <c r="J569" s="18">
        <f>IF($E569="","",IF($I569&lt;&gt;"",$I569,IFERROR(VLOOKUP($A569,'Recurring Plans'!$A$5:$M$104,10,FALSE),"")))</f>
        <v/>
      </c>
      <c r="K569" s="12" t="n"/>
      <c r="L569" s="6">
        <f>IF($G569="","",IF($K569&lt;&gt;"",$K569,'Assumptions'!$E$14))</f>
        <v/>
      </c>
      <c r="M569" s="13" t="n"/>
      <c r="N569" s="18">
        <f>IF($G569="","",IF(OR($F569&lt;&gt;"",$I569&lt;&gt;"",$M569&lt;&gt;"",$K569='Assumptions'!$E$16,$K569='Assumptions'!$E$17),"Exception - check",IF(AND($L569='Assumptions'!$E$14,$G569&lt;'Assumptions'!$B$4),"Past date - check","")))</f>
        <v/>
      </c>
    </row>
    <row r="570">
      <c r="A570" s="9">
        <f>IFERROR(IF(INDEX('Recurring Plans'!$A$5:$A$104,INT((ROW()-5)/12)+1)="","",INDEX('Recurring Plans'!$A$5:$A$104,INT((ROW()-5)/12)+1)),"")</f>
        <v/>
      </c>
      <c r="B570" s="23">
        <f>IF($A570="","",MOD(ROW()-5,12)+1)</f>
        <v/>
      </c>
      <c r="C570" s="20">
        <f>IF($A570="","",IFERROR(VLOOKUP($A570,'Recurring Plans'!$A$5:$M$104,2,FALSE),""))</f>
        <v/>
      </c>
      <c r="D570" s="20">
        <f>IF($A570="","",IFERROR(VLOOKUP($A570,'Recurring Plans'!$A$5:$M$104,4,FALSE),""))</f>
        <v/>
      </c>
      <c r="E570" s="33">
        <f>IF(OR($A570="",$B570&gt;IFERROR(VLOOKUP($A570,'Recurring Plans'!$A$5:$M$104,8,FALSE),0),IFERROR(VLOOKUP($A570,'Recurring Plans'!$A$5:$M$104,11,FALSE),"")&lt;&gt;'Assumptions'!$E$9),"",IFERROR(IF(VLOOKUP($A570,'Recurring Plans'!$A$5:$M$104,7,FALSE)='Assumptions'!$E$4,VLOOKUP($A570,'Recurring Plans'!$A$5:$M$104,5,FALSE)+($B570-1)*VLOOKUP($A570,'Recurring Plans'!$A$5:$M$104,6,FALSE),IF(VLOOKUP($A570,'Recurring Plans'!$A$5:$M$104,7,FALSE)='Assumptions'!$E$5,VLOOKUP($A570,'Recurring Plans'!$A$5:$M$104,5,FALSE)+($B570-1)*VLOOKUP($A570,'Recurring Plans'!$A$5:$M$104,6,FALSE)*7,IF(VLOOKUP($A570,'Recurring Plans'!$A$5:$M$104,7,FALSE)='Assumptions'!$E$6,EDATE(VLOOKUP($A570,'Recurring Plans'!$A$5:$M$104,5,FALSE),($B570-1)*VLOOKUP($A570,'Recurring Plans'!$A$5:$M$104,6,FALSE)),""))),""))</f>
        <v/>
      </c>
      <c r="F570" s="31" t="n"/>
      <c r="G570" s="33">
        <f>IF($E570="","",IF($F570&lt;&gt;"",$F570,$E570))</f>
        <v/>
      </c>
      <c r="H570" s="24">
        <f>IF($E570="","",IFERROR(VLOOKUP($A570,'Recurring Plans'!$A$5:$M$104,9,FALSE),""))</f>
        <v/>
      </c>
      <c r="I570" s="13" t="n"/>
      <c r="J570" s="20">
        <f>IF($E570="","",IF($I570&lt;&gt;"",$I570,IFERROR(VLOOKUP($A570,'Recurring Plans'!$A$5:$M$104,10,FALSE),"")))</f>
        <v/>
      </c>
      <c r="K570" s="12" t="n"/>
      <c r="L570" s="9">
        <f>IF($G570="","",IF($K570&lt;&gt;"",$K570,'Assumptions'!$E$14))</f>
        <v/>
      </c>
      <c r="M570" s="13" t="n"/>
      <c r="N570" s="20">
        <f>IF($G570="","",IF(OR($F570&lt;&gt;"",$I570&lt;&gt;"",$M570&lt;&gt;"",$K570='Assumptions'!$E$16,$K570='Assumptions'!$E$17),"Exception - check",IF(AND($L570='Assumptions'!$E$14,$G570&lt;'Assumptions'!$B$4),"Past date - check","")))</f>
        <v/>
      </c>
    </row>
    <row r="571">
      <c r="A571" s="6">
        <f>IFERROR(IF(INDEX('Recurring Plans'!$A$5:$A$104,INT((ROW()-5)/12)+1)="","",INDEX('Recurring Plans'!$A$5:$A$104,INT((ROW()-5)/12)+1)),"")</f>
        <v/>
      </c>
      <c r="B571" s="21">
        <f>IF($A571="","",MOD(ROW()-5,12)+1)</f>
        <v/>
      </c>
      <c r="C571" s="18">
        <f>IF($A571="","",IFERROR(VLOOKUP($A571,'Recurring Plans'!$A$5:$M$104,2,FALSE),""))</f>
        <v/>
      </c>
      <c r="D571" s="18">
        <f>IF($A571="","",IFERROR(VLOOKUP($A571,'Recurring Plans'!$A$5:$M$104,4,FALSE),""))</f>
        <v/>
      </c>
      <c r="E571" s="32">
        <f>IF(OR($A571="",$B571&gt;IFERROR(VLOOKUP($A571,'Recurring Plans'!$A$5:$M$104,8,FALSE),0),IFERROR(VLOOKUP($A571,'Recurring Plans'!$A$5:$M$104,11,FALSE),"")&lt;&gt;'Assumptions'!$E$9),"",IFERROR(IF(VLOOKUP($A571,'Recurring Plans'!$A$5:$M$104,7,FALSE)='Assumptions'!$E$4,VLOOKUP($A571,'Recurring Plans'!$A$5:$M$104,5,FALSE)+($B571-1)*VLOOKUP($A571,'Recurring Plans'!$A$5:$M$104,6,FALSE),IF(VLOOKUP($A571,'Recurring Plans'!$A$5:$M$104,7,FALSE)='Assumptions'!$E$5,VLOOKUP($A571,'Recurring Plans'!$A$5:$M$104,5,FALSE)+($B571-1)*VLOOKUP($A571,'Recurring Plans'!$A$5:$M$104,6,FALSE)*7,IF(VLOOKUP($A571,'Recurring Plans'!$A$5:$M$104,7,FALSE)='Assumptions'!$E$6,EDATE(VLOOKUP($A571,'Recurring Plans'!$A$5:$M$104,5,FALSE),($B571-1)*VLOOKUP($A571,'Recurring Plans'!$A$5:$M$104,6,FALSE)),""))),""))</f>
        <v/>
      </c>
      <c r="F571" s="31" t="n"/>
      <c r="G571" s="32">
        <f>IF($E571="","",IF($F571&lt;&gt;"",$F571,$E571))</f>
        <v/>
      </c>
      <c r="H571" s="22">
        <f>IF($E571="","",IFERROR(VLOOKUP($A571,'Recurring Plans'!$A$5:$M$104,9,FALSE),""))</f>
        <v/>
      </c>
      <c r="I571" s="13" t="n"/>
      <c r="J571" s="18">
        <f>IF($E571="","",IF($I571&lt;&gt;"",$I571,IFERROR(VLOOKUP($A571,'Recurring Plans'!$A$5:$M$104,10,FALSE),"")))</f>
        <v/>
      </c>
      <c r="K571" s="12" t="n"/>
      <c r="L571" s="6">
        <f>IF($G571="","",IF($K571&lt;&gt;"",$K571,'Assumptions'!$E$14))</f>
        <v/>
      </c>
      <c r="M571" s="13" t="n"/>
      <c r="N571" s="18">
        <f>IF($G571="","",IF(OR($F571&lt;&gt;"",$I571&lt;&gt;"",$M571&lt;&gt;"",$K571='Assumptions'!$E$16,$K571='Assumptions'!$E$17),"Exception - check",IF(AND($L571='Assumptions'!$E$14,$G571&lt;'Assumptions'!$B$4),"Past date - check","")))</f>
        <v/>
      </c>
    </row>
    <row r="572">
      <c r="A572" s="9">
        <f>IFERROR(IF(INDEX('Recurring Plans'!$A$5:$A$104,INT((ROW()-5)/12)+1)="","",INDEX('Recurring Plans'!$A$5:$A$104,INT((ROW()-5)/12)+1)),"")</f>
        <v/>
      </c>
      <c r="B572" s="23">
        <f>IF($A572="","",MOD(ROW()-5,12)+1)</f>
        <v/>
      </c>
      <c r="C572" s="20">
        <f>IF($A572="","",IFERROR(VLOOKUP($A572,'Recurring Plans'!$A$5:$M$104,2,FALSE),""))</f>
        <v/>
      </c>
      <c r="D572" s="20">
        <f>IF($A572="","",IFERROR(VLOOKUP($A572,'Recurring Plans'!$A$5:$M$104,4,FALSE),""))</f>
        <v/>
      </c>
      <c r="E572" s="33">
        <f>IF(OR($A572="",$B572&gt;IFERROR(VLOOKUP($A572,'Recurring Plans'!$A$5:$M$104,8,FALSE),0),IFERROR(VLOOKUP($A572,'Recurring Plans'!$A$5:$M$104,11,FALSE),"")&lt;&gt;'Assumptions'!$E$9),"",IFERROR(IF(VLOOKUP($A572,'Recurring Plans'!$A$5:$M$104,7,FALSE)='Assumptions'!$E$4,VLOOKUP($A572,'Recurring Plans'!$A$5:$M$104,5,FALSE)+($B572-1)*VLOOKUP($A572,'Recurring Plans'!$A$5:$M$104,6,FALSE),IF(VLOOKUP($A572,'Recurring Plans'!$A$5:$M$104,7,FALSE)='Assumptions'!$E$5,VLOOKUP($A572,'Recurring Plans'!$A$5:$M$104,5,FALSE)+($B572-1)*VLOOKUP($A572,'Recurring Plans'!$A$5:$M$104,6,FALSE)*7,IF(VLOOKUP($A572,'Recurring Plans'!$A$5:$M$104,7,FALSE)='Assumptions'!$E$6,EDATE(VLOOKUP($A572,'Recurring Plans'!$A$5:$M$104,5,FALSE),($B572-1)*VLOOKUP($A572,'Recurring Plans'!$A$5:$M$104,6,FALSE)),""))),""))</f>
        <v/>
      </c>
      <c r="F572" s="31" t="n"/>
      <c r="G572" s="33">
        <f>IF($E572="","",IF($F572&lt;&gt;"",$F572,$E572))</f>
        <v/>
      </c>
      <c r="H572" s="24">
        <f>IF($E572="","",IFERROR(VLOOKUP($A572,'Recurring Plans'!$A$5:$M$104,9,FALSE),""))</f>
        <v/>
      </c>
      <c r="I572" s="13" t="n"/>
      <c r="J572" s="20">
        <f>IF($E572="","",IF($I572&lt;&gt;"",$I572,IFERROR(VLOOKUP($A572,'Recurring Plans'!$A$5:$M$104,10,FALSE),"")))</f>
        <v/>
      </c>
      <c r="K572" s="12" t="n"/>
      <c r="L572" s="9">
        <f>IF($G572="","",IF($K572&lt;&gt;"",$K572,'Assumptions'!$E$14))</f>
        <v/>
      </c>
      <c r="M572" s="13" t="n"/>
      <c r="N572" s="20">
        <f>IF($G572="","",IF(OR($F572&lt;&gt;"",$I572&lt;&gt;"",$M572&lt;&gt;"",$K572='Assumptions'!$E$16,$K572='Assumptions'!$E$17),"Exception - check",IF(AND($L572='Assumptions'!$E$14,$G572&lt;'Assumptions'!$B$4),"Past date - check","")))</f>
        <v/>
      </c>
    </row>
    <row r="573">
      <c r="A573" s="6">
        <f>IFERROR(IF(INDEX('Recurring Plans'!$A$5:$A$104,INT((ROW()-5)/12)+1)="","",INDEX('Recurring Plans'!$A$5:$A$104,INT((ROW()-5)/12)+1)),"")</f>
        <v/>
      </c>
      <c r="B573" s="21">
        <f>IF($A573="","",MOD(ROW()-5,12)+1)</f>
        <v/>
      </c>
      <c r="C573" s="18">
        <f>IF($A573="","",IFERROR(VLOOKUP($A573,'Recurring Plans'!$A$5:$M$104,2,FALSE),""))</f>
        <v/>
      </c>
      <c r="D573" s="18">
        <f>IF($A573="","",IFERROR(VLOOKUP($A573,'Recurring Plans'!$A$5:$M$104,4,FALSE),""))</f>
        <v/>
      </c>
      <c r="E573" s="32">
        <f>IF(OR($A573="",$B573&gt;IFERROR(VLOOKUP($A573,'Recurring Plans'!$A$5:$M$104,8,FALSE),0),IFERROR(VLOOKUP($A573,'Recurring Plans'!$A$5:$M$104,11,FALSE),"")&lt;&gt;'Assumptions'!$E$9),"",IFERROR(IF(VLOOKUP($A573,'Recurring Plans'!$A$5:$M$104,7,FALSE)='Assumptions'!$E$4,VLOOKUP($A573,'Recurring Plans'!$A$5:$M$104,5,FALSE)+($B573-1)*VLOOKUP($A573,'Recurring Plans'!$A$5:$M$104,6,FALSE),IF(VLOOKUP($A573,'Recurring Plans'!$A$5:$M$104,7,FALSE)='Assumptions'!$E$5,VLOOKUP($A573,'Recurring Plans'!$A$5:$M$104,5,FALSE)+($B573-1)*VLOOKUP($A573,'Recurring Plans'!$A$5:$M$104,6,FALSE)*7,IF(VLOOKUP($A573,'Recurring Plans'!$A$5:$M$104,7,FALSE)='Assumptions'!$E$6,EDATE(VLOOKUP($A573,'Recurring Plans'!$A$5:$M$104,5,FALSE),($B573-1)*VLOOKUP($A573,'Recurring Plans'!$A$5:$M$104,6,FALSE)),""))),""))</f>
        <v/>
      </c>
      <c r="F573" s="31" t="n"/>
      <c r="G573" s="32">
        <f>IF($E573="","",IF($F573&lt;&gt;"",$F573,$E573))</f>
        <v/>
      </c>
      <c r="H573" s="22">
        <f>IF($E573="","",IFERROR(VLOOKUP($A573,'Recurring Plans'!$A$5:$M$104,9,FALSE),""))</f>
        <v/>
      </c>
      <c r="I573" s="13" t="n"/>
      <c r="J573" s="18">
        <f>IF($E573="","",IF($I573&lt;&gt;"",$I573,IFERROR(VLOOKUP($A573,'Recurring Plans'!$A$5:$M$104,10,FALSE),"")))</f>
        <v/>
      </c>
      <c r="K573" s="12" t="n"/>
      <c r="L573" s="6">
        <f>IF($G573="","",IF($K573&lt;&gt;"",$K573,'Assumptions'!$E$14))</f>
        <v/>
      </c>
      <c r="M573" s="13" t="n"/>
      <c r="N573" s="18">
        <f>IF($G573="","",IF(OR($F573&lt;&gt;"",$I573&lt;&gt;"",$M573&lt;&gt;"",$K573='Assumptions'!$E$16,$K573='Assumptions'!$E$17),"Exception - check",IF(AND($L573='Assumptions'!$E$14,$G573&lt;'Assumptions'!$B$4),"Past date - check","")))</f>
        <v/>
      </c>
    </row>
    <row r="574">
      <c r="A574" s="9">
        <f>IFERROR(IF(INDEX('Recurring Plans'!$A$5:$A$104,INT((ROW()-5)/12)+1)="","",INDEX('Recurring Plans'!$A$5:$A$104,INT((ROW()-5)/12)+1)),"")</f>
        <v/>
      </c>
      <c r="B574" s="23">
        <f>IF($A574="","",MOD(ROW()-5,12)+1)</f>
        <v/>
      </c>
      <c r="C574" s="20">
        <f>IF($A574="","",IFERROR(VLOOKUP($A574,'Recurring Plans'!$A$5:$M$104,2,FALSE),""))</f>
        <v/>
      </c>
      <c r="D574" s="20">
        <f>IF($A574="","",IFERROR(VLOOKUP($A574,'Recurring Plans'!$A$5:$M$104,4,FALSE),""))</f>
        <v/>
      </c>
      <c r="E574" s="33">
        <f>IF(OR($A574="",$B574&gt;IFERROR(VLOOKUP($A574,'Recurring Plans'!$A$5:$M$104,8,FALSE),0),IFERROR(VLOOKUP($A574,'Recurring Plans'!$A$5:$M$104,11,FALSE),"")&lt;&gt;'Assumptions'!$E$9),"",IFERROR(IF(VLOOKUP($A574,'Recurring Plans'!$A$5:$M$104,7,FALSE)='Assumptions'!$E$4,VLOOKUP($A574,'Recurring Plans'!$A$5:$M$104,5,FALSE)+($B574-1)*VLOOKUP($A574,'Recurring Plans'!$A$5:$M$104,6,FALSE),IF(VLOOKUP($A574,'Recurring Plans'!$A$5:$M$104,7,FALSE)='Assumptions'!$E$5,VLOOKUP($A574,'Recurring Plans'!$A$5:$M$104,5,FALSE)+($B574-1)*VLOOKUP($A574,'Recurring Plans'!$A$5:$M$104,6,FALSE)*7,IF(VLOOKUP($A574,'Recurring Plans'!$A$5:$M$104,7,FALSE)='Assumptions'!$E$6,EDATE(VLOOKUP($A574,'Recurring Plans'!$A$5:$M$104,5,FALSE),($B574-1)*VLOOKUP($A574,'Recurring Plans'!$A$5:$M$104,6,FALSE)),""))),""))</f>
        <v/>
      </c>
      <c r="F574" s="31" t="n"/>
      <c r="G574" s="33">
        <f>IF($E574="","",IF($F574&lt;&gt;"",$F574,$E574))</f>
        <v/>
      </c>
      <c r="H574" s="24">
        <f>IF($E574="","",IFERROR(VLOOKUP($A574,'Recurring Plans'!$A$5:$M$104,9,FALSE),""))</f>
        <v/>
      </c>
      <c r="I574" s="13" t="n"/>
      <c r="J574" s="20">
        <f>IF($E574="","",IF($I574&lt;&gt;"",$I574,IFERROR(VLOOKUP($A574,'Recurring Plans'!$A$5:$M$104,10,FALSE),"")))</f>
        <v/>
      </c>
      <c r="K574" s="12" t="n"/>
      <c r="L574" s="9">
        <f>IF($G574="","",IF($K574&lt;&gt;"",$K574,'Assumptions'!$E$14))</f>
        <v/>
      </c>
      <c r="M574" s="13" t="n"/>
      <c r="N574" s="20">
        <f>IF($G574="","",IF(OR($F574&lt;&gt;"",$I574&lt;&gt;"",$M574&lt;&gt;"",$K574='Assumptions'!$E$16,$K574='Assumptions'!$E$17),"Exception - check",IF(AND($L574='Assumptions'!$E$14,$G574&lt;'Assumptions'!$B$4),"Past date - check","")))</f>
        <v/>
      </c>
    </row>
    <row r="575">
      <c r="A575" s="6">
        <f>IFERROR(IF(INDEX('Recurring Plans'!$A$5:$A$104,INT((ROW()-5)/12)+1)="","",INDEX('Recurring Plans'!$A$5:$A$104,INT((ROW()-5)/12)+1)),"")</f>
        <v/>
      </c>
      <c r="B575" s="21">
        <f>IF($A575="","",MOD(ROW()-5,12)+1)</f>
        <v/>
      </c>
      <c r="C575" s="18">
        <f>IF($A575="","",IFERROR(VLOOKUP($A575,'Recurring Plans'!$A$5:$M$104,2,FALSE),""))</f>
        <v/>
      </c>
      <c r="D575" s="18">
        <f>IF($A575="","",IFERROR(VLOOKUP($A575,'Recurring Plans'!$A$5:$M$104,4,FALSE),""))</f>
        <v/>
      </c>
      <c r="E575" s="32">
        <f>IF(OR($A575="",$B575&gt;IFERROR(VLOOKUP($A575,'Recurring Plans'!$A$5:$M$104,8,FALSE),0),IFERROR(VLOOKUP($A575,'Recurring Plans'!$A$5:$M$104,11,FALSE),"")&lt;&gt;'Assumptions'!$E$9),"",IFERROR(IF(VLOOKUP($A575,'Recurring Plans'!$A$5:$M$104,7,FALSE)='Assumptions'!$E$4,VLOOKUP($A575,'Recurring Plans'!$A$5:$M$104,5,FALSE)+($B575-1)*VLOOKUP($A575,'Recurring Plans'!$A$5:$M$104,6,FALSE),IF(VLOOKUP($A575,'Recurring Plans'!$A$5:$M$104,7,FALSE)='Assumptions'!$E$5,VLOOKUP($A575,'Recurring Plans'!$A$5:$M$104,5,FALSE)+($B575-1)*VLOOKUP($A575,'Recurring Plans'!$A$5:$M$104,6,FALSE)*7,IF(VLOOKUP($A575,'Recurring Plans'!$A$5:$M$104,7,FALSE)='Assumptions'!$E$6,EDATE(VLOOKUP($A575,'Recurring Plans'!$A$5:$M$104,5,FALSE),($B575-1)*VLOOKUP($A575,'Recurring Plans'!$A$5:$M$104,6,FALSE)),""))),""))</f>
        <v/>
      </c>
      <c r="F575" s="31" t="n"/>
      <c r="G575" s="32">
        <f>IF($E575="","",IF($F575&lt;&gt;"",$F575,$E575))</f>
        <v/>
      </c>
      <c r="H575" s="22">
        <f>IF($E575="","",IFERROR(VLOOKUP($A575,'Recurring Plans'!$A$5:$M$104,9,FALSE),""))</f>
        <v/>
      </c>
      <c r="I575" s="13" t="n"/>
      <c r="J575" s="18">
        <f>IF($E575="","",IF($I575&lt;&gt;"",$I575,IFERROR(VLOOKUP($A575,'Recurring Plans'!$A$5:$M$104,10,FALSE),"")))</f>
        <v/>
      </c>
      <c r="K575" s="12" t="n"/>
      <c r="L575" s="6">
        <f>IF($G575="","",IF($K575&lt;&gt;"",$K575,'Assumptions'!$E$14))</f>
        <v/>
      </c>
      <c r="M575" s="13" t="n"/>
      <c r="N575" s="18">
        <f>IF($G575="","",IF(OR($F575&lt;&gt;"",$I575&lt;&gt;"",$M575&lt;&gt;"",$K575='Assumptions'!$E$16,$K575='Assumptions'!$E$17),"Exception - check",IF(AND($L575='Assumptions'!$E$14,$G575&lt;'Assumptions'!$B$4),"Past date - check","")))</f>
        <v/>
      </c>
    </row>
    <row r="576">
      <c r="A576" s="9">
        <f>IFERROR(IF(INDEX('Recurring Plans'!$A$5:$A$104,INT((ROW()-5)/12)+1)="","",INDEX('Recurring Plans'!$A$5:$A$104,INT((ROW()-5)/12)+1)),"")</f>
        <v/>
      </c>
      <c r="B576" s="23">
        <f>IF($A576="","",MOD(ROW()-5,12)+1)</f>
        <v/>
      </c>
      <c r="C576" s="20">
        <f>IF($A576="","",IFERROR(VLOOKUP($A576,'Recurring Plans'!$A$5:$M$104,2,FALSE),""))</f>
        <v/>
      </c>
      <c r="D576" s="20">
        <f>IF($A576="","",IFERROR(VLOOKUP($A576,'Recurring Plans'!$A$5:$M$104,4,FALSE),""))</f>
        <v/>
      </c>
      <c r="E576" s="33">
        <f>IF(OR($A576="",$B576&gt;IFERROR(VLOOKUP($A576,'Recurring Plans'!$A$5:$M$104,8,FALSE),0),IFERROR(VLOOKUP($A576,'Recurring Plans'!$A$5:$M$104,11,FALSE),"")&lt;&gt;'Assumptions'!$E$9),"",IFERROR(IF(VLOOKUP($A576,'Recurring Plans'!$A$5:$M$104,7,FALSE)='Assumptions'!$E$4,VLOOKUP($A576,'Recurring Plans'!$A$5:$M$104,5,FALSE)+($B576-1)*VLOOKUP($A576,'Recurring Plans'!$A$5:$M$104,6,FALSE),IF(VLOOKUP($A576,'Recurring Plans'!$A$5:$M$104,7,FALSE)='Assumptions'!$E$5,VLOOKUP($A576,'Recurring Plans'!$A$5:$M$104,5,FALSE)+($B576-1)*VLOOKUP($A576,'Recurring Plans'!$A$5:$M$104,6,FALSE)*7,IF(VLOOKUP($A576,'Recurring Plans'!$A$5:$M$104,7,FALSE)='Assumptions'!$E$6,EDATE(VLOOKUP($A576,'Recurring Plans'!$A$5:$M$104,5,FALSE),($B576-1)*VLOOKUP($A576,'Recurring Plans'!$A$5:$M$104,6,FALSE)),""))),""))</f>
        <v/>
      </c>
      <c r="F576" s="31" t="n"/>
      <c r="G576" s="33">
        <f>IF($E576="","",IF($F576&lt;&gt;"",$F576,$E576))</f>
        <v/>
      </c>
      <c r="H576" s="24">
        <f>IF($E576="","",IFERROR(VLOOKUP($A576,'Recurring Plans'!$A$5:$M$104,9,FALSE),""))</f>
        <v/>
      </c>
      <c r="I576" s="13" t="n"/>
      <c r="J576" s="20">
        <f>IF($E576="","",IF($I576&lt;&gt;"",$I576,IFERROR(VLOOKUP($A576,'Recurring Plans'!$A$5:$M$104,10,FALSE),"")))</f>
        <v/>
      </c>
      <c r="K576" s="12" t="n"/>
      <c r="L576" s="9">
        <f>IF($G576="","",IF($K576&lt;&gt;"",$K576,'Assumptions'!$E$14))</f>
        <v/>
      </c>
      <c r="M576" s="13" t="n"/>
      <c r="N576" s="20">
        <f>IF($G576="","",IF(OR($F576&lt;&gt;"",$I576&lt;&gt;"",$M576&lt;&gt;"",$K576='Assumptions'!$E$16,$K576='Assumptions'!$E$17),"Exception - check",IF(AND($L576='Assumptions'!$E$14,$G576&lt;'Assumptions'!$B$4),"Past date - check","")))</f>
        <v/>
      </c>
    </row>
    <row r="577">
      <c r="A577" s="6">
        <f>IFERROR(IF(INDEX('Recurring Plans'!$A$5:$A$104,INT((ROW()-5)/12)+1)="","",INDEX('Recurring Plans'!$A$5:$A$104,INT((ROW()-5)/12)+1)),"")</f>
        <v/>
      </c>
      <c r="B577" s="21">
        <f>IF($A577="","",MOD(ROW()-5,12)+1)</f>
        <v/>
      </c>
      <c r="C577" s="18">
        <f>IF($A577="","",IFERROR(VLOOKUP($A577,'Recurring Plans'!$A$5:$M$104,2,FALSE),""))</f>
        <v/>
      </c>
      <c r="D577" s="18">
        <f>IF($A577="","",IFERROR(VLOOKUP($A577,'Recurring Plans'!$A$5:$M$104,4,FALSE),""))</f>
        <v/>
      </c>
      <c r="E577" s="32">
        <f>IF(OR($A577="",$B577&gt;IFERROR(VLOOKUP($A577,'Recurring Plans'!$A$5:$M$104,8,FALSE),0),IFERROR(VLOOKUP($A577,'Recurring Plans'!$A$5:$M$104,11,FALSE),"")&lt;&gt;'Assumptions'!$E$9),"",IFERROR(IF(VLOOKUP($A577,'Recurring Plans'!$A$5:$M$104,7,FALSE)='Assumptions'!$E$4,VLOOKUP($A577,'Recurring Plans'!$A$5:$M$104,5,FALSE)+($B577-1)*VLOOKUP($A577,'Recurring Plans'!$A$5:$M$104,6,FALSE),IF(VLOOKUP($A577,'Recurring Plans'!$A$5:$M$104,7,FALSE)='Assumptions'!$E$5,VLOOKUP($A577,'Recurring Plans'!$A$5:$M$104,5,FALSE)+($B577-1)*VLOOKUP($A577,'Recurring Plans'!$A$5:$M$104,6,FALSE)*7,IF(VLOOKUP($A577,'Recurring Plans'!$A$5:$M$104,7,FALSE)='Assumptions'!$E$6,EDATE(VLOOKUP($A577,'Recurring Plans'!$A$5:$M$104,5,FALSE),($B577-1)*VLOOKUP($A577,'Recurring Plans'!$A$5:$M$104,6,FALSE)),""))),""))</f>
        <v/>
      </c>
      <c r="F577" s="31" t="n"/>
      <c r="G577" s="32">
        <f>IF($E577="","",IF($F577&lt;&gt;"",$F577,$E577))</f>
        <v/>
      </c>
      <c r="H577" s="22">
        <f>IF($E577="","",IFERROR(VLOOKUP($A577,'Recurring Plans'!$A$5:$M$104,9,FALSE),""))</f>
        <v/>
      </c>
      <c r="I577" s="13" t="n"/>
      <c r="J577" s="18">
        <f>IF($E577="","",IF($I577&lt;&gt;"",$I577,IFERROR(VLOOKUP($A577,'Recurring Plans'!$A$5:$M$104,10,FALSE),"")))</f>
        <v/>
      </c>
      <c r="K577" s="12" t="n"/>
      <c r="L577" s="6">
        <f>IF($G577="","",IF($K577&lt;&gt;"",$K577,'Assumptions'!$E$14))</f>
        <v/>
      </c>
      <c r="M577" s="13" t="n"/>
      <c r="N577" s="18">
        <f>IF($G577="","",IF(OR($F577&lt;&gt;"",$I577&lt;&gt;"",$M577&lt;&gt;"",$K577='Assumptions'!$E$16,$K577='Assumptions'!$E$17),"Exception - check",IF(AND($L577='Assumptions'!$E$14,$G577&lt;'Assumptions'!$B$4),"Past date - check","")))</f>
        <v/>
      </c>
    </row>
    <row r="578">
      <c r="A578" s="9">
        <f>IFERROR(IF(INDEX('Recurring Plans'!$A$5:$A$104,INT((ROW()-5)/12)+1)="","",INDEX('Recurring Plans'!$A$5:$A$104,INT((ROW()-5)/12)+1)),"")</f>
        <v/>
      </c>
      <c r="B578" s="23">
        <f>IF($A578="","",MOD(ROW()-5,12)+1)</f>
        <v/>
      </c>
      <c r="C578" s="20">
        <f>IF($A578="","",IFERROR(VLOOKUP($A578,'Recurring Plans'!$A$5:$M$104,2,FALSE),""))</f>
        <v/>
      </c>
      <c r="D578" s="20">
        <f>IF($A578="","",IFERROR(VLOOKUP($A578,'Recurring Plans'!$A$5:$M$104,4,FALSE),""))</f>
        <v/>
      </c>
      <c r="E578" s="33">
        <f>IF(OR($A578="",$B578&gt;IFERROR(VLOOKUP($A578,'Recurring Plans'!$A$5:$M$104,8,FALSE),0),IFERROR(VLOOKUP($A578,'Recurring Plans'!$A$5:$M$104,11,FALSE),"")&lt;&gt;'Assumptions'!$E$9),"",IFERROR(IF(VLOOKUP($A578,'Recurring Plans'!$A$5:$M$104,7,FALSE)='Assumptions'!$E$4,VLOOKUP($A578,'Recurring Plans'!$A$5:$M$104,5,FALSE)+($B578-1)*VLOOKUP($A578,'Recurring Plans'!$A$5:$M$104,6,FALSE),IF(VLOOKUP($A578,'Recurring Plans'!$A$5:$M$104,7,FALSE)='Assumptions'!$E$5,VLOOKUP($A578,'Recurring Plans'!$A$5:$M$104,5,FALSE)+($B578-1)*VLOOKUP($A578,'Recurring Plans'!$A$5:$M$104,6,FALSE)*7,IF(VLOOKUP($A578,'Recurring Plans'!$A$5:$M$104,7,FALSE)='Assumptions'!$E$6,EDATE(VLOOKUP($A578,'Recurring Plans'!$A$5:$M$104,5,FALSE),($B578-1)*VLOOKUP($A578,'Recurring Plans'!$A$5:$M$104,6,FALSE)),""))),""))</f>
        <v/>
      </c>
      <c r="F578" s="31" t="n"/>
      <c r="G578" s="33">
        <f>IF($E578="","",IF($F578&lt;&gt;"",$F578,$E578))</f>
        <v/>
      </c>
      <c r="H578" s="24">
        <f>IF($E578="","",IFERROR(VLOOKUP($A578,'Recurring Plans'!$A$5:$M$104,9,FALSE),""))</f>
        <v/>
      </c>
      <c r="I578" s="13" t="n"/>
      <c r="J578" s="20">
        <f>IF($E578="","",IF($I578&lt;&gt;"",$I578,IFERROR(VLOOKUP($A578,'Recurring Plans'!$A$5:$M$104,10,FALSE),"")))</f>
        <v/>
      </c>
      <c r="K578" s="12" t="n"/>
      <c r="L578" s="9">
        <f>IF($G578="","",IF($K578&lt;&gt;"",$K578,'Assumptions'!$E$14))</f>
        <v/>
      </c>
      <c r="M578" s="13" t="n"/>
      <c r="N578" s="20">
        <f>IF($G578="","",IF(OR($F578&lt;&gt;"",$I578&lt;&gt;"",$M578&lt;&gt;"",$K578='Assumptions'!$E$16,$K578='Assumptions'!$E$17),"Exception - check",IF(AND($L578='Assumptions'!$E$14,$G578&lt;'Assumptions'!$B$4),"Past date - check","")))</f>
        <v/>
      </c>
    </row>
    <row r="579">
      <c r="A579" s="6">
        <f>IFERROR(IF(INDEX('Recurring Plans'!$A$5:$A$104,INT((ROW()-5)/12)+1)="","",INDEX('Recurring Plans'!$A$5:$A$104,INT((ROW()-5)/12)+1)),"")</f>
        <v/>
      </c>
      <c r="B579" s="21">
        <f>IF($A579="","",MOD(ROW()-5,12)+1)</f>
        <v/>
      </c>
      <c r="C579" s="18">
        <f>IF($A579="","",IFERROR(VLOOKUP($A579,'Recurring Plans'!$A$5:$M$104,2,FALSE),""))</f>
        <v/>
      </c>
      <c r="D579" s="18">
        <f>IF($A579="","",IFERROR(VLOOKUP($A579,'Recurring Plans'!$A$5:$M$104,4,FALSE),""))</f>
        <v/>
      </c>
      <c r="E579" s="32">
        <f>IF(OR($A579="",$B579&gt;IFERROR(VLOOKUP($A579,'Recurring Plans'!$A$5:$M$104,8,FALSE),0),IFERROR(VLOOKUP($A579,'Recurring Plans'!$A$5:$M$104,11,FALSE),"")&lt;&gt;'Assumptions'!$E$9),"",IFERROR(IF(VLOOKUP($A579,'Recurring Plans'!$A$5:$M$104,7,FALSE)='Assumptions'!$E$4,VLOOKUP($A579,'Recurring Plans'!$A$5:$M$104,5,FALSE)+($B579-1)*VLOOKUP($A579,'Recurring Plans'!$A$5:$M$104,6,FALSE),IF(VLOOKUP($A579,'Recurring Plans'!$A$5:$M$104,7,FALSE)='Assumptions'!$E$5,VLOOKUP($A579,'Recurring Plans'!$A$5:$M$104,5,FALSE)+($B579-1)*VLOOKUP($A579,'Recurring Plans'!$A$5:$M$104,6,FALSE)*7,IF(VLOOKUP($A579,'Recurring Plans'!$A$5:$M$104,7,FALSE)='Assumptions'!$E$6,EDATE(VLOOKUP($A579,'Recurring Plans'!$A$5:$M$104,5,FALSE),($B579-1)*VLOOKUP($A579,'Recurring Plans'!$A$5:$M$104,6,FALSE)),""))),""))</f>
        <v/>
      </c>
      <c r="F579" s="31" t="n"/>
      <c r="G579" s="32">
        <f>IF($E579="","",IF($F579&lt;&gt;"",$F579,$E579))</f>
        <v/>
      </c>
      <c r="H579" s="22">
        <f>IF($E579="","",IFERROR(VLOOKUP($A579,'Recurring Plans'!$A$5:$M$104,9,FALSE),""))</f>
        <v/>
      </c>
      <c r="I579" s="13" t="n"/>
      <c r="J579" s="18">
        <f>IF($E579="","",IF($I579&lt;&gt;"",$I579,IFERROR(VLOOKUP($A579,'Recurring Plans'!$A$5:$M$104,10,FALSE),"")))</f>
        <v/>
      </c>
      <c r="K579" s="12" t="n"/>
      <c r="L579" s="6">
        <f>IF($G579="","",IF($K579&lt;&gt;"",$K579,'Assumptions'!$E$14))</f>
        <v/>
      </c>
      <c r="M579" s="13" t="n"/>
      <c r="N579" s="18">
        <f>IF($G579="","",IF(OR($F579&lt;&gt;"",$I579&lt;&gt;"",$M579&lt;&gt;"",$K579='Assumptions'!$E$16,$K579='Assumptions'!$E$17),"Exception - check",IF(AND($L579='Assumptions'!$E$14,$G579&lt;'Assumptions'!$B$4),"Past date - check","")))</f>
        <v/>
      </c>
    </row>
    <row r="580">
      <c r="A580" s="9">
        <f>IFERROR(IF(INDEX('Recurring Plans'!$A$5:$A$104,INT((ROW()-5)/12)+1)="","",INDEX('Recurring Plans'!$A$5:$A$104,INT((ROW()-5)/12)+1)),"")</f>
        <v/>
      </c>
      <c r="B580" s="23">
        <f>IF($A580="","",MOD(ROW()-5,12)+1)</f>
        <v/>
      </c>
      <c r="C580" s="20">
        <f>IF($A580="","",IFERROR(VLOOKUP($A580,'Recurring Plans'!$A$5:$M$104,2,FALSE),""))</f>
        <v/>
      </c>
      <c r="D580" s="20">
        <f>IF($A580="","",IFERROR(VLOOKUP($A580,'Recurring Plans'!$A$5:$M$104,4,FALSE),""))</f>
        <v/>
      </c>
      <c r="E580" s="33">
        <f>IF(OR($A580="",$B580&gt;IFERROR(VLOOKUP($A580,'Recurring Plans'!$A$5:$M$104,8,FALSE),0),IFERROR(VLOOKUP($A580,'Recurring Plans'!$A$5:$M$104,11,FALSE),"")&lt;&gt;'Assumptions'!$E$9),"",IFERROR(IF(VLOOKUP($A580,'Recurring Plans'!$A$5:$M$104,7,FALSE)='Assumptions'!$E$4,VLOOKUP($A580,'Recurring Plans'!$A$5:$M$104,5,FALSE)+($B580-1)*VLOOKUP($A580,'Recurring Plans'!$A$5:$M$104,6,FALSE),IF(VLOOKUP($A580,'Recurring Plans'!$A$5:$M$104,7,FALSE)='Assumptions'!$E$5,VLOOKUP($A580,'Recurring Plans'!$A$5:$M$104,5,FALSE)+($B580-1)*VLOOKUP($A580,'Recurring Plans'!$A$5:$M$104,6,FALSE)*7,IF(VLOOKUP($A580,'Recurring Plans'!$A$5:$M$104,7,FALSE)='Assumptions'!$E$6,EDATE(VLOOKUP($A580,'Recurring Plans'!$A$5:$M$104,5,FALSE),($B580-1)*VLOOKUP($A580,'Recurring Plans'!$A$5:$M$104,6,FALSE)),""))),""))</f>
        <v/>
      </c>
      <c r="F580" s="31" t="n"/>
      <c r="G580" s="33">
        <f>IF($E580="","",IF($F580&lt;&gt;"",$F580,$E580))</f>
        <v/>
      </c>
      <c r="H580" s="24">
        <f>IF($E580="","",IFERROR(VLOOKUP($A580,'Recurring Plans'!$A$5:$M$104,9,FALSE),""))</f>
        <v/>
      </c>
      <c r="I580" s="13" t="n"/>
      <c r="J580" s="20">
        <f>IF($E580="","",IF($I580&lt;&gt;"",$I580,IFERROR(VLOOKUP($A580,'Recurring Plans'!$A$5:$M$104,10,FALSE),"")))</f>
        <v/>
      </c>
      <c r="K580" s="12" t="n"/>
      <c r="L580" s="9">
        <f>IF($G580="","",IF($K580&lt;&gt;"",$K580,'Assumptions'!$E$14))</f>
        <v/>
      </c>
      <c r="M580" s="13" t="n"/>
      <c r="N580" s="20">
        <f>IF($G580="","",IF(OR($F580&lt;&gt;"",$I580&lt;&gt;"",$M580&lt;&gt;"",$K580='Assumptions'!$E$16,$K580='Assumptions'!$E$17),"Exception - check",IF(AND($L580='Assumptions'!$E$14,$G580&lt;'Assumptions'!$B$4),"Past date - check","")))</f>
        <v/>
      </c>
    </row>
    <row r="581">
      <c r="A581" s="6">
        <f>IFERROR(IF(INDEX('Recurring Plans'!$A$5:$A$104,INT((ROW()-5)/12)+1)="","",INDEX('Recurring Plans'!$A$5:$A$104,INT((ROW()-5)/12)+1)),"")</f>
        <v/>
      </c>
      <c r="B581" s="21">
        <f>IF($A581="","",MOD(ROW()-5,12)+1)</f>
        <v/>
      </c>
      <c r="C581" s="18">
        <f>IF($A581="","",IFERROR(VLOOKUP($A581,'Recurring Plans'!$A$5:$M$104,2,FALSE),""))</f>
        <v/>
      </c>
      <c r="D581" s="18">
        <f>IF($A581="","",IFERROR(VLOOKUP($A581,'Recurring Plans'!$A$5:$M$104,4,FALSE),""))</f>
        <v/>
      </c>
      <c r="E581" s="32">
        <f>IF(OR($A581="",$B581&gt;IFERROR(VLOOKUP($A581,'Recurring Plans'!$A$5:$M$104,8,FALSE),0),IFERROR(VLOOKUP($A581,'Recurring Plans'!$A$5:$M$104,11,FALSE),"")&lt;&gt;'Assumptions'!$E$9),"",IFERROR(IF(VLOOKUP($A581,'Recurring Plans'!$A$5:$M$104,7,FALSE)='Assumptions'!$E$4,VLOOKUP($A581,'Recurring Plans'!$A$5:$M$104,5,FALSE)+($B581-1)*VLOOKUP($A581,'Recurring Plans'!$A$5:$M$104,6,FALSE),IF(VLOOKUP($A581,'Recurring Plans'!$A$5:$M$104,7,FALSE)='Assumptions'!$E$5,VLOOKUP($A581,'Recurring Plans'!$A$5:$M$104,5,FALSE)+($B581-1)*VLOOKUP($A581,'Recurring Plans'!$A$5:$M$104,6,FALSE)*7,IF(VLOOKUP($A581,'Recurring Plans'!$A$5:$M$104,7,FALSE)='Assumptions'!$E$6,EDATE(VLOOKUP($A581,'Recurring Plans'!$A$5:$M$104,5,FALSE),($B581-1)*VLOOKUP($A581,'Recurring Plans'!$A$5:$M$104,6,FALSE)),""))),""))</f>
        <v/>
      </c>
      <c r="F581" s="31" t="n"/>
      <c r="G581" s="32">
        <f>IF($E581="","",IF($F581&lt;&gt;"",$F581,$E581))</f>
        <v/>
      </c>
      <c r="H581" s="22">
        <f>IF($E581="","",IFERROR(VLOOKUP($A581,'Recurring Plans'!$A$5:$M$104,9,FALSE),""))</f>
        <v/>
      </c>
      <c r="I581" s="13" t="n"/>
      <c r="J581" s="18">
        <f>IF($E581="","",IF($I581&lt;&gt;"",$I581,IFERROR(VLOOKUP($A581,'Recurring Plans'!$A$5:$M$104,10,FALSE),"")))</f>
        <v/>
      </c>
      <c r="K581" s="12" t="n"/>
      <c r="L581" s="6">
        <f>IF($G581="","",IF($K581&lt;&gt;"",$K581,'Assumptions'!$E$14))</f>
        <v/>
      </c>
      <c r="M581" s="13" t="n"/>
      <c r="N581" s="18">
        <f>IF($G581="","",IF(OR($F581&lt;&gt;"",$I581&lt;&gt;"",$M581&lt;&gt;"",$K581='Assumptions'!$E$16,$K581='Assumptions'!$E$17),"Exception - check",IF(AND($L581='Assumptions'!$E$14,$G581&lt;'Assumptions'!$B$4),"Past date - check","")))</f>
        <v/>
      </c>
    </row>
    <row r="582">
      <c r="A582" s="9">
        <f>IFERROR(IF(INDEX('Recurring Plans'!$A$5:$A$104,INT((ROW()-5)/12)+1)="","",INDEX('Recurring Plans'!$A$5:$A$104,INT((ROW()-5)/12)+1)),"")</f>
        <v/>
      </c>
      <c r="B582" s="23">
        <f>IF($A582="","",MOD(ROW()-5,12)+1)</f>
        <v/>
      </c>
      <c r="C582" s="20">
        <f>IF($A582="","",IFERROR(VLOOKUP($A582,'Recurring Plans'!$A$5:$M$104,2,FALSE),""))</f>
        <v/>
      </c>
      <c r="D582" s="20">
        <f>IF($A582="","",IFERROR(VLOOKUP($A582,'Recurring Plans'!$A$5:$M$104,4,FALSE),""))</f>
        <v/>
      </c>
      <c r="E582" s="33">
        <f>IF(OR($A582="",$B582&gt;IFERROR(VLOOKUP($A582,'Recurring Plans'!$A$5:$M$104,8,FALSE),0),IFERROR(VLOOKUP($A582,'Recurring Plans'!$A$5:$M$104,11,FALSE),"")&lt;&gt;'Assumptions'!$E$9),"",IFERROR(IF(VLOOKUP($A582,'Recurring Plans'!$A$5:$M$104,7,FALSE)='Assumptions'!$E$4,VLOOKUP($A582,'Recurring Plans'!$A$5:$M$104,5,FALSE)+($B582-1)*VLOOKUP($A582,'Recurring Plans'!$A$5:$M$104,6,FALSE),IF(VLOOKUP($A582,'Recurring Plans'!$A$5:$M$104,7,FALSE)='Assumptions'!$E$5,VLOOKUP($A582,'Recurring Plans'!$A$5:$M$104,5,FALSE)+($B582-1)*VLOOKUP($A582,'Recurring Plans'!$A$5:$M$104,6,FALSE)*7,IF(VLOOKUP($A582,'Recurring Plans'!$A$5:$M$104,7,FALSE)='Assumptions'!$E$6,EDATE(VLOOKUP($A582,'Recurring Plans'!$A$5:$M$104,5,FALSE),($B582-1)*VLOOKUP($A582,'Recurring Plans'!$A$5:$M$104,6,FALSE)),""))),""))</f>
        <v/>
      </c>
      <c r="F582" s="31" t="n"/>
      <c r="G582" s="33">
        <f>IF($E582="","",IF($F582&lt;&gt;"",$F582,$E582))</f>
        <v/>
      </c>
      <c r="H582" s="24">
        <f>IF($E582="","",IFERROR(VLOOKUP($A582,'Recurring Plans'!$A$5:$M$104,9,FALSE),""))</f>
        <v/>
      </c>
      <c r="I582" s="13" t="n"/>
      <c r="J582" s="20">
        <f>IF($E582="","",IF($I582&lt;&gt;"",$I582,IFERROR(VLOOKUP($A582,'Recurring Plans'!$A$5:$M$104,10,FALSE),"")))</f>
        <v/>
      </c>
      <c r="K582" s="12" t="n"/>
      <c r="L582" s="9">
        <f>IF($G582="","",IF($K582&lt;&gt;"",$K582,'Assumptions'!$E$14))</f>
        <v/>
      </c>
      <c r="M582" s="13" t="n"/>
      <c r="N582" s="20">
        <f>IF($G582="","",IF(OR($F582&lt;&gt;"",$I582&lt;&gt;"",$M582&lt;&gt;"",$K582='Assumptions'!$E$16,$K582='Assumptions'!$E$17),"Exception - check",IF(AND($L582='Assumptions'!$E$14,$G582&lt;'Assumptions'!$B$4),"Past date - check","")))</f>
        <v/>
      </c>
    </row>
    <row r="583">
      <c r="A583" s="6">
        <f>IFERROR(IF(INDEX('Recurring Plans'!$A$5:$A$104,INT((ROW()-5)/12)+1)="","",INDEX('Recurring Plans'!$A$5:$A$104,INT((ROW()-5)/12)+1)),"")</f>
        <v/>
      </c>
      <c r="B583" s="21">
        <f>IF($A583="","",MOD(ROW()-5,12)+1)</f>
        <v/>
      </c>
      <c r="C583" s="18">
        <f>IF($A583="","",IFERROR(VLOOKUP($A583,'Recurring Plans'!$A$5:$M$104,2,FALSE),""))</f>
        <v/>
      </c>
      <c r="D583" s="18">
        <f>IF($A583="","",IFERROR(VLOOKUP($A583,'Recurring Plans'!$A$5:$M$104,4,FALSE),""))</f>
        <v/>
      </c>
      <c r="E583" s="32">
        <f>IF(OR($A583="",$B583&gt;IFERROR(VLOOKUP($A583,'Recurring Plans'!$A$5:$M$104,8,FALSE),0),IFERROR(VLOOKUP($A583,'Recurring Plans'!$A$5:$M$104,11,FALSE),"")&lt;&gt;'Assumptions'!$E$9),"",IFERROR(IF(VLOOKUP($A583,'Recurring Plans'!$A$5:$M$104,7,FALSE)='Assumptions'!$E$4,VLOOKUP($A583,'Recurring Plans'!$A$5:$M$104,5,FALSE)+($B583-1)*VLOOKUP($A583,'Recurring Plans'!$A$5:$M$104,6,FALSE),IF(VLOOKUP($A583,'Recurring Plans'!$A$5:$M$104,7,FALSE)='Assumptions'!$E$5,VLOOKUP($A583,'Recurring Plans'!$A$5:$M$104,5,FALSE)+($B583-1)*VLOOKUP($A583,'Recurring Plans'!$A$5:$M$104,6,FALSE)*7,IF(VLOOKUP($A583,'Recurring Plans'!$A$5:$M$104,7,FALSE)='Assumptions'!$E$6,EDATE(VLOOKUP($A583,'Recurring Plans'!$A$5:$M$104,5,FALSE),($B583-1)*VLOOKUP($A583,'Recurring Plans'!$A$5:$M$104,6,FALSE)),""))),""))</f>
        <v/>
      </c>
      <c r="F583" s="31" t="n"/>
      <c r="G583" s="32">
        <f>IF($E583="","",IF($F583&lt;&gt;"",$F583,$E583))</f>
        <v/>
      </c>
      <c r="H583" s="22">
        <f>IF($E583="","",IFERROR(VLOOKUP($A583,'Recurring Plans'!$A$5:$M$104,9,FALSE),""))</f>
        <v/>
      </c>
      <c r="I583" s="13" t="n"/>
      <c r="J583" s="18">
        <f>IF($E583="","",IF($I583&lt;&gt;"",$I583,IFERROR(VLOOKUP($A583,'Recurring Plans'!$A$5:$M$104,10,FALSE),"")))</f>
        <v/>
      </c>
      <c r="K583" s="12" t="n"/>
      <c r="L583" s="6">
        <f>IF($G583="","",IF($K583&lt;&gt;"",$K583,'Assumptions'!$E$14))</f>
        <v/>
      </c>
      <c r="M583" s="13" t="n"/>
      <c r="N583" s="18">
        <f>IF($G583="","",IF(OR($F583&lt;&gt;"",$I583&lt;&gt;"",$M583&lt;&gt;"",$K583='Assumptions'!$E$16,$K583='Assumptions'!$E$17),"Exception - check",IF(AND($L583='Assumptions'!$E$14,$G583&lt;'Assumptions'!$B$4),"Past date - check","")))</f>
        <v/>
      </c>
    </row>
    <row r="584">
      <c r="A584" s="9">
        <f>IFERROR(IF(INDEX('Recurring Plans'!$A$5:$A$104,INT((ROW()-5)/12)+1)="","",INDEX('Recurring Plans'!$A$5:$A$104,INT((ROW()-5)/12)+1)),"")</f>
        <v/>
      </c>
      <c r="B584" s="23">
        <f>IF($A584="","",MOD(ROW()-5,12)+1)</f>
        <v/>
      </c>
      <c r="C584" s="20">
        <f>IF($A584="","",IFERROR(VLOOKUP($A584,'Recurring Plans'!$A$5:$M$104,2,FALSE),""))</f>
        <v/>
      </c>
      <c r="D584" s="20">
        <f>IF($A584="","",IFERROR(VLOOKUP($A584,'Recurring Plans'!$A$5:$M$104,4,FALSE),""))</f>
        <v/>
      </c>
      <c r="E584" s="33">
        <f>IF(OR($A584="",$B584&gt;IFERROR(VLOOKUP($A584,'Recurring Plans'!$A$5:$M$104,8,FALSE),0),IFERROR(VLOOKUP($A584,'Recurring Plans'!$A$5:$M$104,11,FALSE),"")&lt;&gt;'Assumptions'!$E$9),"",IFERROR(IF(VLOOKUP($A584,'Recurring Plans'!$A$5:$M$104,7,FALSE)='Assumptions'!$E$4,VLOOKUP($A584,'Recurring Plans'!$A$5:$M$104,5,FALSE)+($B584-1)*VLOOKUP($A584,'Recurring Plans'!$A$5:$M$104,6,FALSE),IF(VLOOKUP($A584,'Recurring Plans'!$A$5:$M$104,7,FALSE)='Assumptions'!$E$5,VLOOKUP($A584,'Recurring Plans'!$A$5:$M$104,5,FALSE)+($B584-1)*VLOOKUP($A584,'Recurring Plans'!$A$5:$M$104,6,FALSE)*7,IF(VLOOKUP($A584,'Recurring Plans'!$A$5:$M$104,7,FALSE)='Assumptions'!$E$6,EDATE(VLOOKUP($A584,'Recurring Plans'!$A$5:$M$104,5,FALSE),($B584-1)*VLOOKUP($A584,'Recurring Plans'!$A$5:$M$104,6,FALSE)),""))),""))</f>
        <v/>
      </c>
      <c r="F584" s="31" t="n"/>
      <c r="G584" s="33">
        <f>IF($E584="","",IF($F584&lt;&gt;"",$F584,$E584))</f>
        <v/>
      </c>
      <c r="H584" s="24">
        <f>IF($E584="","",IFERROR(VLOOKUP($A584,'Recurring Plans'!$A$5:$M$104,9,FALSE),""))</f>
        <v/>
      </c>
      <c r="I584" s="13" t="n"/>
      <c r="J584" s="20">
        <f>IF($E584="","",IF($I584&lt;&gt;"",$I584,IFERROR(VLOOKUP($A584,'Recurring Plans'!$A$5:$M$104,10,FALSE),"")))</f>
        <v/>
      </c>
      <c r="K584" s="12" t="n"/>
      <c r="L584" s="9">
        <f>IF($G584="","",IF($K584&lt;&gt;"",$K584,'Assumptions'!$E$14))</f>
        <v/>
      </c>
      <c r="M584" s="13" t="n"/>
      <c r="N584" s="20">
        <f>IF($G584="","",IF(OR($F584&lt;&gt;"",$I584&lt;&gt;"",$M584&lt;&gt;"",$K584='Assumptions'!$E$16,$K584='Assumptions'!$E$17),"Exception - check",IF(AND($L584='Assumptions'!$E$14,$G584&lt;'Assumptions'!$B$4),"Past date - check","")))</f>
        <v/>
      </c>
    </row>
    <row r="585">
      <c r="A585" s="6">
        <f>IFERROR(IF(INDEX('Recurring Plans'!$A$5:$A$104,INT((ROW()-5)/12)+1)="","",INDEX('Recurring Plans'!$A$5:$A$104,INT((ROW()-5)/12)+1)),"")</f>
        <v/>
      </c>
      <c r="B585" s="21">
        <f>IF($A585="","",MOD(ROW()-5,12)+1)</f>
        <v/>
      </c>
      <c r="C585" s="18">
        <f>IF($A585="","",IFERROR(VLOOKUP($A585,'Recurring Plans'!$A$5:$M$104,2,FALSE),""))</f>
        <v/>
      </c>
      <c r="D585" s="18">
        <f>IF($A585="","",IFERROR(VLOOKUP($A585,'Recurring Plans'!$A$5:$M$104,4,FALSE),""))</f>
        <v/>
      </c>
      <c r="E585" s="32">
        <f>IF(OR($A585="",$B585&gt;IFERROR(VLOOKUP($A585,'Recurring Plans'!$A$5:$M$104,8,FALSE),0),IFERROR(VLOOKUP($A585,'Recurring Plans'!$A$5:$M$104,11,FALSE),"")&lt;&gt;'Assumptions'!$E$9),"",IFERROR(IF(VLOOKUP($A585,'Recurring Plans'!$A$5:$M$104,7,FALSE)='Assumptions'!$E$4,VLOOKUP($A585,'Recurring Plans'!$A$5:$M$104,5,FALSE)+($B585-1)*VLOOKUP($A585,'Recurring Plans'!$A$5:$M$104,6,FALSE),IF(VLOOKUP($A585,'Recurring Plans'!$A$5:$M$104,7,FALSE)='Assumptions'!$E$5,VLOOKUP($A585,'Recurring Plans'!$A$5:$M$104,5,FALSE)+($B585-1)*VLOOKUP($A585,'Recurring Plans'!$A$5:$M$104,6,FALSE)*7,IF(VLOOKUP($A585,'Recurring Plans'!$A$5:$M$104,7,FALSE)='Assumptions'!$E$6,EDATE(VLOOKUP($A585,'Recurring Plans'!$A$5:$M$104,5,FALSE),($B585-1)*VLOOKUP($A585,'Recurring Plans'!$A$5:$M$104,6,FALSE)),""))),""))</f>
        <v/>
      </c>
      <c r="F585" s="31" t="n"/>
      <c r="G585" s="32">
        <f>IF($E585="","",IF($F585&lt;&gt;"",$F585,$E585))</f>
        <v/>
      </c>
      <c r="H585" s="22">
        <f>IF($E585="","",IFERROR(VLOOKUP($A585,'Recurring Plans'!$A$5:$M$104,9,FALSE),""))</f>
        <v/>
      </c>
      <c r="I585" s="13" t="n"/>
      <c r="J585" s="18">
        <f>IF($E585="","",IF($I585&lt;&gt;"",$I585,IFERROR(VLOOKUP($A585,'Recurring Plans'!$A$5:$M$104,10,FALSE),"")))</f>
        <v/>
      </c>
      <c r="K585" s="12" t="n"/>
      <c r="L585" s="6">
        <f>IF($G585="","",IF($K585&lt;&gt;"",$K585,'Assumptions'!$E$14))</f>
        <v/>
      </c>
      <c r="M585" s="13" t="n"/>
      <c r="N585" s="18">
        <f>IF($G585="","",IF(OR($F585&lt;&gt;"",$I585&lt;&gt;"",$M585&lt;&gt;"",$K585='Assumptions'!$E$16,$K585='Assumptions'!$E$17),"Exception - check",IF(AND($L585='Assumptions'!$E$14,$G585&lt;'Assumptions'!$B$4),"Past date - check","")))</f>
        <v/>
      </c>
    </row>
    <row r="586">
      <c r="A586" s="9">
        <f>IFERROR(IF(INDEX('Recurring Plans'!$A$5:$A$104,INT((ROW()-5)/12)+1)="","",INDEX('Recurring Plans'!$A$5:$A$104,INT((ROW()-5)/12)+1)),"")</f>
        <v/>
      </c>
      <c r="B586" s="23">
        <f>IF($A586="","",MOD(ROW()-5,12)+1)</f>
        <v/>
      </c>
      <c r="C586" s="20">
        <f>IF($A586="","",IFERROR(VLOOKUP($A586,'Recurring Plans'!$A$5:$M$104,2,FALSE),""))</f>
        <v/>
      </c>
      <c r="D586" s="20">
        <f>IF($A586="","",IFERROR(VLOOKUP($A586,'Recurring Plans'!$A$5:$M$104,4,FALSE),""))</f>
        <v/>
      </c>
      <c r="E586" s="33">
        <f>IF(OR($A586="",$B586&gt;IFERROR(VLOOKUP($A586,'Recurring Plans'!$A$5:$M$104,8,FALSE),0),IFERROR(VLOOKUP($A586,'Recurring Plans'!$A$5:$M$104,11,FALSE),"")&lt;&gt;'Assumptions'!$E$9),"",IFERROR(IF(VLOOKUP($A586,'Recurring Plans'!$A$5:$M$104,7,FALSE)='Assumptions'!$E$4,VLOOKUP($A586,'Recurring Plans'!$A$5:$M$104,5,FALSE)+($B586-1)*VLOOKUP($A586,'Recurring Plans'!$A$5:$M$104,6,FALSE),IF(VLOOKUP($A586,'Recurring Plans'!$A$5:$M$104,7,FALSE)='Assumptions'!$E$5,VLOOKUP($A586,'Recurring Plans'!$A$5:$M$104,5,FALSE)+($B586-1)*VLOOKUP($A586,'Recurring Plans'!$A$5:$M$104,6,FALSE)*7,IF(VLOOKUP($A586,'Recurring Plans'!$A$5:$M$104,7,FALSE)='Assumptions'!$E$6,EDATE(VLOOKUP($A586,'Recurring Plans'!$A$5:$M$104,5,FALSE),($B586-1)*VLOOKUP($A586,'Recurring Plans'!$A$5:$M$104,6,FALSE)),""))),""))</f>
        <v/>
      </c>
      <c r="F586" s="31" t="n"/>
      <c r="G586" s="33">
        <f>IF($E586="","",IF($F586&lt;&gt;"",$F586,$E586))</f>
        <v/>
      </c>
      <c r="H586" s="24">
        <f>IF($E586="","",IFERROR(VLOOKUP($A586,'Recurring Plans'!$A$5:$M$104,9,FALSE),""))</f>
        <v/>
      </c>
      <c r="I586" s="13" t="n"/>
      <c r="J586" s="20">
        <f>IF($E586="","",IF($I586&lt;&gt;"",$I586,IFERROR(VLOOKUP($A586,'Recurring Plans'!$A$5:$M$104,10,FALSE),"")))</f>
        <v/>
      </c>
      <c r="K586" s="12" t="n"/>
      <c r="L586" s="9">
        <f>IF($G586="","",IF($K586&lt;&gt;"",$K586,'Assumptions'!$E$14))</f>
        <v/>
      </c>
      <c r="M586" s="13" t="n"/>
      <c r="N586" s="20">
        <f>IF($G586="","",IF(OR($F586&lt;&gt;"",$I586&lt;&gt;"",$M586&lt;&gt;"",$K586='Assumptions'!$E$16,$K586='Assumptions'!$E$17),"Exception - check",IF(AND($L586='Assumptions'!$E$14,$G586&lt;'Assumptions'!$B$4),"Past date - check","")))</f>
        <v/>
      </c>
    </row>
    <row r="587">
      <c r="A587" s="6">
        <f>IFERROR(IF(INDEX('Recurring Plans'!$A$5:$A$104,INT((ROW()-5)/12)+1)="","",INDEX('Recurring Plans'!$A$5:$A$104,INT((ROW()-5)/12)+1)),"")</f>
        <v/>
      </c>
      <c r="B587" s="21">
        <f>IF($A587="","",MOD(ROW()-5,12)+1)</f>
        <v/>
      </c>
      <c r="C587" s="18">
        <f>IF($A587="","",IFERROR(VLOOKUP($A587,'Recurring Plans'!$A$5:$M$104,2,FALSE),""))</f>
        <v/>
      </c>
      <c r="D587" s="18">
        <f>IF($A587="","",IFERROR(VLOOKUP($A587,'Recurring Plans'!$A$5:$M$104,4,FALSE),""))</f>
        <v/>
      </c>
      <c r="E587" s="32">
        <f>IF(OR($A587="",$B587&gt;IFERROR(VLOOKUP($A587,'Recurring Plans'!$A$5:$M$104,8,FALSE),0),IFERROR(VLOOKUP($A587,'Recurring Plans'!$A$5:$M$104,11,FALSE),"")&lt;&gt;'Assumptions'!$E$9),"",IFERROR(IF(VLOOKUP($A587,'Recurring Plans'!$A$5:$M$104,7,FALSE)='Assumptions'!$E$4,VLOOKUP($A587,'Recurring Plans'!$A$5:$M$104,5,FALSE)+($B587-1)*VLOOKUP($A587,'Recurring Plans'!$A$5:$M$104,6,FALSE),IF(VLOOKUP($A587,'Recurring Plans'!$A$5:$M$104,7,FALSE)='Assumptions'!$E$5,VLOOKUP($A587,'Recurring Plans'!$A$5:$M$104,5,FALSE)+($B587-1)*VLOOKUP($A587,'Recurring Plans'!$A$5:$M$104,6,FALSE)*7,IF(VLOOKUP($A587,'Recurring Plans'!$A$5:$M$104,7,FALSE)='Assumptions'!$E$6,EDATE(VLOOKUP($A587,'Recurring Plans'!$A$5:$M$104,5,FALSE),($B587-1)*VLOOKUP($A587,'Recurring Plans'!$A$5:$M$104,6,FALSE)),""))),""))</f>
        <v/>
      </c>
      <c r="F587" s="31" t="n"/>
      <c r="G587" s="32">
        <f>IF($E587="","",IF($F587&lt;&gt;"",$F587,$E587))</f>
        <v/>
      </c>
      <c r="H587" s="22">
        <f>IF($E587="","",IFERROR(VLOOKUP($A587,'Recurring Plans'!$A$5:$M$104,9,FALSE),""))</f>
        <v/>
      </c>
      <c r="I587" s="13" t="n"/>
      <c r="J587" s="18">
        <f>IF($E587="","",IF($I587&lt;&gt;"",$I587,IFERROR(VLOOKUP($A587,'Recurring Plans'!$A$5:$M$104,10,FALSE),"")))</f>
        <v/>
      </c>
      <c r="K587" s="12" t="n"/>
      <c r="L587" s="6">
        <f>IF($G587="","",IF($K587&lt;&gt;"",$K587,'Assumptions'!$E$14))</f>
        <v/>
      </c>
      <c r="M587" s="13" t="n"/>
      <c r="N587" s="18">
        <f>IF($G587="","",IF(OR($F587&lt;&gt;"",$I587&lt;&gt;"",$M587&lt;&gt;"",$K587='Assumptions'!$E$16,$K587='Assumptions'!$E$17),"Exception - check",IF(AND($L587='Assumptions'!$E$14,$G587&lt;'Assumptions'!$B$4),"Past date - check","")))</f>
        <v/>
      </c>
    </row>
    <row r="588">
      <c r="A588" s="9">
        <f>IFERROR(IF(INDEX('Recurring Plans'!$A$5:$A$104,INT((ROW()-5)/12)+1)="","",INDEX('Recurring Plans'!$A$5:$A$104,INT((ROW()-5)/12)+1)),"")</f>
        <v/>
      </c>
      <c r="B588" s="23">
        <f>IF($A588="","",MOD(ROW()-5,12)+1)</f>
        <v/>
      </c>
      <c r="C588" s="20">
        <f>IF($A588="","",IFERROR(VLOOKUP($A588,'Recurring Plans'!$A$5:$M$104,2,FALSE),""))</f>
        <v/>
      </c>
      <c r="D588" s="20">
        <f>IF($A588="","",IFERROR(VLOOKUP($A588,'Recurring Plans'!$A$5:$M$104,4,FALSE),""))</f>
        <v/>
      </c>
      <c r="E588" s="33">
        <f>IF(OR($A588="",$B588&gt;IFERROR(VLOOKUP($A588,'Recurring Plans'!$A$5:$M$104,8,FALSE),0),IFERROR(VLOOKUP($A588,'Recurring Plans'!$A$5:$M$104,11,FALSE),"")&lt;&gt;'Assumptions'!$E$9),"",IFERROR(IF(VLOOKUP($A588,'Recurring Plans'!$A$5:$M$104,7,FALSE)='Assumptions'!$E$4,VLOOKUP($A588,'Recurring Plans'!$A$5:$M$104,5,FALSE)+($B588-1)*VLOOKUP($A588,'Recurring Plans'!$A$5:$M$104,6,FALSE),IF(VLOOKUP($A588,'Recurring Plans'!$A$5:$M$104,7,FALSE)='Assumptions'!$E$5,VLOOKUP($A588,'Recurring Plans'!$A$5:$M$104,5,FALSE)+($B588-1)*VLOOKUP($A588,'Recurring Plans'!$A$5:$M$104,6,FALSE)*7,IF(VLOOKUP($A588,'Recurring Plans'!$A$5:$M$104,7,FALSE)='Assumptions'!$E$6,EDATE(VLOOKUP($A588,'Recurring Plans'!$A$5:$M$104,5,FALSE),($B588-1)*VLOOKUP($A588,'Recurring Plans'!$A$5:$M$104,6,FALSE)),""))),""))</f>
        <v/>
      </c>
      <c r="F588" s="31" t="n"/>
      <c r="G588" s="33">
        <f>IF($E588="","",IF($F588&lt;&gt;"",$F588,$E588))</f>
        <v/>
      </c>
      <c r="H588" s="24">
        <f>IF($E588="","",IFERROR(VLOOKUP($A588,'Recurring Plans'!$A$5:$M$104,9,FALSE),""))</f>
        <v/>
      </c>
      <c r="I588" s="13" t="n"/>
      <c r="J588" s="20">
        <f>IF($E588="","",IF($I588&lt;&gt;"",$I588,IFERROR(VLOOKUP($A588,'Recurring Plans'!$A$5:$M$104,10,FALSE),"")))</f>
        <v/>
      </c>
      <c r="K588" s="12" t="n"/>
      <c r="L588" s="9">
        <f>IF($G588="","",IF($K588&lt;&gt;"",$K588,'Assumptions'!$E$14))</f>
        <v/>
      </c>
      <c r="M588" s="13" t="n"/>
      <c r="N588" s="20">
        <f>IF($G588="","",IF(OR($F588&lt;&gt;"",$I588&lt;&gt;"",$M588&lt;&gt;"",$K588='Assumptions'!$E$16,$K588='Assumptions'!$E$17),"Exception - check",IF(AND($L588='Assumptions'!$E$14,$G588&lt;'Assumptions'!$B$4),"Past date - check","")))</f>
        <v/>
      </c>
    </row>
    <row r="589">
      <c r="A589" s="6">
        <f>IFERROR(IF(INDEX('Recurring Plans'!$A$5:$A$104,INT((ROW()-5)/12)+1)="","",INDEX('Recurring Plans'!$A$5:$A$104,INT((ROW()-5)/12)+1)),"")</f>
        <v/>
      </c>
      <c r="B589" s="21">
        <f>IF($A589="","",MOD(ROW()-5,12)+1)</f>
        <v/>
      </c>
      <c r="C589" s="18">
        <f>IF($A589="","",IFERROR(VLOOKUP($A589,'Recurring Plans'!$A$5:$M$104,2,FALSE),""))</f>
        <v/>
      </c>
      <c r="D589" s="18">
        <f>IF($A589="","",IFERROR(VLOOKUP($A589,'Recurring Plans'!$A$5:$M$104,4,FALSE),""))</f>
        <v/>
      </c>
      <c r="E589" s="32">
        <f>IF(OR($A589="",$B589&gt;IFERROR(VLOOKUP($A589,'Recurring Plans'!$A$5:$M$104,8,FALSE),0),IFERROR(VLOOKUP($A589,'Recurring Plans'!$A$5:$M$104,11,FALSE),"")&lt;&gt;'Assumptions'!$E$9),"",IFERROR(IF(VLOOKUP($A589,'Recurring Plans'!$A$5:$M$104,7,FALSE)='Assumptions'!$E$4,VLOOKUP($A589,'Recurring Plans'!$A$5:$M$104,5,FALSE)+($B589-1)*VLOOKUP($A589,'Recurring Plans'!$A$5:$M$104,6,FALSE),IF(VLOOKUP($A589,'Recurring Plans'!$A$5:$M$104,7,FALSE)='Assumptions'!$E$5,VLOOKUP($A589,'Recurring Plans'!$A$5:$M$104,5,FALSE)+($B589-1)*VLOOKUP($A589,'Recurring Plans'!$A$5:$M$104,6,FALSE)*7,IF(VLOOKUP($A589,'Recurring Plans'!$A$5:$M$104,7,FALSE)='Assumptions'!$E$6,EDATE(VLOOKUP($A589,'Recurring Plans'!$A$5:$M$104,5,FALSE),($B589-1)*VLOOKUP($A589,'Recurring Plans'!$A$5:$M$104,6,FALSE)),""))),""))</f>
        <v/>
      </c>
      <c r="F589" s="31" t="n"/>
      <c r="G589" s="32">
        <f>IF($E589="","",IF($F589&lt;&gt;"",$F589,$E589))</f>
        <v/>
      </c>
      <c r="H589" s="22">
        <f>IF($E589="","",IFERROR(VLOOKUP($A589,'Recurring Plans'!$A$5:$M$104,9,FALSE),""))</f>
        <v/>
      </c>
      <c r="I589" s="13" t="n"/>
      <c r="J589" s="18">
        <f>IF($E589="","",IF($I589&lt;&gt;"",$I589,IFERROR(VLOOKUP($A589,'Recurring Plans'!$A$5:$M$104,10,FALSE),"")))</f>
        <v/>
      </c>
      <c r="K589" s="12" t="n"/>
      <c r="L589" s="6">
        <f>IF($G589="","",IF($K589&lt;&gt;"",$K589,'Assumptions'!$E$14))</f>
        <v/>
      </c>
      <c r="M589" s="13" t="n"/>
      <c r="N589" s="18">
        <f>IF($G589="","",IF(OR($F589&lt;&gt;"",$I589&lt;&gt;"",$M589&lt;&gt;"",$K589='Assumptions'!$E$16,$K589='Assumptions'!$E$17),"Exception - check",IF(AND($L589='Assumptions'!$E$14,$G589&lt;'Assumptions'!$B$4),"Past date - check","")))</f>
        <v/>
      </c>
    </row>
    <row r="590">
      <c r="A590" s="9">
        <f>IFERROR(IF(INDEX('Recurring Plans'!$A$5:$A$104,INT((ROW()-5)/12)+1)="","",INDEX('Recurring Plans'!$A$5:$A$104,INT((ROW()-5)/12)+1)),"")</f>
        <v/>
      </c>
      <c r="B590" s="23">
        <f>IF($A590="","",MOD(ROW()-5,12)+1)</f>
        <v/>
      </c>
      <c r="C590" s="20">
        <f>IF($A590="","",IFERROR(VLOOKUP($A590,'Recurring Plans'!$A$5:$M$104,2,FALSE),""))</f>
        <v/>
      </c>
      <c r="D590" s="20">
        <f>IF($A590="","",IFERROR(VLOOKUP($A590,'Recurring Plans'!$A$5:$M$104,4,FALSE),""))</f>
        <v/>
      </c>
      <c r="E590" s="33">
        <f>IF(OR($A590="",$B590&gt;IFERROR(VLOOKUP($A590,'Recurring Plans'!$A$5:$M$104,8,FALSE),0),IFERROR(VLOOKUP($A590,'Recurring Plans'!$A$5:$M$104,11,FALSE),"")&lt;&gt;'Assumptions'!$E$9),"",IFERROR(IF(VLOOKUP($A590,'Recurring Plans'!$A$5:$M$104,7,FALSE)='Assumptions'!$E$4,VLOOKUP($A590,'Recurring Plans'!$A$5:$M$104,5,FALSE)+($B590-1)*VLOOKUP($A590,'Recurring Plans'!$A$5:$M$104,6,FALSE),IF(VLOOKUP($A590,'Recurring Plans'!$A$5:$M$104,7,FALSE)='Assumptions'!$E$5,VLOOKUP($A590,'Recurring Plans'!$A$5:$M$104,5,FALSE)+($B590-1)*VLOOKUP($A590,'Recurring Plans'!$A$5:$M$104,6,FALSE)*7,IF(VLOOKUP($A590,'Recurring Plans'!$A$5:$M$104,7,FALSE)='Assumptions'!$E$6,EDATE(VLOOKUP($A590,'Recurring Plans'!$A$5:$M$104,5,FALSE),($B590-1)*VLOOKUP($A590,'Recurring Plans'!$A$5:$M$104,6,FALSE)),""))),""))</f>
        <v/>
      </c>
      <c r="F590" s="31" t="n"/>
      <c r="G590" s="33">
        <f>IF($E590="","",IF($F590&lt;&gt;"",$F590,$E590))</f>
        <v/>
      </c>
      <c r="H590" s="24">
        <f>IF($E590="","",IFERROR(VLOOKUP($A590,'Recurring Plans'!$A$5:$M$104,9,FALSE),""))</f>
        <v/>
      </c>
      <c r="I590" s="13" t="n"/>
      <c r="J590" s="20">
        <f>IF($E590="","",IF($I590&lt;&gt;"",$I590,IFERROR(VLOOKUP($A590,'Recurring Plans'!$A$5:$M$104,10,FALSE),"")))</f>
        <v/>
      </c>
      <c r="K590" s="12" t="n"/>
      <c r="L590" s="9">
        <f>IF($G590="","",IF($K590&lt;&gt;"",$K590,'Assumptions'!$E$14))</f>
        <v/>
      </c>
      <c r="M590" s="13" t="n"/>
      <c r="N590" s="20">
        <f>IF($G590="","",IF(OR($F590&lt;&gt;"",$I590&lt;&gt;"",$M590&lt;&gt;"",$K590='Assumptions'!$E$16,$K590='Assumptions'!$E$17),"Exception - check",IF(AND($L590='Assumptions'!$E$14,$G590&lt;'Assumptions'!$B$4),"Past date - check","")))</f>
        <v/>
      </c>
    </row>
    <row r="591">
      <c r="A591" s="6">
        <f>IFERROR(IF(INDEX('Recurring Plans'!$A$5:$A$104,INT((ROW()-5)/12)+1)="","",INDEX('Recurring Plans'!$A$5:$A$104,INT((ROW()-5)/12)+1)),"")</f>
        <v/>
      </c>
      <c r="B591" s="21">
        <f>IF($A591="","",MOD(ROW()-5,12)+1)</f>
        <v/>
      </c>
      <c r="C591" s="18">
        <f>IF($A591="","",IFERROR(VLOOKUP($A591,'Recurring Plans'!$A$5:$M$104,2,FALSE),""))</f>
        <v/>
      </c>
      <c r="D591" s="18">
        <f>IF($A591="","",IFERROR(VLOOKUP($A591,'Recurring Plans'!$A$5:$M$104,4,FALSE),""))</f>
        <v/>
      </c>
      <c r="E591" s="32">
        <f>IF(OR($A591="",$B591&gt;IFERROR(VLOOKUP($A591,'Recurring Plans'!$A$5:$M$104,8,FALSE),0),IFERROR(VLOOKUP($A591,'Recurring Plans'!$A$5:$M$104,11,FALSE),"")&lt;&gt;'Assumptions'!$E$9),"",IFERROR(IF(VLOOKUP($A591,'Recurring Plans'!$A$5:$M$104,7,FALSE)='Assumptions'!$E$4,VLOOKUP($A591,'Recurring Plans'!$A$5:$M$104,5,FALSE)+($B591-1)*VLOOKUP($A591,'Recurring Plans'!$A$5:$M$104,6,FALSE),IF(VLOOKUP($A591,'Recurring Plans'!$A$5:$M$104,7,FALSE)='Assumptions'!$E$5,VLOOKUP($A591,'Recurring Plans'!$A$5:$M$104,5,FALSE)+($B591-1)*VLOOKUP($A591,'Recurring Plans'!$A$5:$M$104,6,FALSE)*7,IF(VLOOKUP($A591,'Recurring Plans'!$A$5:$M$104,7,FALSE)='Assumptions'!$E$6,EDATE(VLOOKUP($A591,'Recurring Plans'!$A$5:$M$104,5,FALSE),($B591-1)*VLOOKUP($A591,'Recurring Plans'!$A$5:$M$104,6,FALSE)),""))),""))</f>
        <v/>
      </c>
      <c r="F591" s="31" t="n"/>
      <c r="G591" s="32">
        <f>IF($E591="","",IF($F591&lt;&gt;"",$F591,$E591))</f>
        <v/>
      </c>
      <c r="H591" s="22">
        <f>IF($E591="","",IFERROR(VLOOKUP($A591,'Recurring Plans'!$A$5:$M$104,9,FALSE),""))</f>
        <v/>
      </c>
      <c r="I591" s="13" t="n"/>
      <c r="J591" s="18">
        <f>IF($E591="","",IF($I591&lt;&gt;"",$I591,IFERROR(VLOOKUP($A591,'Recurring Plans'!$A$5:$M$104,10,FALSE),"")))</f>
        <v/>
      </c>
      <c r="K591" s="12" t="n"/>
      <c r="L591" s="6">
        <f>IF($G591="","",IF($K591&lt;&gt;"",$K591,'Assumptions'!$E$14))</f>
        <v/>
      </c>
      <c r="M591" s="13" t="n"/>
      <c r="N591" s="18">
        <f>IF($G591="","",IF(OR($F591&lt;&gt;"",$I591&lt;&gt;"",$M591&lt;&gt;"",$K591='Assumptions'!$E$16,$K591='Assumptions'!$E$17),"Exception - check",IF(AND($L591='Assumptions'!$E$14,$G591&lt;'Assumptions'!$B$4),"Past date - check","")))</f>
        <v/>
      </c>
    </row>
    <row r="592">
      <c r="A592" s="9">
        <f>IFERROR(IF(INDEX('Recurring Plans'!$A$5:$A$104,INT((ROW()-5)/12)+1)="","",INDEX('Recurring Plans'!$A$5:$A$104,INT((ROW()-5)/12)+1)),"")</f>
        <v/>
      </c>
      <c r="B592" s="23">
        <f>IF($A592="","",MOD(ROW()-5,12)+1)</f>
        <v/>
      </c>
      <c r="C592" s="20">
        <f>IF($A592="","",IFERROR(VLOOKUP($A592,'Recurring Plans'!$A$5:$M$104,2,FALSE),""))</f>
        <v/>
      </c>
      <c r="D592" s="20">
        <f>IF($A592="","",IFERROR(VLOOKUP($A592,'Recurring Plans'!$A$5:$M$104,4,FALSE),""))</f>
        <v/>
      </c>
      <c r="E592" s="33">
        <f>IF(OR($A592="",$B592&gt;IFERROR(VLOOKUP($A592,'Recurring Plans'!$A$5:$M$104,8,FALSE),0),IFERROR(VLOOKUP($A592,'Recurring Plans'!$A$5:$M$104,11,FALSE),"")&lt;&gt;'Assumptions'!$E$9),"",IFERROR(IF(VLOOKUP($A592,'Recurring Plans'!$A$5:$M$104,7,FALSE)='Assumptions'!$E$4,VLOOKUP($A592,'Recurring Plans'!$A$5:$M$104,5,FALSE)+($B592-1)*VLOOKUP($A592,'Recurring Plans'!$A$5:$M$104,6,FALSE),IF(VLOOKUP($A592,'Recurring Plans'!$A$5:$M$104,7,FALSE)='Assumptions'!$E$5,VLOOKUP($A592,'Recurring Plans'!$A$5:$M$104,5,FALSE)+($B592-1)*VLOOKUP($A592,'Recurring Plans'!$A$5:$M$104,6,FALSE)*7,IF(VLOOKUP($A592,'Recurring Plans'!$A$5:$M$104,7,FALSE)='Assumptions'!$E$6,EDATE(VLOOKUP($A592,'Recurring Plans'!$A$5:$M$104,5,FALSE),($B592-1)*VLOOKUP($A592,'Recurring Plans'!$A$5:$M$104,6,FALSE)),""))),""))</f>
        <v/>
      </c>
      <c r="F592" s="31" t="n"/>
      <c r="G592" s="33">
        <f>IF($E592="","",IF($F592&lt;&gt;"",$F592,$E592))</f>
        <v/>
      </c>
      <c r="H592" s="24">
        <f>IF($E592="","",IFERROR(VLOOKUP($A592,'Recurring Plans'!$A$5:$M$104,9,FALSE),""))</f>
        <v/>
      </c>
      <c r="I592" s="13" t="n"/>
      <c r="J592" s="20">
        <f>IF($E592="","",IF($I592&lt;&gt;"",$I592,IFERROR(VLOOKUP($A592,'Recurring Plans'!$A$5:$M$104,10,FALSE),"")))</f>
        <v/>
      </c>
      <c r="K592" s="12" t="n"/>
      <c r="L592" s="9">
        <f>IF($G592="","",IF($K592&lt;&gt;"",$K592,'Assumptions'!$E$14))</f>
        <v/>
      </c>
      <c r="M592" s="13" t="n"/>
      <c r="N592" s="20">
        <f>IF($G592="","",IF(OR($F592&lt;&gt;"",$I592&lt;&gt;"",$M592&lt;&gt;"",$K592='Assumptions'!$E$16,$K592='Assumptions'!$E$17),"Exception - check",IF(AND($L592='Assumptions'!$E$14,$G592&lt;'Assumptions'!$B$4),"Past date - check","")))</f>
        <v/>
      </c>
    </row>
    <row r="593">
      <c r="A593" s="6">
        <f>IFERROR(IF(INDEX('Recurring Plans'!$A$5:$A$104,INT((ROW()-5)/12)+1)="","",INDEX('Recurring Plans'!$A$5:$A$104,INT((ROW()-5)/12)+1)),"")</f>
        <v/>
      </c>
      <c r="B593" s="21">
        <f>IF($A593="","",MOD(ROW()-5,12)+1)</f>
        <v/>
      </c>
      <c r="C593" s="18">
        <f>IF($A593="","",IFERROR(VLOOKUP($A593,'Recurring Plans'!$A$5:$M$104,2,FALSE),""))</f>
        <v/>
      </c>
      <c r="D593" s="18">
        <f>IF($A593="","",IFERROR(VLOOKUP($A593,'Recurring Plans'!$A$5:$M$104,4,FALSE),""))</f>
        <v/>
      </c>
      <c r="E593" s="32">
        <f>IF(OR($A593="",$B593&gt;IFERROR(VLOOKUP($A593,'Recurring Plans'!$A$5:$M$104,8,FALSE),0),IFERROR(VLOOKUP($A593,'Recurring Plans'!$A$5:$M$104,11,FALSE),"")&lt;&gt;'Assumptions'!$E$9),"",IFERROR(IF(VLOOKUP($A593,'Recurring Plans'!$A$5:$M$104,7,FALSE)='Assumptions'!$E$4,VLOOKUP($A593,'Recurring Plans'!$A$5:$M$104,5,FALSE)+($B593-1)*VLOOKUP($A593,'Recurring Plans'!$A$5:$M$104,6,FALSE),IF(VLOOKUP($A593,'Recurring Plans'!$A$5:$M$104,7,FALSE)='Assumptions'!$E$5,VLOOKUP($A593,'Recurring Plans'!$A$5:$M$104,5,FALSE)+($B593-1)*VLOOKUP($A593,'Recurring Plans'!$A$5:$M$104,6,FALSE)*7,IF(VLOOKUP($A593,'Recurring Plans'!$A$5:$M$104,7,FALSE)='Assumptions'!$E$6,EDATE(VLOOKUP($A593,'Recurring Plans'!$A$5:$M$104,5,FALSE),($B593-1)*VLOOKUP($A593,'Recurring Plans'!$A$5:$M$104,6,FALSE)),""))),""))</f>
        <v/>
      </c>
      <c r="F593" s="31" t="n"/>
      <c r="G593" s="32">
        <f>IF($E593="","",IF($F593&lt;&gt;"",$F593,$E593))</f>
        <v/>
      </c>
      <c r="H593" s="22">
        <f>IF($E593="","",IFERROR(VLOOKUP($A593,'Recurring Plans'!$A$5:$M$104,9,FALSE),""))</f>
        <v/>
      </c>
      <c r="I593" s="13" t="n"/>
      <c r="J593" s="18">
        <f>IF($E593="","",IF($I593&lt;&gt;"",$I593,IFERROR(VLOOKUP($A593,'Recurring Plans'!$A$5:$M$104,10,FALSE),"")))</f>
        <v/>
      </c>
      <c r="K593" s="12" t="n"/>
      <c r="L593" s="6">
        <f>IF($G593="","",IF($K593&lt;&gt;"",$K593,'Assumptions'!$E$14))</f>
        <v/>
      </c>
      <c r="M593" s="13" t="n"/>
      <c r="N593" s="18">
        <f>IF($G593="","",IF(OR($F593&lt;&gt;"",$I593&lt;&gt;"",$M593&lt;&gt;"",$K593='Assumptions'!$E$16,$K593='Assumptions'!$E$17),"Exception - check",IF(AND($L593='Assumptions'!$E$14,$G593&lt;'Assumptions'!$B$4),"Past date - check","")))</f>
        <v/>
      </c>
    </row>
    <row r="594">
      <c r="A594" s="9">
        <f>IFERROR(IF(INDEX('Recurring Plans'!$A$5:$A$104,INT((ROW()-5)/12)+1)="","",INDEX('Recurring Plans'!$A$5:$A$104,INT((ROW()-5)/12)+1)),"")</f>
        <v/>
      </c>
      <c r="B594" s="23">
        <f>IF($A594="","",MOD(ROW()-5,12)+1)</f>
        <v/>
      </c>
      <c r="C594" s="20">
        <f>IF($A594="","",IFERROR(VLOOKUP($A594,'Recurring Plans'!$A$5:$M$104,2,FALSE),""))</f>
        <v/>
      </c>
      <c r="D594" s="20">
        <f>IF($A594="","",IFERROR(VLOOKUP($A594,'Recurring Plans'!$A$5:$M$104,4,FALSE),""))</f>
        <v/>
      </c>
      <c r="E594" s="33">
        <f>IF(OR($A594="",$B594&gt;IFERROR(VLOOKUP($A594,'Recurring Plans'!$A$5:$M$104,8,FALSE),0),IFERROR(VLOOKUP($A594,'Recurring Plans'!$A$5:$M$104,11,FALSE),"")&lt;&gt;'Assumptions'!$E$9),"",IFERROR(IF(VLOOKUP($A594,'Recurring Plans'!$A$5:$M$104,7,FALSE)='Assumptions'!$E$4,VLOOKUP($A594,'Recurring Plans'!$A$5:$M$104,5,FALSE)+($B594-1)*VLOOKUP($A594,'Recurring Plans'!$A$5:$M$104,6,FALSE),IF(VLOOKUP($A594,'Recurring Plans'!$A$5:$M$104,7,FALSE)='Assumptions'!$E$5,VLOOKUP($A594,'Recurring Plans'!$A$5:$M$104,5,FALSE)+($B594-1)*VLOOKUP($A594,'Recurring Plans'!$A$5:$M$104,6,FALSE)*7,IF(VLOOKUP($A594,'Recurring Plans'!$A$5:$M$104,7,FALSE)='Assumptions'!$E$6,EDATE(VLOOKUP($A594,'Recurring Plans'!$A$5:$M$104,5,FALSE),($B594-1)*VLOOKUP($A594,'Recurring Plans'!$A$5:$M$104,6,FALSE)),""))),""))</f>
        <v/>
      </c>
      <c r="F594" s="31" t="n"/>
      <c r="G594" s="33">
        <f>IF($E594="","",IF($F594&lt;&gt;"",$F594,$E594))</f>
        <v/>
      </c>
      <c r="H594" s="24">
        <f>IF($E594="","",IFERROR(VLOOKUP($A594,'Recurring Plans'!$A$5:$M$104,9,FALSE),""))</f>
        <v/>
      </c>
      <c r="I594" s="13" t="n"/>
      <c r="J594" s="20">
        <f>IF($E594="","",IF($I594&lt;&gt;"",$I594,IFERROR(VLOOKUP($A594,'Recurring Plans'!$A$5:$M$104,10,FALSE),"")))</f>
        <v/>
      </c>
      <c r="K594" s="12" t="n"/>
      <c r="L594" s="9">
        <f>IF($G594="","",IF($K594&lt;&gt;"",$K594,'Assumptions'!$E$14))</f>
        <v/>
      </c>
      <c r="M594" s="13" t="n"/>
      <c r="N594" s="20">
        <f>IF($G594="","",IF(OR($F594&lt;&gt;"",$I594&lt;&gt;"",$M594&lt;&gt;"",$K594='Assumptions'!$E$16,$K594='Assumptions'!$E$17),"Exception - check",IF(AND($L594='Assumptions'!$E$14,$G594&lt;'Assumptions'!$B$4),"Past date - check","")))</f>
        <v/>
      </c>
    </row>
    <row r="595">
      <c r="A595" s="6">
        <f>IFERROR(IF(INDEX('Recurring Plans'!$A$5:$A$104,INT((ROW()-5)/12)+1)="","",INDEX('Recurring Plans'!$A$5:$A$104,INT((ROW()-5)/12)+1)),"")</f>
        <v/>
      </c>
      <c r="B595" s="21">
        <f>IF($A595="","",MOD(ROW()-5,12)+1)</f>
        <v/>
      </c>
      <c r="C595" s="18">
        <f>IF($A595="","",IFERROR(VLOOKUP($A595,'Recurring Plans'!$A$5:$M$104,2,FALSE),""))</f>
        <v/>
      </c>
      <c r="D595" s="18">
        <f>IF($A595="","",IFERROR(VLOOKUP($A595,'Recurring Plans'!$A$5:$M$104,4,FALSE),""))</f>
        <v/>
      </c>
      <c r="E595" s="32">
        <f>IF(OR($A595="",$B595&gt;IFERROR(VLOOKUP($A595,'Recurring Plans'!$A$5:$M$104,8,FALSE),0),IFERROR(VLOOKUP($A595,'Recurring Plans'!$A$5:$M$104,11,FALSE),"")&lt;&gt;'Assumptions'!$E$9),"",IFERROR(IF(VLOOKUP($A595,'Recurring Plans'!$A$5:$M$104,7,FALSE)='Assumptions'!$E$4,VLOOKUP($A595,'Recurring Plans'!$A$5:$M$104,5,FALSE)+($B595-1)*VLOOKUP($A595,'Recurring Plans'!$A$5:$M$104,6,FALSE),IF(VLOOKUP($A595,'Recurring Plans'!$A$5:$M$104,7,FALSE)='Assumptions'!$E$5,VLOOKUP($A595,'Recurring Plans'!$A$5:$M$104,5,FALSE)+($B595-1)*VLOOKUP($A595,'Recurring Plans'!$A$5:$M$104,6,FALSE)*7,IF(VLOOKUP($A595,'Recurring Plans'!$A$5:$M$104,7,FALSE)='Assumptions'!$E$6,EDATE(VLOOKUP($A595,'Recurring Plans'!$A$5:$M$104,5,FALSE),($B595-1)*VLOOKUP($A595,'Recurring Plans'!$A$5:$M$104,6,FALSE)),""))),""))</f>
        <v/>
      </c>
      <c r="F595" s="31" t="n"/>
      <c r="G595" s="32">
        <f>IF($E595="","",IF($F595&lt;&gt;"",$F595,$E595))</f>
        <v/>
      </c>
      <c r="H595" s="22">
        <f>IF($E595="","",IFERROR(VLOOKUP($A595,'Recurring Plans'!$A$5:$M$104,9,FALSE),""))</f>
        <v/>
      </c>
      <c r="I595" s="13" t="n"/>
      <c r="J595" s="18">
        <f>IF($E595="","",IF($I595&lt;&gt;"",$I595,IFERROR(VLOOKUP($A595,'Recurring Plans'!$A$5:$M$104,10,FALSE),"")))</f>
        <v/>
      </c>
      <c r="K595" s="12" t="n"/>
      <c r="L595" s="6">
        <f>IF($G595="","",IF($K595&lt;&gt;"",$K595,'Assumptions'!$E$14))</f>
        <v/>
      </c>
      <c r="M595" s="13" t="n"/>
      <c r="N595" s="18">
        <f>IF($G595="","",IF(OR($F595&lt;&gt;"",$I595&lt;&gt;"",$M595&lt;&gt;"",$K595='Assumptions'!$E$16,$K595='Assumptions'!$E$17),"Exception - check",IF(AND($L595='Assumptions'!$E$14,$G595&lt;'Assumptions'!$B$4),"Past date - check","")))</f>
        <v/>
      </c>
    </row>
    <row r="596">
      <c r="A596" s="9">
        <f>IFERROR(IF(INDEX('Recurring Plans'!$A$5:$A$104,INT((ROW()-5)/12)+1)="","",INDEX('Recurring Plans'!$A$5:$A$104,INT((ROW()-5)/12)+1)),"")</f>
        <v/>
      </c>
      <c r="B596" s="23">
        <f>IF($A596="","",MOD(ROW()-5,12)+1)</f>
        <v/>
      </c>
      <c r="C596" s="20">
        <f>IF($A596="","",IFERROR(VLOOKUP($A596,'Recurring Plans'!$A$5:$M$104,2,FALSE),""))</f>
        <v/>
      </c>
      <c r="D596" s="20">
        <f>IF($A596="","",IFERROR(VLOOKUP($A596,'Recurring Plans'!$A$5:$M$104,4,FALSE),""))</f>
        <v/>
      </c>
      <c r="E596" s="33">
        <f>IF(OR($A596="",$B596&gt;IFERROR(VLOOKUP($A596,'Recurring Plans'!$A$5:$M$104,8,FALSE),0),IFERROR(VLOOKUP($A596,'Recurring Plans'!$A$5:$M$104,11,FALSE),"")&lt;&gt;'Assumptions'!$E$9),"",IFERROR(IF(VLOOKUP($A596,'Recurring Plans'!$A$5:$M$104,7,FALSE)='Assumptions'!$E$4,VLOOKUP($A596,'Recurring Plans'!$A$5:$M$104,5,FALSE)+($B596-1)*VLOOKUP($A596,'Recurring Plans'!$A$5:$M$104,6,FALSE),IF(VLOOKUP($A596,'Recurring Plans'!$A$5:$M$104,7,FALSE)='Assumptions'!$E$5,VLOOKUP($A596,'Recurring Plans'!$A$5:$M$104,5,FALSE)+($B596-1)*VLOOKUP($A596,'Recurring Plans'!$A$5:$M$104,6,FALSE)*7,IF(VLOOKUP($A596,'Recurring Plans'!$A$5:$M$104,7,FALSE)='Assumptions'!$E$6,EDATE(VLOOKUP($A596,'Recurring Plans'!$A$5:$M$104,5,FALSE),($B596-1)*VLOOKUP($A596,'Recurring Plans'!$A$5:$M$104,6,FALSE)),""))),""))</f>
        <v/>
      </c>
      <c r="F596" s="31" t="n"/>
      <c r="G596" s="33">
        <f>IF($E596="","",IF($F596&lt;&gt;"",$F596,$E596))</f>
        <v/>
      </c>
      <c r="H596" s="24">
        <f>IF($E596="","",IFERROR(VLOOKUP($A596,'Recurring Plans'!$A$5:$M$104,9,FALSE),""))</f>
        <v/>
      </c>
      <c r="I596" s="13" t="n"/>
      <c r="J596" s="20">
        <f>IF($E596="","",IF($I596&lt;&gt;"",$I596,IFERROR(VLOOKUP($A596,'Recurring Plans'!$A$5:$M$104,10,FALSE),"")))</f>
        <v/>
      </c>
      <c r="K596" s="12" t="n"/>
      <c r="L596" s="9">
        <f>IF($G596="","",IF($K596&lt;&gt;"",$K596,'Assumptions'!$E$14))</f>
        <v/>
      </c>
      <c r="M596" s="13" t="n"/>
      <c r="N596" s="20">
        <f>IF($G596="","",IF(OR($F596&lt;&gt;"",$I596&lt;&gt;"",$M596&lt;&gt;"",$K596='Assumptions'!$E$16,$K596='Assumptions'!$E$17),"Exception - check",IF(AND($L596='Assumptions'!$E$14,$G596&lt;'Assumptions'!$B$4),"Past date - check","")))</f>
        <v/>
      </c>
    </row>
    <row r="597">
      <c r="A597" s="6">
        <f>IFERROR(IF(INDEX('Recurring Plans'!$A$5:$A$104,INT((ROW()-5)/12)+1)="","",INDEX('Recurring Plans'!$A$5:$A$104,INT((ROW()-5)/12)+1)),"")</f>
        <v/>
      </c>
      <c r="B597" s="21">
        <f>IF($A597="","",MOD(ROW()-5,12)+1)</f>
        <v/>
      </c>
      <c r="C597" s="18">
        <f>IF($A597="","",IFERROR(VLOOKUP($A597,'Recurring Plans'!$A$5:$M$104,2,FALSE),""))</f>
        <v/>
      </c>
      <c r="D597" s="18">
        <f>IF($A597="","",IFERROR(VLOOKUP($A597,'Recurring Plans'!$A$5:$M$104,4,FALSE),""))</f>
        <v/>
      </c>
      <c r="E597" s="32">
        <f>IF(OR($A597="",$B597&gt;IFERROR(VLOOKUP($A597,'Recurring Plans'!$A$5:$M$104,8,FALSE),0),IFERROR(VLOOKUP($A597,'Recurring Plans'!$A$5:$M$104,11,FALSE),"")&lt;&gt;'Assumptions'!$E$9),"",IFERROR(IF(VLOOKUP($A597,'Recurring Plans'!$A$5:$M$104,7,FALSE)='Assumptions'!$E$4,VLOOKUP($A597,'Recurring Plans'!$A$5:$M$104,5,FALSE)+($B597-1)*VLOOKUP($A597,'Recurring Plans'!$A$5:$M$104,6,FALSE),IF(VLOOKUP($A597,'Recurring Plans'!$A$5:$M$104,7,FALSE)='Assumptions'!$E$5,VLOOKUP($A597,'Recurring Plans'!$A$5:$M$104,5,FALSE)+($B597-1)*VLOOKUP($A597,'Recurring Plans'!$A$5:$M$104,6,FALSE)*7,IF(VLOOKUP($A597,'Recurring Plans'!$A$5:$M$104,7,FALSE)='Assumptions'!$E$6,EDATE(VLOOKUP($A597,'Recurring Plans'!$A$5:$M$104,5,FALSE),($B597-1)*VLOOKUP($A597,'Recurring Plans'!$A$5:$M$104,6,FALSE)),""))),""))</f>
        <v/>
      </c>
      <c r="F597" s="31" t="n"/>
      <c r="G597" s="32">
        <f>IF($E597="","",IF($F597&lt;&gt;"",$F597,$E597))</f>
        <v/>
      </c>
      <c r="H597" s="22">
        <f>IF($E597="","",IFERROR(VLOOKUP($A597,'Recurring Plans'!$A$5:$M$104,9,FALSE),""))</f>
        <v/>
      </c>
      <c r="I597" s="13" t="n"/>
      <c r="J597" s="18">
        <f>IF($E597="","",IF($I597&lt;&gt;"",$I597,IFERROR(VLOOKUP($A597,'Recurring Plans'!$A$5:$M$104,10,FALSE),"")))</f>
        <v/>
      </c>
      <c r="K597" s="12" t="n"/>
      <c r="L597" s="6">
        <f>IF($G597="","",IF($K597&lt;&gt;"",$K597,'Assumptions'!$E$14))</f>
        <v/>
      </c>
      <c r="M597" s="13" t="n"/>
      <c r="N597" s="18">
        <f>IF($G597="","",IF(OR($F597&lt;&gt;"",$I597&lt;&gt;"",$M597&lt;&gt;"",$K597='Assumptions'!$E$16,$K597='Assumptions'!$E$17),"Exception - check",IF(AND($L597='Assumptions'!$E$14,$G597&lt;'Assumptions'!$B$4),"Past date - check","")))</f>
        <v/>
      </c>
    </row>
    <row r="598">
      <c r="A598" s="9">
        <f>IFERROR(IF(INDEX('Recurring Plans'!$A$5:$A$104,INT((ROW()-5)/12)+1)="","",INDEX('Recurring Plans'!$A$5:$A$104,INT((ROW()-5)/12)+1)),"")</f>
        <v/>
      </c>
      <c r="B598" s="23">
        <f>IF($A598="","",MOD(ROW()-5,12)+1)</f>
        <v/>
      </c>
      <c r="C598" s="20">
        <f>IF($A598="","",IFERROR(VLOOKUP($A598,'Recurring Plans'!$A$5:$M$104,2,FALSE),""))</f>
        <v/>
      </c>
      <c r="D598" s="20">
        <f>IF($A598="","",IFERROR(VLOOKUP($A598,'Recurring Plans'!$A$5:$M$104,4,FALSE),""))</f>
        <v/>
      </c>
      <c r="E598" s="33">
        <f>IF(OR($A598="",$B598&gt;IFERROR(VLOOKUP($A598,'Recurring Plans'!$A$5:$M$104,8,FALSE),0),IFERROR(VLOOKUP($A598,'Recurring Plans'!$A$5:$M$104,11,FALSE),"")&lt;&gt;'Assumptions'!$E$9),"",IFERROR(IF(VLOOKUP($A598,'Recurring Plans'!$A$5:$M$104,7,FALSE)='Assumptions'!$E$4,VLOOKUP($A598,'Recurring Plans'!$A$5:$M$104,5,FALSE)+($B598-1)*VLOOKUP($A598,'Recurring Plans'!$A$5:$M$104,6,FALSE),IF(VLOOKUP($A598,'Recurring Plans'!$A$5:$M$104,7,FALSE)='Assumptions'!$E$5,VLOOKUP($A598,'Recurring Plans'!$A$5:$M$104,5,FALSE)+($B598-1)*VLOOKUP($A598,'Recurring Plans'!$A$5:$M$104,6,FALSE)*7,IF(VLOOKUP($A598,'Recurring Plans'!$A$5:$M$104,7,FALSE)='Assumptions'!$E$6,EDATE(VLOOKUP($A598,'Recurring Plans'!$A$5:$M$104,5,FALSE),($B598-1)*VLOOKUP($A598,'Recurring Plans'!$A$5:$M$104,6,FALSE)),""))),""))</f>
        <v/>
      </c>
      <c r="F598" s="31" t="n"/>
      <c r="G598" s="33">
        <f>IF($E598="","",IF($F598&lt;&gt;"",$F598,$E598))</f>
        <v/>
      </c>
      <c r="H598" s="24">
        <f>IF($E598="","",IFERROR(VLOOKUP($A598,'Recurring Plans'!$A$5:$M$104,9,FALSE),""))</f>
        <v/>
      </c>
      <c r="I598" s="13" t="n"/>
      <c r="J598" s="20">
        <f>IF($E598="","",IF($I598&lt;&gt;"",$I598,IFERROR(VLOOKUP($A598,'Recurring Plans'!$A$5:$M$104,10,FALSE),"")))</f>
        <v/>
      </c>
      <c r="K598" s="12" t="n"/>
      <c r="L598" s="9">
        <f>IF($G598="","",IF($K598&lt;&gt;"",$K598,'Assumptions'!$E$14))</f>
        <v/>
      </c>
      <c r="M598" s="13" t="n"/>
      <c r="N598" s="20">
        <f>IF($G598="","",IF(OR($F598&lt;&gt;"",$I598&lt;&gt;"",$M598&lt;&gt;"",$K598='Assumptions'!$E$16,$K598='Assumptions'!$E$17),"Exception - check",IF(AND($L598='Assumptions'!$E$14,$G598&lt;'Assumptions'!$B$4),"Past date - check","")))</f>
        <v/>
      </c>
    </row>
    <row r="599">
      <c r="A599" s="6">
        <f>IFERROR(IF(INDEX('Recurring Plans'!$A$5:$A$104,INT((ROW()-5)/12)+1)="","",INDEX('Recurring Plans'!$A$5:$A$104,INT((ROW()-5)/12)+1)),"")</f>
        <v/>
      </c>
      <c r="B599" s="21">
        <f>IF($A599="","",MOD(ROW()-5,12)+1)</f>
        <v/>
      </c>
      <c r="C599" s="18">
        <f>IF($A599="","",IFERROR(VLOOKUP($A599,'Recurring Plans'!$A$5:$M$104,2,FALSE),""))</f>
        <v/>
      </c>
      <c r="D599" s="18">
        <f>IF($A599="","",IFERROR(VLOOKUP($A599,'Recurring Plans'!$A$5:$M$104,4,FALSE),""))</f>
        <v/>
      </c>
      <c r="E599" s="32">
        <f>IF(OR($A599="",$B599&gt;IFERROR(VLOOKUP($A599,'Recurring Plans'!$A$5:$M$104,8,FALSE),0),IFERROR(VLOOKUP($A599,'Recurring Plans'!$A$5:$M$104,11,FALSE),"")&lt;&gt;'Assumptions'!$E$9),"",IFERROR(IF(VLOOKUP($A599,'Recurring Plans'!$A$5:$M$104,7,FALSE)='Assumptions'!$E$4,VLOOKUP($A599,'Recurring Plans'!$A$5:$M$104,5,FALSE)+($B599-1)*VLOOKUP($A599,'Recurring Plans'!$A$5:$M$104,6,FALSE),IF(VLOOKUP($A599,'Recurring Plans'!$A$5:$M$104,7,FALSE)='Assumptions'!$E$5,VLOOKUP($A599,'Recurring Plans'!$A$5:$M$104,5,FALSE)+($B599-1)*VLOOKUP($A599,'Recurring Plans'!$A$5:$M$104,6,FALSE)*7,IF(VLOOKUP($A599,'Recurring Plans'!$A$5:$M$104,7,FALSE)='Assumptions'!$E$6,EDATE(VLOOKUP($A599,'Recurring Plans'!$A$5:$M$104,5,FALSE),($B599-1)*VLOOKUP($A599,'Recurring Plans'!$A$5:$M$104,6,FALSE)),""))),""))</f>
        <v/>
      </c>
      <c r="F599" s="31" t="n"/>
      <c r="G599" s="32">
        <f>IF($E599="","",IF($F599&lt;&gt;"",$F599,$E599))</f>
        <v/>
      </c>
      <c r="H599" s="22">
        <f>IF($E599="","",IFERROR(VLOOKUP($A599,'Recurring Plans'!$A$5:$M$104,9,FALSE),""))</f>
        <v/>
      </c>
      <c r="I599" s="13" t="n"/>
      <c r="J599" s="18">
        <f>IF($E599="","",IF($I599&lt;&gt;"",$I599,IFERROR(VLOOKUP($A599,'Recurring Plans'!$A$5:$M$104,10,FALSE),"")))</f>
        <v/>
      </c>
      <c r="K599" s="12" t="n"/>
      <c r="L599" s="6">
        <f>IF($G599="","",IF($K599&lt;&gt;"",$K599,'Assumptions'!$E$14))</f>
        <v/>
      </c>
      <c r="M599" s="13" t="n"/>
      <c r="N599" s="18">
        <f>IF($G599="","",IF(OR($F599&lt;&gt;"",$I599&lt;&gt;"",$M599&lt;&gt;"",$K599='Assumptions'!$E$16,$K599='Assumptions'!$E$17),"Exception - check",IF(AND($L599='Assumptions'!$E$14,$G599&lt;'Assumptions'!$B$4),"Past date - check","")))</f>
        <v/>
      </c>
    </row>
    <row r="600">
      <c r="A600" s="9">
        <f>IFERROR(IF(INDEX('Recurring Plans'!$A$5:$A$104,INT((ROW()-5)/12)+1)="","",INDEX('Recurring Plans'!$A$5:$A$104,INT((ROW()-5)/12)+1)),"")</f>
        <v/>
      </c>
      <c r="B600" s="23">
        <f>IF($A600="","",MOD(ROW()-5,12)+1)</f>
        <v/>
      </c>
      <c r="C600" s="20">
        <f>IF($A600="","",IFERROR(VLOOKUP($A600,'Recurring Plans'!$A$5:$M$104,2,FALSE),""))</f>
        <v/>
      </c>
      <c r="D600" s="20">
        <f>IF($A600="","",IFERROR(VLOOKUP($A600,'Recurring Plans'!$A$5:$M$104,4,FALSE),""))</f>
        <v/>
      </c>
      <c r="E600" s="33">
        <f>IF(OR($A600="",$B600&gt;IFERROR(VLOOKUP($A600,'Recurring Plans'!$A$5:$M$104,8,FALSE),0),IFERROR(VLOOKUP($A600,'Recurring Plans'!$A$5:$M$104,11,FALSE),"")&lt;&gt;'Assumptions'!$E$9),"",IFERROR(IF(VLOOKUP($A600,'Recurring Plans'!$A$5:$M$104,7,FALSE)='Assumptions'!$E$4,VLOOKUP($A600,'Recurring Plans'!$A$5:$M$104,5,FALSE)+($B600-1)*VLOOKUP($A600,'Recurring Plans'!$A$5:$M$104,6,FALSE),IF(VLOOKUP($A600,'Recurring Plans'!$A$5:$M$104,7,FALSE)='Assumptions'!$E$5,VLOOKUP($A600,'Recurring Plans'!$A$5:$M$104,5,FALSE)+($B600-1)*VLOOKUP($A600,'Recurring Plans'!$A$5:$M$104,6,FALSE)*7,IF(VLOOKUP($A600,'Recurring Plans'!$A$5:$M$104,7,FALSE)='Assumptions'!$E$6,EDATE(VLOOKUP($A600,'Recurring Plans'!$A$5:$M$104,5,FALSE),($B600-1)*VLOOKUP($A600,'Recurring Plans'!$A$5:$M$104,6,FALSE)),""))),""))</f>
        <v/>
      </c>
      <c r="F600" s="31" t="n"/>
      <c r="G600" s="33">
        <f>IF($E600="","",IF($F600&lt;&gt;"",$F600,$E600))</f>
        <v/>
      </c>
      <c r="H600" s="24">
        <f>IF($E600="","",IFERROR(VLOOKUP($A600,'Recurring Plans'!$A$5:$M$104,9,FALSE),""))</f>
        <v/>
      </c>
      <c r="I600" s="13" t="n"/>
      <c r="J600" s="20">
        <f>IF($E600="","",IF($I600&lt;&gt;"",$I600,IFERROR(VLOOKUP($A600,'Recurring Plans'!$A$5:$M$104,10,FALSE),"")))</f>
        <v/>
      </c>
      <c r="K600" s="12" t="n"/>
      <c r="L600" s="9">
        <f>IF($G600="","",IF($K600&lt;&gt;"",$K600,'Assumptions'!$E$14))</f>
        <v/>
      </c>
      <c r="M600" s="13" t="n"/>
      <c r="N600" s="20">
        <f>IF($G600="","",IF(OR($F600&lt;&gt;"",$I600&lt;&gt;"",$M600&lt;&gt;"",$K600='Assumptions'!$E$16,$K600='Assumptions'!$E$17),"Exception - check",IF(AND($L600='Assumptions'!$E$14,$G600&lt;'Assumptions'!$B$4),"Past date - check","")))</f>
        <v/>
      </c>
    </row>
    <row r="601">
      <c r="A601" s="6">
        <f>IFERROR(IF(INDEX('Recurring Plans'!$A$5:$A$104,INT((ROW()-5)/12)+1)="","",INDEX('Recurring Plans'!$A$5:$A$104,INT((ROW()-5)/12)+1)),"")</f>
        <v/>
      </c>
      <c r="B601" s="21">
        <f>IF($A601="","",MOD(ROW()-5,12)+1)</f>
        <v/>
      </c>
      <c r="C601" s="18">
        <f>IF($A601="","",IFERROR(VLOOKUP($A601,'Recurring Plans'!$A$5:$M$104,2,FALSE),""))</f>
        <v/>
      </c>
      <c r="D601" s="18">
        <f>IF($A601="","",IFERROR(VLOOKUP($A601,'Recurring Plans'!$A$5:$M$104,4,FALSE),""))</f>
        <v/>
      </c>
      <c r="E601" s="32">
        <f>IF(OR($A601="",$B601&gt;IFERROR(VLOOKUP($A601,'Recurring Plans'!$A$5:$M$104,8,FALSE),0),IFERROR(VLOOKUP($A601,'Recurring Plans'!$A$5:$M$104,11,FALSE),"")&lt;&gt;'Assumptions'!$E$9),"",IFERROR(IF(VLOOKUP($A601,'Recurring Plans'!$A$5:$M$104,7,FALSE)='Assumptions'!$E$4,VLOOKUP($A601,'Recurring Plans'!$A$5:$M$104,5,FALSE)+($B601-1)*VLOOKUP($A601,'Recurring Plans'!$A$5:$M$104,6,FALSE),IF(VLOOKUP($A601,'Recurring Plans'!$A$5:$M$104,7,FALSE)='Assumptions'!$E$5,VLOOKUP($A601,'Recurring Plans'!$A$5:$M$104,5,FALSE)+($B601-1)*VLOOKUP($A601,'Recurring Plans'!$A$5:$M$104,6,FALSE)*7,IF(VLOOKUP($A601,'Recurring Plans'!$A$5:$M$104,7,FALSE)='Assumptions'!$E$6,EDATE(VLOOKUP($A601,'Recurring Plans'!$A$5:$M$104,5,FALSE),($B601-1)*VLOOKUP($A601,'Recurring Plans'!$A$5:$M$104,6,FALSE)),""))),""))</f>
        <v/>
      </c>
      <c r="F601" s="31" t="n"/>
      <c r="G601" s="32">
        <f>IF($E601="","",IF($F601&lt;&gt;"",$F601,$E601))</f>
        <v/>
      </c>
      <c r="H601" s="22">
        <f>IF($E601="","",IFERROR(VLOOKUP($A601,'Recurring Plans'!$A$5:$M$104,9,FALSE),""))</f>
        <v/>
      </c>
      <c r="I601" s="13" t="n"/>
      <c r="J601" s="18">
        <f>IF($E601="","",IF($I601&lt;&gt;"",$I601,IFERROR(VLOOKUP($A601,'Recurring Plans'!$A$5:$M$104,10,FALSE),"")))</f>
        <v/>
      </c>
      <c r="K601" s="12" t="n"/>
      <c r="L601" s="6">
        <f>IF($G601="","",IF($K601&lt;&gt;"",$K601,'Assumptions'!$E$14))</f>
        <v/>
      </c>
      <c r="M601" s="13" t="n"/>
      <c r="N601" s="18">
        <f>IF($G601="","",IF(OR($F601&lt;&gt;"",$I601&lt;&gt;"",$M601&lt;&gt;"",$K601='Assumptions'!$E$16,$K601='Assumptions'!$E$17),"Exception - check",IF(AND($L601='Assumptions'!$E$14,$G601&lt;'Assumptions'!$B$4),"Past date - check","")))</f>
        <v/>
      </c>
    </row>
    <row r="602">
      <c r="A602" s="9">
        <f>IFERROR(IF(INDEX('Recurring Plans'!$A$5:$A$104,INT((ROW()-5)/12)+1)="","",INDEX('Recurring Plans'!$A$5:$A$104,INT((ROW()-5)/12)+1)),"")</f>
        <v/>
      </c>
      <c r="B602" s="23">
        <f>IF($A602="","",MOD(ROW()-5,12)+1)</f>
        <v/>
      </c>
      <c r="C602" s="20">
        <f>IF($A602="","",IFERROR(VLOOKUP($A602,'Recurring Plans'!$A$5:$M$104,2,FALSE),""))</f>
        <v/>
      </c>
      <c r="D602" s="20">
        <f>IF($A602="","",IFERROR(VLOOKUP($A602,'Recurring Plans'!$A$5:$M$104,4,FALSE),""))</f>
        <v/>
      </c>
      <c r="E602" s="33">
        <f>IF(OR($A602="",$B602&gt;IFERROR(VLOOKUP($A602,'Recurring Plans'!$A$5:$M$104,8,FALSE),0),IFERROR(VLOOKUP($A602,'Recurring Plans'!$A$5:$M$104,11,FALSE),"")&lt;&gt;'Assumptions'!$E$9),"",IFERROR(IF(VLOOKUP($A602,'Recurring Plans'!$A$5:$M$104,7,FALSE)='Assumptions'!$E$4,VLOOKUP($A602,'Recurring Plans'!$A$5:$M$104,5,FALSE)+($B602-1)*VLOOKUP($A602,'Recurring Plans'!$A$5:$M$104,6,FALSE),IF(VLOOKUP($A602,'Recurring Plans'!$A$5:$M$104,7,FALSE)='Assumptions'!$E$5,VLOOKUP($A602,'Recurring Plans'!$A$5:$M$104,5,FALSE)+($B602-1)*VLOOKUP($A602,'Recurring Plans'!$A$5:$M$104,6,FALSE)*7,IF(VLOOKUP($A602,'Recurring Plans'!$A$5:$M$104,7,FALSE)='Assumptions'!$E$6,EDATE(VLOOKUP($A602,'Recurring Plans'!$A$5:$M$104,5,FALSE),($B602-1)*VLOOKUP($A602,'Recurring Plans'!$A$5:$M$104,6,FALSE)),""))),""))</f>
        <v/>
      </c>
      <c r="F602" s="31" t="n"/>
      <c r="G602" s="33">
        <f>IF($E602="","",IF($F602&lt;&gt;"",$F602,$E602))</f>
        <v/>
      </c>
      <c r="H602" s="24">
        <f>IF($E602="","",IFERROR(VLOOKUP($A602,'Recurring Plans'!$A$5:$M$104,9,FALSE),""))</f>
        <v/>
      </c>
      <c r="I602" s="13" t="n"/>
      <c r="J602" s="20">
        <f>IF($E602="","",IF($I602&lt;&gt;"",$I602,IFERROR(VLOOKUP($A602,'Recurring Plans'!$A$5:$M$104,10,FALSE),"")))</f>
        <v/>
      </c>
      <c r="K602" s="12" t="n"/>
      <c r="L602" s="9">
        <f>IF($G602="","",IF($K602&lt;&gt;"",$K602,'Assumptions'!$E$14))</f>
        <v/>
      </c>
      <c r="M602" s="13" t="n"/>
      <c r="N602" s="20">
        <f>IF($G602="","",IF(OR($F602&lt;&gt;"",$I602&lt;&gt;"",$M602&lt;&gt;"",$K602='Assumptions'!$E$16,$K602='Assumptions'!$E$17),"Exception - check",IF(AND($L602='Assumptions'!$E$14,$G602&lt;'Assumptions'!$B$4),"Past date - check","")))</f>
        <v/>
      </c>
    </row>
    <row r="603">
      <c r="A603" s="6">
        <f>IFERROR(IF(INDEX('Recurring Plans'!$A$5:$A$104,INT((ROW()-5)/12)+1)="","",INDEX('Recurring Plans'!$A$5:$A$104,INT((ROW()-5)/12)+1)),"")</f>
        <v/>
      </c>
      <c r="B603" s="21">
        <f>IF($A603="","",MOD(ROW()-5,12)+1)</f>
        <v/>
      </c>
      <c r="C603" s="18">
        <f>IF($A603="","",IFERROR(VLOOKUP($A603,'Recurring Plans'!$A$5:$M$104,2,FALSE),""))</f>
        <v/>
      </c>
      <c r="D603" s="18">
        <f>IF($A603="","",IFERROR(VLOOKUP($A603,'Recurring Plans'!$A$5:$M$104,4,FALSE),""))</f>
        <v/>
      </c>
      <c r="E603" s="32">
        <f>IF(OR($A603="",$B603&gt;IFERROR(VLOOKUP($A603,'Recurring Plans'!$A$5:$M$104,8,FALSE),0),IFERROR(VLOOKUP($A603,'Recurring Plans'!$A$5:$M$104,11,FALSE),"")&lt;&gt;'Assumptions'!$E$9),"",IFERROR(IF(VLOOKUP($A603,'Recurring Plans'!$A$5:$M$104,7,FALSE)='Assumptions'!$E$4,VLOOKUP($A603,'Recurring Plans'!$A$5:$M$104,5,FALSE)+($B603-1)*VLOOKUP($A603,'Recurring Plans'!$A$5:$M$104,6,FALSE),IF(VLOOKUP($A603,'Recurring Plans'!$A$5:$M$104,7,FALSE)='Assumptions'!$E$5,VLOOKUP($A603,'Recurring Plans'!$A$5:$M$104,5,FALSE)+($B603-1)*VLOOKUP($A603,'Recurring Plans'!$A$5:$M$104,6,FALSE)*7,IF(VLOOKUP($A603,'Recurring Plans'!$A$5:$M$104,7,FALSE)='Assumptions'!$E$6,EDATE(VLOOKUP($A603,'Recurring Plans'!$A$5:$M$104,5,FALSE),($B603-1)*VLOOKUP($A603,'Recurring Plans'!$A$5:$M$104,6,FALSE)),""))),""))</f>
        <v/>
      </c>
      <c r="F603" s="31" t="n"/>
      <c r="G603" s="32">
        <f>IF($E603="","",IF($F603&lt;&gt;"",$F603,$E603))</f>
        <v/>
      </c>
      <c r="H603" s="22">
        <f>IF($E603="","",IFERROR(VLOOKUP($A603,'Recurring Plans'!$A$5:$M$104,9,FALSE),""))</f>
        <v/>
      </c>
      <c r="I603" s="13" t="n"/>
      <c r="J603" s="18">
        <f>IF($E603="","",IF($I603&lt;&gt;"",$I603,IFERROR(VLOOKUP($A603,'Recurring Plans'!$A$5:$M$104,10,FALSE),"")))</f>
        <v/>
      </c>
      <c r="K603" s="12" t="n"/>
      <c r="L603" s="6">
        <f>IF($G603="","",IF($K603&lt;&gt;"",$K603,'Assumptions'!$E$14))</f>
        <v/>
      </c>
      <c r="M603" s="13" t="n"/>
      <c r="N603" s="18">
        <f>IF($G603="","",IF(OR($F603&lt;&gt;"",$I603&lt;&gt;"",$M603&lt;&gt;"",$K603='Assumptions'!$E$16,$K603='Assumptions'!$E$17),"Exception - check",IF(AND($L603='Assumptions'!$E$14,$G603&lt;'Assumptions'!$B$4),"Past date - check","")))</f>
        <v/>
      </c>
    </row>
    <row r="604">
      <c r="A604" s="9">
        <f>IFERROR(IF(INDEX('Recurring Plans'!$A$5:$A$104,INT((ROW()-5)/12)+1)="","",INDEX('Recurring Plans'!$A$5:$A$104,INT((ROW()-5)/12)+1)),"")</f>
        <v/>
      </c>
      <c r="B604" s="23">
        <f>IF($A604="","",MOD(ROW()-5,12)+1)</f>
        <v/>
      </c>
      <c r="C604" s="20">
        <f>IF($A604="","",IFERROR(VLOOKUP($A604,'Recurring Plans'!$A$5:$M$104,2,FALSE),""))</f>
        <v/>
      </c>
      <c r="D604" s="20">
        <f>IF($A604="","",IFERROR(VLOOKUP($A604,'Recurring Plans'!$A$5:$M$104,4,FALSE),""))</f>
        <v/>
      </c>
      <c r="E604" s="33">
        <f>IF(OR($A604="",$B604&gt;IFERROR(VLOOKUP($A604,'Recurring Plans'!$A$5:$M$104,8,FALSE),0),IFERROR(VLOOKUP($A604,'Recurring Plans'!$A$5:$M$104,11,FALSE),"")&lt;&gt;'Assumptions'!$E$9),"",IFERROR(IF(VLOOKUP($A604,'Recurring Plans'!$A$5:$M$104,7,FALSE)='Assumptions'!$E$4,VLOOKUP($A604,'Recurring Plans'!$A$5:$M$104,5,FALSE)+($B604-1)*VLOOKUP($A604,'Recurring Plans'!$A$5:$M$104,6,FALSE),IF(VLOOKUP($A604,'Recurring Plans'!$A$5:$M$104,7,FALSE)='Assumptions'!$E$5,VLOOKUP($A604,'Recurring Plans'!$A$5:$M$104,5,FALSE)+($B604-1)*VLOOKUP($A604,'Recurring Plans'!$A$5:$M$104,6,FALSE)*7,IF(VLOOKUP($A604,'Recurring Plans'!$A$5:$M$104,7,FALSE)='Assumptions'!$E$6,EDATE(VLOOKUP($A604,'Recurring Plans'!$A$5:$M$104,5,FALSE),($B604-1)*VLOOKUP($A604,'Recurring Plans'!$A$5:$M$104,6,FALSE)),""))),""))</f>
        <v/>
      </c>
      <c r="F604" s="31" t="n"/>
      <c r="G604" s="33">
        <f>IF($E604="","",IF($F604&lt;&gt;"",$F604,$E604))</f>
        <v/>
      </c>
      <c r="H604" s="24">
        <f>IF($E604="","",IFERROR(VLOOKUP($A604,'Recurring Plans'!$A$5:$M$104,9,FALSE),""))</f>
        <v/>
      </c>
      <c r="I604" s="13" t="n"/>
      <c r="J604" s="20">
        <f>IF($E604="","",IF($I604&lt;&gt;"",$I604,IFERROR(VLOOKUP($A604,'Recurring Plans'!$A$5:$M$104,10,FALSE),"")))</f>
        <v/>
      </c>
      <c r="K604" s="12" t="n"/>
      <c r="L604" s="9">
        <f>IF($G604="","",IF($K604&lt;&gt;"",$K604,'Assumptions'!$E$14))</f>
        <v/>
      </c>
      <c r="M604" s="13" t="n"/>
      <c r="N604" s="20">
        <f>IF($G604="","",IF(OR($F604&lt;&gt;"",$I604&lt;&gt;"",$M604&lt;&gt;"",$K604='Assumptions'!$E$16,$K604='Assumptions'!$E$17),"Exception - check",IF(AND($L604='Assumptions'!$E$14,$G604&lt;'Assumptions'!$B$4),"Past date - check","")))</f>
        <v/>
      </c>
    </row>
    <row r="605">
      <c r="A605" s="6">
        <f>IFERROR(IF(INDEX('Recurring Plans'!$A$5:$A$104,INT((ROW()-5)/12)+1)="","",INDEX('Recurring Plans'!$A$5:$A$104,INT((ROW()-5)/12)+1)),"")</f>
        <v/>
      </c>
      <c r="B605" s="21">
        <f>IF($A605="","",MOD(ROW()-5,12)+1)</f>
        <v/>
      </c>
      <c r="C605" s="18">
        <f>IF($A605="","",IFERROR(VLOOKUP($A605,'Recurring Plans'!$A$5:$M$104,2,FALSE),""))</f>
        <v/>
      </c>
      <c r="D605" s="18">
        <f>IF($A605="","",IFERROR(VLOOKUP($A605,'Recurring Plans'!$A$5:$M$104,4,FALSE),""))</f>
        <v/>
      </c>
      <c r="E605" s="32">
        <f>IF(OR($A605="",$B605&gt;IFERROR(VLOOKUP($A605,'Recurring Plans'!$A$5:$M$104,8,FALSE),0),IFERROR(VLOOKUP($A605,'Recurring Plans'!$A$5:$M$104,11,FALSE),"")&lt;&gt;'Assumptions'!$E$9),"",IFERROR(IF(VLOOKUP($A605,'Recurring Plans'!$A$5:$M$104,7,FALSE)='Assumptions'!$E$4,VLOOKUP($A605,'Recurring Plans'!$A$5:$M$104,5,FALSE)+($B605-1)*VLOOKUP($A605,'Recurring Plans'!$A$5:$M$104,6,FALSE),IF(VLOOKUP($A605,'Recurring Plans'!$A$5:$M$104,7,FALSE)='Assumptions'!$E$5,VLOOKUP($A605,'Recurring Plans'!$A$5:$M$104,5,FALSE)+($B605-1)*VLOOKUP($A605,'Recurring Plans'!$A$5:$M$104,6,FALSE)*7,IF(VLOOKUP($A605,'Recurring Plans'!$A$5:$M$104,7,FALSE)='Assumptions'!$E$6,EDATE(VLOOKUP($A605,'Recurring Plans'!$A$5:$M$104,5,FALSE),($B605-1)*VLOOKUP($A605,'Recurring Plans'!$A$5:$M$104,6,FALSE)),""))),""))</f>
        <v/>
      </c>
      <c r="F605" s="31" t="n"/>
      <c r="G605" s="32">
        <f>IF($E605="","",IF($F605&lt;&gt;"",$F605,$E605))</f>
        <v/>
      </c>
      <c r="H605" s="22">
        <f>IF($E605="","",IFERROR(VLOOKUP($A605,'Recurring Plans'!$A$5:$M$104,9,FALSE),""))</f>
        <v/>
      </c>
      <c r="I605" s="13" t="n"/>
      <c r="J605" s="18">
        <f>IF($E605="","",IF($I605&lt;&gt;"",$I605,IFERROR(VLOOKUP($A605,'Recurring Plans'!$A$5:$M$104,10,FALSE),"")))</f>
        <v/>
      </c>
      <c r="K605" s="12" t="n"/>
      <c r="L605" s="6">
        <f>IF($G605="","",IF($K605&lt;&gt;"",$K605,'Assumptions'!$E$14))</f>
        <v/>
      </c>
      <c r="M605" s="13" t="n"/>
      <c r="N605" s="18">
        <f>IF($G605="","",IF(OR($F605&lt;&gt;"",$I605&lt;&gt;"",$M605&lt;&gt;"",$K605='Assumptions'!$E$16,$K605='Assumptions'!$E$17),"Exception - check",IF(AND($L605='Assumptions'!$E$14,$G605&lt;'Assumptions'!$B$4),"Past date - check","")))</f>
        <v/>
      </c>
    </row>
    <row r="606">
      <c r="A606" s="9">
        <f>IFERROR(IF(INDEX('Recurring Plans'!$A$5:$A$104,INT((ROW()-5)/12)+1)="","",INDEX('Recurring Plans'!$A$5:$A$104,INT((ROW()-5)/12)+1)),"")</f>
        <v/>
      </c>
      <c r="B606" s="23">
        <f>IF($A606="","",MOD(ROW()-5,12)+1)</f>
        <v/>
      </c>
      <c r="C606" s="20">
        <f>IF($A606="","",IFERROR(VLOOKUP($A606,'Recurring Plans'!$A$5:$M$104,2,FALSE),""))</f>
        <v/>
      </c>
      <c r="D606" s="20">
        <f>IF($A606="","",IFERROR(VLOOKUP($A606,'Recurring Plans'!$A$5:$M$104,4,FALSE),""))</f>
        <v/>
      </c>
      <c r="E606" s="33">
        <f>IF(OR($A606="",$B606&gt;IFERROR(VLOOKUP($A606,'Recurring Plans'!$A$5:$M$104,8,FALSE),0),IFERROR(VLOOKUP($A606,'Recurring Plans'!$A$5:$M$104,11,FALSE),"")&lt;&gt;'Assumptions'!$E$9),"",IFERROR(IF(VLOOKUP($A606,'Recurring Plans'!$A$5:$M$104,7,FALSE)='Assumptions'!$E$4,VLOOKUP($A606,'Recurring Plans'!$A$5:$M$104,5,FALSE)+($B606-1)*VLOOKUP($A606,'Recurring Plans'!$A$5:$M$104,6,FALSE),IF(VLOOKUP($A606,'Recurring Plans'!$A$5:$M$104,7,FALSE)='Assumptions'!$E$5,VLOOKUP($A606,'Recurring Plans'!$A$5:$M$104,5,FALSE)+($B606-1)*VLOOKUP($A606,'Recurring Plans'!$A$5:$M$104,6,FALSE)*7,IF(VLOOKUP($A606,'Recurring Plans'!$A$5:$M$104,7,FALSE)='Assumptions'!$E$6,EDATE(VLOOKUP($A606,'Recurring Plans'!$A$5:$M$104,5,FALSE),($B606-1)*VLOOKUP($A606,'Recurring Plans'!$A$5:$M$104,6,FALSE)),""))),""))</f>
        <v/>
      </c>
      <c r="F606" s="31" t="n"/>
      <c r="G606" s="33">
        <f>IF($E606="","",IF($F606&lt;&gt;"",$F606,$E606))</f>
        <v/>
      </c>
      <c r="H606" s="24">
        <f>IF($E606="","",IFERROR(VLOOKUP($A606,'Recurring Plans'!$A$5:$M$104,9,FALSE),""))</f>
        <v/>
      </c>
      <c r="I606" s="13" t="n"/>
      <c r="J606" s="20">
        <f>IF($E606="","",IF($I606&lt;&gt;"",$I606,IFERROR(VLOOKUP($A606,'Recurring Plans'!$A$5:$M$104,10,FALSE),"")))</f>
        <v/>
      </c>
      <c r="K606" s="12" t="n"/>
      <c r="L606" s="9">
        <f>IF($G606="","",IF($K606&lt;&gt;"",$K606,'Assumptions'!$E$14))</f>
        <v/>
      </c>
      <c r="M606" s="13" t="n"/>
      <c r="N606" s="20">
        <f>IF($G606="","",IF(OR($F606&lt;&gt;"",$I606&lt;&gt;"",$M606&lt;&gt;"",$K606='Assumptions'!$E$16,$K606='Assumptions'!$E$17),"Exception - check",IF(AND($L606='Assumptions'!$E$14,$G606&lt;'Assumptions'!$B$4),"Past date - check","")))</f>
        <v/>
      </c>
    </row>
    <row r="607">
      <c r="A607" s="6">
        <f>IFERROR(IF(INDEX('Recurring Plans'!$A$5:$A$104,INT((ROW()-5)/12)+1)="","",INDEX('Recurring Plans'!$A$5:$A$104,INT((ROW()-5)/12)+1)),"")</f>
        <v/>
      </c>
      <c r="B607" s="21">
        <f>IF($A607="","",MOD(ROW()-5,12)+1)</f>
        <v/>
      </c>
      <c r="C607" s="18">
        <f>IF($A607="","",IFERROR(VLOOKUP($A607,'Recurring Plans'!$A$5:$M$104,2,FALSE),""))</f>
        <v/>
      </c>
      <c r="D607" s="18">
        <f>IF($A607="","",IFERROR(VLOOKUP($A607,'Recurring Plans'!$A$5:$M$104,4,FALSE),""))</f>
        <v/>
      </c>
      <c r="E607" s="32">
        <f>IF(OR($A607="",$B607&gt;IFERROR(VLOOKUP($A607,'Recurring Plans'!$A$5:$M$104,8,FALSE),0),IFERROR(VLOOKUP($A607,'Recurring Plans'!$A$5:$M$104,11,FALSE),"")&lt;&gt;'Assumptions'!$E$9),"",IFERROR(IF(VLOOKUP($A607,'Recurring Plans'!$A$5:$M$104,7,FALSE)='Assumptions'!$E$4,VLOOKUP($A607,'Recurring Plans'!$A$5:$M$104,5,FALSE)+($B607-1)*VLOOKUP($A607,'Recurring Plans'!$A$5:$M$104,6,FALSE),IF(VLOOKUP($A607,'Recurring Plans'!$A$5:$M$104,7,FALSE)='Assumptions'!$E$5,VLOOKUP($A607,'Recurring Plans'!$A$5:$M$104,5,FALSE)+($B607-1)*VLOOKUP($A607,'Recurring Plans'!$A$5:$M$104,6,FALSE)*7,IF(VLOOKUP($A607,'Recurring Plans'!$A$5:$M$104,7,FALSE)='Assumptions'!$E$6,EDATE(VLOOKUP($A607,'Recurring Plans'!$A$5:$M$104,5,FALSE),($B607-1)*VLOOKUP($A607,'Recurring Plans'!$A$5:$M$104,6,FALSE)),""))),""))</f>
        <v/>
      </c>
      <c r="F607" s="31" t="n"/>
      <c r="G607" s="32">
        <f>IF($E607="","",IF($F607&lt;&gt;"",$F607,$E607))</f>
        <v/>
      </c>
      <c r="H607" s="22">
        <f>IF($E607="","",IFERROR(VLOOKUP($A607,'Recurring Plans'!$A$5:$M$104,9,FALSE),""))</f>
        <v/>
      </c>
      <c r="I607" s="13" t="n"/>
      <c r="J607" s="18">
        <f>IF($E607="","",IF($I607&lt;&gt;"",$I607,IFERROR(VLOOKUP($A607,'Recurring Plans'!$A$5:$M$104,10,FALSE),"")))</f>
        <v/>
      </c>
      <c r="K607" s="12" t="n"/>
      <c r="L607" s="6">
        <f>IF($G607="","",IF($K607&lt;&gt;"",$K607,'Assumptions'!$E$14))</f>
        <v/>
      </c>
      <c r="M607" s="13" t="n"/>
      <c r="N607" s="18">
        <f>IF($G607="","",IF(OR($F607&lt;&gt;"",$I607&lt;&gt;"",$M607&lt;&gt;"",$K607='Assumptions'!$E$16,$K607='Assumptions'!$E$17),"Exception - check",IF(AND($L607='Assumptions'!$E$14,$G607&lt;'Assumptions'!$B$4),"Past date - check","")))</f>
        <v/>
      </c>
    </row>
    <row r="608">
      <c r="A608" s="9">
        <f>IFERROR(IF(INDEX('Recurring Plans'!$A$5:$A$104,INT((ROW()-5)/12)+1)="","",INDEX('Recurring Plans'!$A$5:$A$104,INT((ROW()-5)/12)+1)),"")</f>
        <v/>
      </c>
      <c r="B608" s="23">
        <f>IF($A608="","",MOD(ROW()-5,12)+1)</f>
        <v/>
      </c>
      <c r="C608" s="20">
        <f>IF($A608="","",IFERROR(VLOOKUP($A608,'Recurring Plans'!$A$5:$M$104,2,FALSE),""))</f>
        <v/>
      </c>
      <c r="D608" s="20">
        <f>IF($A608="","",IFERROR(VLOOKUP($A608,'Recurring Plans'!$A$5:$M$104,4,FALSE),""))</f>
        <v/>
      </c>
      <c r="E608" s="33">
        <f>IF(OR($A608="",$B608&gt;IFERROR(VLOOKUP($A608,'Recurring Plans'!$A$5:$M$104,8,FALSE),0),IFERROR(VLOOKUP($A608,'Recurring Plans'!$A$5:$M$104,11,FALSE),"")&lt;&gt;'Assumptions'!$E$9),"",IFERROR(IF(VLOOKUP($A608,'Recurring Plans'!$A$5:$M$104,7,FALSE)='Assumptions'!$E$4,VLOOKUP($A608,'Recurring Plans'!$A$5:$M$104,5,FALSE)+($B608-1)*VLOOKUP($A608,'Recurring Plans'!$A$5:$M$104,6,FALSE),IF(VLOOKUP($A608,'Recurring Plans'!$A$5:$M$104,7,FALSE)='Assumptions'!$E$5,VLOOKUP($A608,'Recurring Plans'!$A$5:$M$104,5,FALSE)+($B608-1)*VLOOKUP($A608,'Recurring Plans'!$A$5:$M$104,6,FALSE)*7,IF(VLOOKUP($A608,'Recurring Plans'!$A$5:$M$104,7,FALSE)='Assumptions'!$E$6,EDATE(VLOOKUP($A608,'Recurring Plans'!$A$5:$M$104,5,FALSE),($B608-1)*VLOOKUP($A608,'Recurring Plans'!$A$5:$M$104,6,FALSE)),""))),""))</f>
        <v/>
      </c>
      <c r="F608" s="31" t="n"/>
      <c r="G608" s="33">
        <f>IF($E608="","",IF($F608&lt;&gt;"",$F608,$E608))</f>
        <v/>
      </c>
      <c r="H608" s="24">
        <f>IF($E608="","",IFERROR(VLOOKUP($A608,'Recurring Plans'!$A$5:$M$104,9,FALSE),""))</f>
        <v/>
      </c>
      <c r="I608" s="13" t="n"/>
      <c r="J608" s="20">
        <f>IF($E608="","",IF($I608&lt;&gt;"",$I608,IFERROR(VLOOKUP($A608,'Recurring Plans'!$A$5:$M$104,10,FALSE),"")))</f>
        <v/>
      </c>
      <c r="K608" s="12" t="n"/>
      <c r="L608" s="9">
        <f>IF($G608="","",IF($K608&lt;&gt;"",$K608,'Assumptions'!$E$14))</f>
        <v/>
      </c>
      <c r="M608" s="13" t="n"/>
      <c r="N608" s="20">
        <f>IF($G608="","",IF(OR($F608&lt;&gt;"",$I608&lt;&gt;"",$M608&lt;&gt;"",$K608='Assumptions'!$E$16,$K608='Assumptions'!$E$17),"Exception - check",IF(AND($L608='Assumptions'!$E$14,$G608&lt;'Assumptions'!$B$4),"Past date - check","")))</f>
        <v/>
      </c>
    </row>
    <row r="609">
      <c r="A609" s="6">
        <f>IFERROR(IF(INDEX('Recurring Plans'!$A$5:$A$104,INT((ROW()-5)/12)+1)="","",INDEX('Recurring Plans'!$A$5:$A$104,INT((ROW()-5)/12)+1)),"")</f>
        <v/>
      </c>
      <c r="B609" s="21">
        <f>IF($A609="","",MOD(ROW()-5,12)+1)</f>
        <v/>
      </c>
      <c r="C609" s="18">
        <f>IF($A609="","",IFERROR(VLOOKUP($A609,'Recurring Plans'!$A$5:$M$104,2,FALSE),""))</f>
        <v/>
      </c>
      <c r="D609" s="18">
        <f>IF($A609="","",IFERROR(VLOOKUP($A609,'Recurring Plans'!$A$5:$M$104,4,FALSE),""))</f>
        <v/>
      </c>
      <c r="E609" s="32">
        <f>IF(OR($A609="",$B609&gt;IFERROR(VLOOKUP($A609,'Recurring Plans'!$A$5:$M$104,8,FALSE),0),IFERROR(VLOOKUP($A609,'Recurring Plans'!$A$5:$M$104,11,FALSE),"")&lt;&gt;'Assumptions'!$E$9),"",IFERROR(IF(VLOOKUP($A609,'Recurring Plans'!$A$5:$M$104,7,FALSE)='Assumptions'!$E$4,VLOOKUP($A609,'Recurring Plans'!$A$5:$M$104,5,FALSE)+($B609-1)*VLOOKUP($A609,'Recurring Plans'!$A$5:$M$104,6,FALSE),IF(VLOOKUP($A609,'Recurring Plans'!$A$5:$M$104,7,FALSE)='Assumptions'!$E$5,VLOOKUP($A609,'Recurring Plans'!$A$5:$M$104,5,FALSE)+($B609-1)*VLOOKUP($A609,'Recurring Plans'!$A$5:$M$104,6,FALSE)*7,IF(VLOOKUP($A609,'Recurring Plans'!$A$5:$M$104,7,FALSE)='Assumptions'!$E$6,EDATE(VLOOKUP($A609,'Recurring Plans'!$A$5:$M$104,5,FALSE),($B609-1)*VLOOKUP($A609,'Recurring Plans'!$A$5:$M$104,6,FALSE)),""))),""))</f>
        <v/>
      </c>
      <c r="F609" s="31" t="n"/>
      <c r="G609" s="32">
        <f>IF($E609="","",IF($F609&lt;&gt;"",$F609,$E609))</f>
        <v/>
      </c>
      <c r="H609" s="22">
        <f>IF($E609="","",IFERROR(VLOOKUP($A609,'Recurring Plans'!$A$5:$M$104,9,FALSE),""))</f>
        <v/>
      </c>
      <c r="I609" s="13" t="n"/>
      <c r="J609" s="18">
        <f>IF($E609="","",IF($I609&lt;&gt;"",$I609,IFERROR(VLOOKUP($A609,'Recurring Plans'!$A$5:$M$104,10,FALSE),"")))</f>
        <v/>
      </c>
      <c r="K609" s="12" t="n"/>
      <c r="L609" s="6">
        <f>IF($G609="","",IF($K609&lt;&gt;"",$K609,'Assumptions'!$E$14))</f>
        <v/>
      </c>
      <c r="M609" s="13" t="n"/>
      <c r="N609" s="18">
        <f>IF($G609="","",IF(OR($F609&lt;&gt;"",$I609&lt;&gt;"",$M609&lt;&gt;"",$K609='Assumptions'!$E$16,$K609='Assumptions'!$E$17),"Exception - check",IF(AND($L609='Assumptions'!$E$14,$G609&lt;'Assumptions'!$B$4),"Past date - check","")))</f>
        <v/>
      </c>
    </row>
    <row r="610">
      <c r="A610" s="9">
        <f>IFERROR(IF(INDEX('Recurring Plans'!$A$5:$A$104,INT((ROW()-5)/12)+1)="","",INDEX('Recurring Plans'!$A$5:$A$104,INT((ROW()-5)/12)+1)),"")</f>
        <v/>
      </c>
      <c r="B610" s="23">
        <f>IF($A610="","",MOD(ROW()-5,12)+1)</f>
        <v/>
      </c>
      <c r="C610" s="20">
        <f>IF($A610="","",IFERROR(VLOOKUP($A610,'Recurring Plans'!$A$5:$M$104,2,FALSE),""))</f>
        <v/>
      </c>
      <c r="D610" s="20">
        <f>IF($A610="","",IFERROR(VLOOKUP($A610,'Recurring Plans'!$A$5:$M$104,4,FALSE),""))</f>
        <v/>
      </c>
      <c r="E610" s="33">
        <f>IF(OR($A610="",$B610&gt;IFERROR(VLOOKUP($A610,'Recurring Plans'!$A$5:$M$104,8,FALSE),0),IFERROR(VLOOKUP($A610,'Recurring Plans'!$A$5:$M$104,11,FALSE),"")&lt;&gt;'Assumptions'!$E$9),"",IFERROR(IF(VLOOKUP($A610,'Recurring Plans'!$A$5:$M$104,7,FALSE)='Assumptions'!$E$4,VLOOKUP($A610,'Recurring Plans'!$A$5:$M$104,5,FALSE)+($B610-1)*VLOOKUP($A610,'Recurring Plans'!$A$5:$M$104,6,FALSE),IF(VLOOKUP($A610,'Recurring Plans'!$A$5:$M$104,7,FALSE)='Assumptions'!$E$5,VLOOKUP($A610,'Recurring Plans'!$A$5:$M$104,5,FALSE)+($B610-1)*VLOOKUP($A610,'Recurring Plans'!$A$5:$M$104,6,FALSE)*7,IF(VLOOKUP($A610,'Recurring Plans'!$A$5:$M$104,7,FALSE)='Assumptions'!$E$6,EDATE(VLOOKUP($A610,'Recurring Plans'!$A$5:$M$104,5,FALSE),($B610-1)*VLOOKUP($A610,'Recurring Plans'!$A$5:$M$104,6,FALSE)),""))),""))</f>
        <v/>
      </c>
      <c r="F610" s="31" t="n"/>
      <c r="G610" s="33">
        <f>IF($E610="","",IF($F610&lt;&gt;"",$F610,$E610))</f>
        <v/>
      </c>
      <c r="H610" s="24">
        <f>IF($E610="","",IFERROR(VLOOKUP($A610,'Recurring Plans'!$A$5:$M$104,9,FALSE),""))</f>
        <v/>
      </c>
      <c r="I610" s="13" t="n"/>
      <c r="J610" s="20">
        <f>IF($E610="","",IF($I610&lt;&gt;"",$I610,IFERROR(VLOOKUP($A610,'Recurring Plans'!$A$5:$M$104,10,FALSE),"")))</f>
        <v/>
      </c>
      <c r="K610" s="12" t="n"/>
      <c r="L610" s="9">
        <f>IF($G610="","",IF($K610&lt;&gt;"",$K610,'Assumptions'!$E$14))</f>
        <v/>
      </c>
      <c r="M610" s="13" t="n"/>
      <c r="N610" s="20">
        <f>IF($G610="","",IF(OR($F610&lt;&gt;"",$I610&lt;&gt;"",$M610&lt;&gt;"",$K610='Assumptions'!$E$16,$K610='Assumptions'!$E$17),"Exception - check",IF(AND($L610='Assumptions'!$E$14,$G610&lt;'Assumptions'!$B$4),"Past date - check","")))</f>
        <v/>
      </c>
    </row>
    <row r="611">
      <c r="A611" s="6">
        <f>IFERROR(IF(INDEX('Recurring Plans'!$A$5:$A$104,INT((ROW()-5)/12)+1)="","",INDEX('Recurring Plans'!$A$5:$A$104,INT((ROW()-5)/12)+1)),"")</f>
        <v/>
      </c>
      <c r="B611" s="21">
        <f>IF($A611="","",MOD(ROW()-5,12)+1)</f>
        <v/>
      </c>
      <c r="C611" s="18">
        <f>IF($A611="","",IFERROR(VLOOKUP($A611,'Recurring Plans'!$A$5:$M$104,2,FALSE),""))</f>
        <v/>
      </c>
      <c r="D611" s="18">
        <f>IF($A611="","",IFERROR(VLOOKUP($A611,'Recurring Plans'!$A$5:$M$104,4,FALSE),""))</f>
        <v/>
      </c>
      <c r="E611" s="32">
        <f>IF(OR($A611="",$B611&gt;IFERROR(VLOOKUP($A611,'Recurring Plans'!$A$5:$M$104,8,FALSE),0),IFERROR(VLOOKUP($A611,'Recurring Plans'!$A$5:$M$104,11,FALSE),"")&lt;&gt;'Assumptions'!$E$9),"",IFERROR(IF(VLOOKUP($A611,'Recurring Plans'!$A$5:$M$104,7,FALSE)='Assumptions'!$E$4,VLOOKUP($A611,'Recurring Plans'!$A$5:$M$104,5,FALSE)+($B611-1)*VLOOKUP($A611,'Recurring Plans'!$A$5:$M$104,6,FALSE),IF(VLOOKUP($A611,'Recurring Plans'!$A$5:$M$104,7,FALSE)='Assumptions'!$E$5,VLOOKUP($A611,'Recurring Plans'!$A$5:$M$104,5,FALSE)+($B611-1)*VLOOKUP($A611,'Recurring Plans'!$A$5:$M$104,6,FALSE)*7,IF(VLOOKUP($A611,'Recurring Plans'!$A$5:$M$104,7,FALSE)='Assumptions'!$E$6,EDATE(VLOOKUP($A611,'Recurring Plans'!$A$5:$M$104,5,FALSE),($B611-1)*VLOOKUP($A611,'Recurring Plans'!$A$5:$M$104,6,FALSE)),""))),""))</f>
        <v/>
      </c>
      <c r="F611" s="31" t="n"/>
      <c r="G611" s="32">
        <f>IF($E611="","",IF($F611&lt;&gt;"",$F611,$E611))</f>
        <v/>
      </c>
      <c r="H611" s="22">
        <f>IF($E611="","",IFERROR(VLOOKUP($A611,'Recurring Plans'!$A$5:$M$104,9,FALSE),""))</f>
        <v/>
      </c>
      <c r="I611" s="13" t="n"/>
      <c r="J611" s="18">
        <f>IF($E611="","",IF($I611&lt;&gt;"",$I611,IFERROR(VLOOKUP($A611,'Recurring Plans'!$A$5:$M$104,10,FALSE),"")))</f>
        <v/>
      </c>
      <c r="K611" s="12" t="n"/>
      <c r="L611" s="6">
        <f>IF($G611="","",IF($K611&lt;&gt;"",$K611,'Assumptions'!$E$14))</f>
        <v/>
      </c>
      <c r="M611" s="13" t="n"/>
      <c r="N611" s="18">
        <f>IF($G611="","",IF(OR($F611&lt;&gt;"",$I611&lt;&gt;"",$M611&lt;&gt;"",$K611='Assumptions'!$E$16,$K611='Assumptions'!$E$17),"Exception - check",IF(AND($L611='Assumptions'!$E$14,$G611&lt;'Assumptions'!$B$4),"Past date - check","")))</f>
        <v/>
      </c>
    </row>
    <row r="612">
      <c r="A612" s="9">
        <f>IFERROR(IF(INDEX('Recurring Plans'!$A$5:$A$104,INT((ROW()-5)/12)+1)="","",INDEX('Recurring Plans'!$A$5:$A$104,INT((ROW()-5)/12)+1)),"")</f>
        <v/>
      </c>
      <c r="B612" s="23">
        <f>IF($A612="","",MOD(ROW()-5,12)+1)</f>
        <v/>
      </c>
      <c r="C612" s="20">
        <f>IF($A612="","",IFERROR(VLOOKUP($A612,'Recurring Plans'!$A$5:$M$104,2,FALSE),""))</f>
        <v/>
      </c>
      <c r="D612" s="20">
        <f>IF($A612="","",IFERROR(VLOOKUP($A612,'Recurring Plans'!$A$5:$M$104,4,FALSE),""))</f>
        <v/>
      </c>
      <c r="E612" s="33">
        <f>IF(OR($A612="",$B612&gt;IFERROR(VLOOKUP($A612,'Recurring Plans'!$A$5:$M$104,8,FALSE),0),IFERROR(VLOOKUP($A612,'Recurring Plans'!$A$5:$M$104,11,FALSE),"")&lt;&gt;'Assumptions'!$E$9),"",IFERROR(IF(VLOOKUP($A612,'Recurring Plans'!$A$5:$M$104,7,FALSE)='Assumptions'!$E$4,VLOOKUP($A612,'Recurring Plans'!$A$5:$M$104,5,FALSE)+($B612-1)*VLOOKUP($A612,'Recurring Plans'!$A$5:$M$104,6,FALSE),IF(VLOOKUP($A612,'Recurring Plans'!$A$5:$M$104,7,FALSE)='Assumptions'!$E$5,VLOOKUP($A612,'Recurring Plans'!$A$5:$M$104,5,FALSE)+($B612-1)*VLOOKUP($A612,'Recurring Plans'!$A$5:$M$104,6,FALSE)*7,IF(VLOOKUP($A612,'Recurring Plans'!$A$5:$M$104,7,FALSE)='Assumptions'!$E$6,EDATE(VLOOKUP($A612,'Recurring Plans'!$A$5:$M$104,5,FALSE),($B612-1)*VLOOKUP($A612,'Recurring Plans'!$A$5:$M$104,6,FALSE)),""))),""))</f>
        <v/>
      </c>
      <c r="F612" s="31" t="n"/>
      <c r="G612" s="33">
        <f>IF($E612="","",IF($F612&lt;&gt;"",$F612,$E612))</f>
        <v/>
      </c>
      <c r="H612" s="24">
        <f>IF($E612="","",IFERROR(VLOOKUP($A612,'Recurring Plans'!$A$5:$M$104,9,FALSE),""))</f>
        <v/>
      </c>
      <c r="I612" s="13" t="n"/>
      <c r="J612" s="20">
        <f>IF($E612="","",IF($I612&lt;&gt;"",$I612,IFERROR(VLOOKUP($A612,'Recurring Plans'!$A$5:$M$104,10,FALSE),"")))</f>
        <v/>
      </c>
      <c r="K612" s="12" t="n"/>
      <c r="L612" s="9">
        <f>IF($G612="","",IF($K612&lt;&gt;"",$K612,'Assumptions'!$E$14))</f>
        <v/>
      </c>
      <c r="M612" s="13" t="n"/>
      <c r="N612" s="20">
        <f>IF($G612="","",IF(OR($F612&lt;&gt;"",$I612&lt;&gt;"",$M612&lt;&gt;"",$K612='Assumptions'!$E$16,$K612='Assumptions'!$E$17),"Exception - check",IF(AND($L612='Assumptions'!$E$14,$G612&lt;'Assumptions'!$B$4),"Past date - check","")))</f>
        <v/>
      </c>
    </row>
    <row r="613">
      <c r="A613" s="6">
        <f>IFERROR(IF(INDEX('Recurring Plans'!$A$5:$A$104,INT((ROW()-5)/12)+1)="","",INDEX('Recurring Plans'!$A$5:$A$104,INT((ROW()-5)/12)+1)),"")</f>
        <v/>
      </c>
      <c r="B613" s="21">
        <f>IF($A613="","",MOD(ROW()-5,12)+1)</f>
        <v/>
      </c>
      <c r="C613" s="18">
        <f>IF($A613="","",IFERROR(VLOOKUP($A613,'Recurring Plans'!$A$5:$M$104,2,FALSE),""))</f>
        <v/>
      </c>
      <c r="D613" s="18">
        <f>IF($A613="","",IFERROR(VLOOKUP($A613,'Recurring Plans'!$A$5:$M$104,4,FALSE),""))</f>
        <v/>
      </c>
      <c r="E613" s="32">
        <f>IF(OR($A613="",$B613&gt;IFERROR(VLOOKUP($A613,'Recurring Plans'!$A$5:$M$104,8,FALSE),0),IFERROR(VLOOKUP($A613,'Recurring Plans'!$A$5:$M$104,11,FALSE),"")&lt;&gt;'Assumptions'!$E$9),"",IFERROR(IF(VLOOKUP($A613,'Recurring Plans'!$A$5:$M$104,7,FALSE)='Assumptions'!$E$4,VLOOKUP($A613,'Recurring Plans'!$A$5:$M$104,5,FALSE)+($B613-1)*VLOOKUP($A613,'Recurring Plans'!$A$5:$M$104,6,FALSE),IF(VLOOKUP($A613,'Recurring Plans'!$A$5:$M$104,7,FALSE)='Assumptions'!$E$5,VLOOKUP($A613,'Recurring Plans'!$A$5:$M$104,5,FALSE)+($B613-1)*VLOOKUP($A613,'Recurring Plans'!$A$5:$M$104,6,FALSE)*7,IF(VLOOKUP($A613,'Recurring Plans'!$A$5:$M$104,7,FALSE)='Assumptions'!$E$6,EDATE(VLOOKUP($A613,'Recurring Plans'!$A$5:$M$104,5,FALSE),($B613-1)*VLOOKUP($A613,'Recurring Plans'!$A$5:$M$104,6,FALSE)),""))),""))</f>
        <v/>
      </c>
      <c r="F613" s="31" t="n"/>
      <c r="G613" s="32">
        <f>IF($E613="","",IF($F613&lt;&gt;"",$F613,$E613))</f>
        <v/>
      </c>
      <c r="H613" s="22">
        <f>IF($E613="","",IFERROR(VLOOKUP($A613,'Recurring Plans'!$A$5:$M$104,9,FALSE),""))</f>
        <v/>
      </c>
      <c r="I613" s="13" t="n"/>
      <c r="J613" s="18">
        <f>IF($E613="","",IF($I613&lt;&gt;"",$I613,IFERROR(VLOOKUP($A613,'Recurring Plans'!$A$5:$M$104,10,FALSE),"")))</f>
        <v/>
      </c>
      <c r="K613" s="12" t="n"/>
      <c r="L613" s="6">
        <f>IF($G613="","",IF($K613&lt;&gt;"",$K613,'Assumptions'!$E$14))</f>
        <v/>
      </c>
      <c r="M613" s="13" t="n"/>
      <c r="N613" s="18">
        <f>IF($G613="","",IF(OR($F613&lt;&gt;"",$I613&lt;&gt;"",$M613&lt;&gt;"",$K613='Assumptions'!$E$16,$K613='Assumptions'!$E$17),"Exception - check",IF(AND($L613='Assumptions'!$E$14,$G613&lt;'Assumptions'!$B$4),"Past date - check","")))</f>
        <v/>
      </c>
    </row>
    <row r="614">
      <c r="A614" s="9">
        <f>IFERROR(IF(INDEX('Recurring Plans'!$A$5:$A$104,INT((ROW()-5)/12)+1)="","",INDEX('Recurring Plans'!$A$5:$A$104,INT((ROW()-5)/12)+1)),"")</f>
        <v/>
      </c>
      <c r="B614" s="23">
        <f>IF($A614="","",MOD(ROW()-5,12)+1)</f>
        <v/>
      </c>
      <c r="C614" s="20">
        <f>IF($A614="","",IFERROR(VLOOKUP($A614,'Recurring Plans'!$A$5:$M$104,2,FALSE),""))</f>
        <v/>
      </c>
      <c r="D614" s="20">
        <f>IF($A614="","",IFERROR(VLOOKUP($A614,'Recurring Plans'!$A$5:$M$104,4,FALSE),""))</f>
        <v/>
      </c>
      <c r="E614" s="33">
        <f>IF(OR($A614="",$B614&gt;IFERROR(VLOOKUP($A614,'Recurring Plans'!$A$5:$M$104,8,FALSE),0),IFERROR(VLOOKUP($A614,'Recurring Plans'!$A$5:$M$104,11,FALSE),"")&lt;&gt;'Assumptions'!$E$9),"",IFERROR(IF(VLOOKUP($A614,'Recurring Plans'!$A$5:$M$104,7,FALSE)='Assumptions'!$E$4,VLOOKUP($A614,'Recurring Plans'!$A$5:$M$104,5,FALSE)+($B614-1)*VLOOKUP($A614,'Recurring Plans'!$A$5:$M$104,6,FALSE),IF(VLOOKUP($A614,'Recurring Plans'!$A$5:$M$104,7,FALSE)='Assumptions'!$E$5,VLOOKUP($A614,'Recurring Plans'!$A$5:$M$104,5,FALSE)+($B614-1)*VLOOKUP($A614,'Recurring Plans'!$A$5:$M$104,6,FALSE)*7,IF(VLOOKUP($A614,'Recurring Plans'!$A$5:$M$104,7,FALSE)='Assumptions'!$E$6,EDATE(VLOOKUP($A614,'Recurring Plans'!$A$5:$M$104,5,FALSE),($B614-1)*VLOOKUP($A614,'Recurring Plans'!$A$5:$M$104,6,FALSE)),""))),""))</f>
        <v/>
      </c>
      <c r="F614" s="31" t="n"/>
      <c r="G614" s="33">
        <f>IF($E614="","",IF($F614&lt;&gt;"",$F614,$E614))</f>
        <v/>
      </c>
      <c r="H614" s="24">
        <f>IF($E614="","",IFERROR(VLOOKUP($A614,'Recurring Plans'!$A$5:$M$104,9,FALSE),""))</f>
        <v/>
      </c>
      <c r="I614" s="13" t="n"/>
      <c r="J614" s="20">
        <f>IF($E614="","",IF($I614&lt;&gt;"",$I614,IFERROR(VLOOKUP($A614,'Recurring Plans'!$A$5:$M$104,10,FALSE),"")))</f>
        <v/>
      </c>
      <c r="K614" s="12" t="n"/>
      <c r="L614" s="9">
        <f>IF($G614="","",IF($K614&lt;&gt;"",$K614,'Assumptions'!$E$14))</f>
        <v/>
      </c>
      <c r="M614" s="13" t="n"/>
      <c r="N614" s="20">
        <f>IF($G614="","",IF(OR($F614&lt;&gt;"",$I614&lt;&gt;"",$M614&lt;&gt;"",$K614='Assumptions'!$E$16,$K614='Assumptions'!$E$17),"Exception - check",IF(AND($L614='Assumptions'!$E$14,$G614&lt;'Assumptions'!$B$4),"Past date - check","")))</f>
        <v/>
      </c>
    </row>
    <row r="615">
      <c r="A615" s="6">
        <f>IFERROR(IF(INDEX('Recurring Plans'!$A$5:$A$104,INT((ROW()-5)/12)+1)="","",INDEX('Recurring Plans'!$A$5:$A$104,INT((ROW()-5)/12)+1)),"")</f>
        <v/>
      </c>
      <c r="B615" s="21">
        <f>IF($A615="","",MOD(ROW()-5,12)+1)</f>
        <v/>
      </c>
      <c r="C615" s="18">
        <f>IF($A615="","",IFERROR(VLOOKUP($A615,'Recurring Plans'!$A$5:$M$104,2,FALSE),""))</f>
        <v/>
      </c>
      <c r="D615" s="18">
        <f>IF($A615="","",IFERROR(VLOOKUP($A615,'Recurring Plans'!$A$5:$M$104,4,FALSE),""))</f>
        <v/>
      </c>
      <c r="E615" s="32">
        <f>IF(OR($A615="",$B615&gt;IFERROR(VLOOKUP($A615,'Recurring Plans'!$A$5:$M$104,8,FALSE),0),IFERROR(VLOOKUP($A615,'Recurring Plans'!$A$5:$M$104,11,FALSE),"")&lt;&gt;'Assumptions'!$E$9),"",IFERROR(IF(VLOOKUP($A615,'Recurring Plans'!$A$5:$M$104,7,FALSE)='Assumptions'!$E$4,VLOOKUP($A615,'Recurring Plans'!$A$5:$M$104,5,FALSE)+($B615-1)*VLOOKUP($A615,'Recurring Plans'!$A$5:$M$104,6,FALSE),IF(VLOOKUP($A615,'Recurring Plans'!$A$5:$M$104,7,FALSE)='Assumptions'!$E$5,VLOOKUP($A615,'Recurring Plans'!$A$5:$M$104,5,FALSE)+($B615-1)*VLOOKUP($A615,'Recurring Plans'!$A$5:$M$104,6,FALSE)*7,IF(VLOOKUP($A615,'Recurring Plans'!$A$5:$M$104,7,FALSE)='Assumptions'!$E$6,EDATE(VLOOKUP($A615,'Recurring Plans'!$A$5:$M$104,5,FALSE),($B615-1)*VLOOKUP($A615,'Recurring Plans'!$A$5:$M$104,6,FALSE)),""))),""))</f>
        <v/>
      </c>
      <c r="F615" s="31" t="n"/>
      <c r="G615" s="32">
        <f>IF($E615="","",IF($F615&lt;&gt;"",$F615,$E615))</f>
        <v/>
      </c>
      <c r="H615" s="22">
        <f>IF($E615="","",IFERROR(VLOOKUP($A615,'Recurring Plans'!$A$5:$M$104,9,FALSE),""))</f>
        <v/>
      </c>
      <c r="I615" s="13" t="n"/>
      <c r="J615" s="18">
        <f>IF($E615="","",IF($I615&lt;&gt;"",$I615,IFERROR(VLOOKUP($A615,'Recurring Plans'!$A$5:$M$104,10,FALSE),"")))</f>
        <v/>
      </c>
      <c r="K615" s="12" t="n"/>
      <c r="L615" s="6">
        <f>IF($G615="","",IF($K615&lt;&gt;"",$K615,'Assumptions'!$E$14))</f>
        <v/>
      </c>
      <c r="M615" s="13" t="n"/>
      <c r="N615" s="18">
        <f>IF($G615="","",IF(OR($F615&lt;&gt;"",$I615&lt;&gt;"",$M615&lt;&gt;"",$K615='Assumptions'!$E$16,$K615='Assumptions'!$E$17),"Exception - check",IF(AND($L615='Assumptions'!$E$14,$G615&lt;'Assumptions'!$B$4),"Past date - check","")))</f>
        <v/>
      </c>
    </row>
    <row r="616">
      <c r="A616" s="9">
        <f>IFERROR(IF(INDEX('Recurring Plans'!$A$5:$A$104,INT((ROW()-5)/12)+1)="","",INDEX('Recurring Plans'!$A$5:$A$104,INT((ROW()-5)/12)+1)),"")</f>
        <v/>
      </c>
      <c r="B616" s="23">
        <f>IF($A616="","",MOD(ROW()-5,12)+1)</f>
        <v/>
      </c>
      <c r="C616" s="20">
        <f>IF($A616="","",IFERROR(VLOOKUP($A616,'Recurring Plans'!$A$5:$M$104,2,FALSE),""))</f>
        <v/>
      </c>
      <c r="D616" s="20">
        <f>IF($A616="","",IFERROR(VLOOKUP($A616,'Recurring Plans'!$A$5:$M$104,4,FALSE),""))</f>
        <v/>
      </c>
      <c r="E616" s="33">
        <f>IF(OR($A616="",$B616&gt;IFERROR(VLOOKUP($A616,'Recurring Plans'!$A$5:$M$104,8,FALSE),0),IFERROR(VLOOKUP($A616,'Recurring Plans'!$A$5:$M$104,11,FALSE),"")&lt;&gt;'Assumptions'!$E$9),"",IFERROR(IF(VLOOKUP($A616,'Recurring Plans'!$A$5:$M$104,7,FALSE)='Assumptions'!$E$4,VLOOKUP($A616,'Recurring Plans'!$A$5:$M$104,5,FALSE)+($B616-1)*VLOOKUP($A616,'Recurring Plans'!$A$5:$M$104,6,FALSE),IF(VLOOKUP($A616,'Recurring Plans'!$A$5:$M$104,7,FALSE)='Assumptions'!$E$5,VLOOKUP($A616,'Recurring Plans'!$A$5:$M$104,5,FALSE)+($B616-1)*VLOOKUP($A616,'Recurring Plans'!$A$5:$M$104,6,FALSE)*7,IF(VLOOKUP($A616,'Recurring Plans'!$A$5:$M$104,7,FALSE)='Assumptions'!$E$6,EDATE(VLOOKUP($A616,'Recurring Plans'!$A$5:$M$104,5,FALSE),($B616-1)*VLOOKUP($A616,'Recurring Plans'!$A$5:$M$104,6,FALSE)),""))),""))</f>
        <v/>
      </c>
      <c r="F616" s="31" t="n"/>
      <c r="G616" s="33">
        <f>IF($E616="","",IF($F616&lt;&gt;"",$F616,$E616))</f>
        <v/>
      </c>
      <c r="H616" s="24">
        <f>IF($E616="","",IFERROR(VLOOKUP($A616,'Recurring Plans'!$A$5:$M$104,9,FALSE),""))</f>
        <v/>
      </c>
      <c r="I616" s="13" t="n"/>
      <c r="J616" s="20">
        <f>IF($E616="","",IF($I616&lt;&gt;"",$I616,IFERROR(VLOOKUP($A616,'Recurring Plans'!$A$5:$M$104,10,FALSE),"")))</f>
        <v/>
      </c>
      <c r="K616" s="12" t="n"/>
      <c r="L616" s="9">
        <f>IF($G616="","",IF($K616&lt;&gt;"",$K616,'Assumptions'!$E$14))</f>
        <v/>
      </c>
      <c r="M616" s="13" t="n"/>
      <c r="N616" s="20">
        <f>IF($G616="","",IF(OR($F616&lt;&gt;"",$I616&lt;&gt;"",$M616&lt;&gt;"",$K616='Assumptions'!$E$16,$K616='Assumptions'!$E$17),"Exception - check",IF(AND($L616='Assumptions'!$E$14,$G616&lt;'Assumptions'!$B$4),"Past date - check","")))</f>
        <v/>
      </c>
    </row>
    <row r="617">
      <c r="A617" s="6">
        <f>IFERROR(IF(INDEX('Recurring Plans'!$A$5:$A$104,INT((ROW()-5)/12)+1)="","",INDEX('Recurring Plans'!$A$5:$A$104,INT((ROW()-5)/12)+1)),"")</f>
        <v/>
      </c>
      <c r="B617" s="21">
        <f>IF($A617="","",MOD(ROW()-5,12)+1)</f>
        <v/>
      </c>
      <c r="C617" s="18">
        <f>IF($A617="","",IFERROR(VLOOKUP($A617,'Recurring Plans'!$A$5:$M$104,2,FALSE),""))</f>
        <v/>
      </c>
      <c r="D617" s="18">
        <f>IF($A617="","",IFERROR(VLOOKUP($A617,'Recurring Plans'!$A$5:$M$104,4,FALSE),""))</f>
        <v/>
      </c>
      <c r="E617" s="32">
        <f>IF(OR($A617="",$B617&gt;IFERROR(VLOOKUP($A617,'Recurring Plans'!$A$5:$M$104,8,FALSE),0),IFERROR(VLOOKUP($A617,'Recurring Plans'!$A$5:$M$104,11,FALSE),"")&lt;&gt;'Assumptions'!$E$9),"",IFERROR(IF(VLOOKUP($A617,'Recurring Plans'!$A$5:$M$104,7,FALSE)='Assumptions'!$E$4,VLOOKUP($A617,'Recurring Plans'!$A$5:$M$104,5,FALSE)+($B617-1)*VLOOKUP($A617,'Recurring Plans'!$A$5:$M$104,6,FALSE),IF(VLOOKUP($A617,'Recurring Plans'!$A$5:$M$104,7,FALSE)='Assumptions'!$E$5,VLOOKUP($A617,'Recurring Plans'!$A$5:$M$104,5,FALSE)+($B617-1)*VLOOKUP($A617,'Recurring Plans'!$A$5:$M$104,6,FALSE)*7,IF(VLOOKUP($A617,'Recurring Plans'!$A$5:$M$104,7,FALSE)='Assumptions'!$E$6,EDATE(VLOOKUP($A617,'Recurring Plans'!$A$5:$M$104,5,FALSE),($B617-1)*VLOOKUP($A617,'Recurring Plans'!$A$5:$M$104,6,FALSE)),""))),""))</f>
        <v/>
      </c>
      <c r="F617" s="31" t="n"/>
      <c r="G617" s="32">
        <f>IF($E617="","",IF($F617&lt;&gt;"",$F617,$E617))</f>
        <v/>
      </c>
      <c r="H617" s="22">
        <f>IF($E617="","",IFERROR(VLOOKUP($A617,'Recurring Plans'!$A$5:$M$104,9,FALSE),""))</f>
        <v/>
      </c>
      <c r="I617" s="13" t="n"/>
      <c r="J617" s="18">
        <f>IF($E617="","",IF($I617&lt;&gt;"",$I617,IFERROR(VLOOKUP($A617,'Recurring Plans'!$A$5:$M$104,10,FALSE),"")))</f>
        <v/>
      </c>
      <c r="K617" s="12" t="n"/>
      <c r="L617" s="6">
        <f>IF($G617="","",IF($K617&lt;&gt;"",$K617,'Assumptions'!$E$14))</f>
        <v/>
      </c>
      <c r="M617" s="13" t="n"/>
      <c r="N617" s="18">
        <f>IF($G617="","",IF(OR($F617&lt;&gt;"",$I617&lt;&gt;"",$M617&lt;&gt;"",$K617='Assumptions'!$E$16,$K617='Assumptions'!$E$17),"Exception - check",IF(AND($L617='Assumptions'!$E$14,$G617&lt;'Assumptions'!$B$4),"Past date - check","")))</f>
        <v/>
      </c>
    </row>
    <row r="618">
      <c r="A618" s="9">
        <f>IFERROR(IF(INDEX('Recurring Plans'!$A$5:$A$104,INT((ROW()-5)/12)+1)="","",INDEX('Recurring Plans'!$A$5:$A$104,INT((ROW()-5)/12)+1)),"")</f>
        <v/>
      </c>
      <c r="B618" s="23">
        <f>IF($A618="","",MOD(ROW()-5,12)+1)</f>
        <v/>
      </c>
      <c r="C618" s="20">
        <f>IF($A618="","",IFERROR(VLOOKUP($A618,'Recurring Plans'!$A$5:$M$104,2,FALSE),""))</f>
        <v/>
      </c>
      <c r="D618" s="20">
        <f>IF($A618="","",IFERROR(VLOOKUP($A618,'Recurring Plans'!$A$5:$M$104,4,FALSE),""))</f>
        <v/>
      </c>
      <c r="E618" s="33">
        <f>IF(OR($A618="",$B618&gt;IFERROR(VLOOKUP($A618,'Recurring Plans'!$A$5:$M$104,8,FALSE),0),IFERROR(VLOOKUP($A618,'Recurring Plans'!$A$5:$M$104,11,FALSE),"")&lt;&gt;'Assumptions'!$E$9),"",IFERROR(IF(VLOOKUP($A618,'Recurring Plans'!$A$5:$M$104,7,FALSE)='Assumptions'!$E$4,VLOOKUP($A618,'Recurring Plans'!$A$5:$M$104,5,FALSE)+($B618-1)*VLOOKUP($A618,'Recurring Plans'!$A$5:$M$104,6,FALSE),IF(VLOOKUP($A618,'Recurring Plans'!$A$5:$M$104,7,FALSE)='Assumptions'!$E$5,VLOOKUP($A618,'Recurring Plans'!$A$5:$M$104,5,FALSE)+($B618-1)*VLOOKUP($A618,'Recurring Plans'!$A$5:$M$104,6,FALSE)*7,IF(VLOOKUP($A618,'Recurring Plans'!$A$5:$M$104,7,FALSE)='Assumptions'!$E$6,EDATE(VLOOKUP($A618,'Recurring Plans'!$A$5:$M$104,5,FALSE),($B618-1)*VLOOKUP($A618,'Recurring Plans'!$A$5:$M$104,6,FALSE)),""))),""))</f>
        <v/>
      </c>
      <c r="F618" s="31" t="n"/>
      <c r="G618" s="33">
        <f>IF($E618="","",IF($F618&lt;&gt;"",$F618,$E618))</f>
        <v/>
      </c>
      <c r="H618" s="24">
        <f>IF($E618="","",IFERROR(VLOOKUP($A618,'Recurring Plans'!$A$5:$M$104,9,FALSE),""))</f>
        <v/>
      </c>
      <c r="I618" s="13" t="n"/>
      <c r="J618" s="20">
        <f>IF($E618="","",IF($I618&lt;&gt;"",$I618,IFERROR(VLOOKUP($A618,'Recurring Plans'!$A$5:$M$104,10,FALSE),"")))</f>
        <v/>
      </c>
      <c r="K618" s="12" t="n"/>
      <c r="L618" s="9">
        <f>IF($G618="","",IF($K618&lt;&gt;"",$K618,'Assumptions'!$E$14))</f>
        <v/>
      </c>
      <c r="M618" s="13" t="n"/>
      <c r="N618" s="20">
        <f>IF($G618="","",IF(OR($F618&lt;&gt;"",$I618&lt;&gt;"",$M618&lt;&gt;"",$K618='Assumptions'!$E$16,$K618='Assumptions'!$E$17),"Exception - check",IF(AND($L618='Assumptions'!$E$14,$G618&lt;'Assumptions'!$B$4),"Past date - check","")))</f>
        <v/>
      </c>
    </row>
    <row r="619">
      <c r="A619" s="6">
        <f>IFERROR(IF(INDEX('Recurring Plans'!$A$5:$A$104,INT((ROW()-5)/12)+1)="","",INDEX('Recurring Plans'!$A$5:$A$104,INT((ROW()-5)/12)+1)),"")</f>
        <v/>
      </c>
      <c r="B619" s="21">
        <f>IF($A619="","",MOD(ROW()-5,12)+1)</f>
        <v/>
      </c>
      <c r="C619" s="18">
        <f>IF($A619="","",IFERROR(VLOOKUP($A619,'Recurring Plans'!$A$5:$M$104,2,FALSE),""))</f>
        <v/>
      </c>
      <c r="D619" s="18">
        <f>IF($A619="","",IFERROR(VLOOKUP($A619,'Recurring Plans'!$A$5:$M$104,4,FALSE),""))</f>
        <v/>
      </c>
      <c r="E619" s="32">
        <f>IF(OR($A619="",$B619&gt;IFERROR(VLOOKUP($A619,'Recurring Plans'!$A$5:$M$104,8,FALSE),0),IFERROR(VLOOKUP($A619,'Recurring Plans'!$A$5:$M$104,11,FALSE),"")&lt;&gt;'Assumptions'!$E$9),"",IFERROR(IF(VLOOKUP($A619,'Recurring Plans'!$A$5:$M$104,7,FALSE)='Assumptions'!$E$4,VLOOKUP($A619,'Recurring Plans'!$A$5:$M$104,5,FALSE)+($B619-1)*VLOOKUP($A619,'Recurring Plans'!$A$5:$M$104,6,FALSE),IF(VLOOKUP($A619,'Recurring Plans'!$A$5:$M$104,7,FALSE)='Assumptions'!$E$5,VLOOKUP($A619,'Recurring Plans'!$A$5:$M$104,5,FALSE)+($B619-1)*VLOOKUP($A619,'Recurring Plans'!$A$5:$M$104,6,FALSE)*7,IF(VLOOKUP($A619,'Recurring Plans'!$A$5:$M$104,7,FALSE)='Assumptions'!$E$6,EDATE(VLOOKUP($A619,'Recurring Plans'!$A$5:$M$104,5,FALSE),($B619-1)*VLOOKUP($A619,'Recurring Plans'!$A$5:$M$104,6,FALSE)),""))),""))</f>
        <v/>
      </c>
      <c r="F619" s="31" t="n"/>
      <c r="G619" s="32">
        <f>IF($E619="","",IF($F619&lt;&gt;"",$F619,$E619))</f>
        <v/>
      </c>
      <c r="H619" s="22">
        <f>IF($E619="","",IFERROR(VLOOKUP($A619,'Recurring Plans'!$A$5:$M$104,9,FALSE),""))</f>
        <v/>
      </c>
      <c r="I619" s="13" t="n"/>
      <c r="J619" s="18">
        <f>IF($E619="","",IF($I619&lt;&gt;"",$I619,IFERROR(VLOOKUP($A619,'Recurring Plans'!$A$5:$M$104,10,FALSE),"")))</f>
        <v/>
      </c>
      <c r="K619" s="12" t="n"/>
      <c r="L619" s="6">
        <f>IF($G619="","",IF($K619&lt;&gt;"",$K619,'Assumptions'!$E$14))</f>
        <v/>
      </c>
      <c r="M619" s="13" t="n"/>
      <c r="N619" s="18">
        <f>IF($G619="","",IF(OR($F619&lt;&gt;"",$I619&lt;&gt;"",$M619&lt;&gt;"",$K619='Assumptions'!$E$16,$K619='Assumptions'!$E$17),"Exception - check",IF(AND($L619='Assumptions'!$E$14,$G619&lt;'Assumptions'!$B$4),"Past date - check","")))</f>
        <v/>
      </c>
    </row>
    <row r="620">
      <c r="A620" s="9">
        <f>IFERROR(IF(INDEX('Recurring Plans'!$A$5:$A$104,INT((ROW()-5)/12)+1)="","",INDEX('Recurring Plans'!$A$5:$A$104,INT((ROW()-5)/12)+1)),"")</f>
        <v/>
      </c>
      <c r="B620" s="23">
        <f>IF($A620="","",MOD(ROW()-5,12)+1)</f>
        <v/>
      </c>
      <c r="C620" s="20">
        <f>IF($A620="","",IFERROR(VLOOKUP($A620,'Recurring Plans'!$A$5:$M$104,2,FALSE),""))</f>
        <v/>
      </c>
      <c r="D620" s="20">
        <f>IF($A620="","",IFERROR(VLOOKUP($A620,'Recurring Plans'!$A$5:$M$104,4,FALSE),""))</f>
        <v/>
      </c>
      <c r="E620" s="33">
        <f>IF(OR($A620="",$B620&gt;IFERROR(VLOOKUP($A620,'Recurring Plans'!$A$5:$M$104,8,FALSE),0),IFERROR(VLOOKUP($A620,'Recurring Plans'!$A$5:$M$104,11,FALSE),"")&lt;&gt;'Assumptions'!$E$9),"",IFERROR(IF(VLOOKUP($A620,'Recurring Plans'!$A$5:$M$104,7,FALSE)='Assumptions'!$E$4,VLOOKUP($A620,'Recurring Plans'!$A$5:$M$104,5,FALSE)+($B620-1)*VLOOKUP($A620,'Recurring Plans'!$A$5:$M$104,6,FALSE),IF(VLOOKUP($A620,'Recurring Plans'!$A$5:$M$104,7,FALSE)='Assumptions'!$E$5,VLOOKUP($A620,'Recurring Plans'!$A$5:$M$104,5,FALSE)+($B620-1)*VLOOKUP($A620,'Recurring Plans'!$A$5:$M$104,6,FALSE)*7,IF(VLOOKUP($A620,'Recurring Plans'!$A$5:$M$104,7,FALSE)='Assumptions'!$E$6,EDATE(VLOOKUP($A620,'Recurring Plans'!$A$5:$M$104,5,FALSE),($B620-1)*VLOOKUP($A620,'Recurring Plans'!$A$5:$M$104,6,FALSE)),""))),""))</f>
        <v/>
      </c>
      <c r="F620" s="31" t="n"/>
      <c r="G620" s="33">
        <f>IF($E620="","",IF($F620&lt;&gt;"",$F620,$E620))</f>
        <v/>
      </c>
      <c r="H620" s="24">
        <f>IF($E620="","",IFERROR(VLOOKUP($A620,'Recurring Plans'!$A$5:$M$104,9,FALSE),""))</f>
        <v/>
      </c>
      <c r="I620" s="13" t="n"/>
      <c r="J620" s="20">
        <f>IF($E620="","",IF($I620&lt;&gt;"",$I620,IFERROR(VLOOKUP($A620,'Recurring Plans'!$A$5:$M$104,10,FALSE),"")))</f>
        <v/>
      </c>
      <c r="K620" s="12" t="n"/>
      <c r="L620" s="9">
        <f>IF($G620="","",IF($K620&lt;&gt;"",$K620,'Assumptions'!$E$14))</f>
        <v/>
      </c>
      <c r="M620" s="13" t="n"/>
      <c r="N620" s="20">
        <f>IF($G620="","",IF(OR($F620&lt;&gt;"",$I620&lt;&gt;"",$M620&lt;&gt;"",$K620='Assumptions'!$E$16,$K620='Assumptions'!$E$17),"Exception - check",IF(AND($L620='Assumptions'!$E$14,$G620&lt;'Assumptions'!$B$4),"Past date - check","")))</f>
        <v/>
      </c>
    </row>
    <row r="621">
      <c r="A621" s="6">
        <f>IFERROR(IF(INDEX('Recurring Plans'!$A$5:$A$104,INT((ROW()-5)/12)+1)="","",INDEX('Recurring Plans'!$A$5:$A$104,INT((ROW()-5)/12)+1)),"")</f>
        <v/>
      </c>
      <c r="B621" s="21">
        <f>IF($A621="","",MOD(ROW()-5,12)+1)</f>
        <v/>
      </c>
      <c r="C621" s="18">
        <f>IF($A621="","",IFERROR(VLOOKUP($A621,'Recurring Plans'!$A$5:$M$104,2,FALSE),""))</f>
        <v/>
      </c>
      <c r="D621" s="18">
        <f>IF($A621="","",IFERROR(VLOOKUP($A621,'Recurring Plans'!$A$5:$M$104,4,FALSE),""))</f>
        <v/>
      </c>
      <c r="E621" s="32">
        <f>IF(OR($A621="",$B621&gt;IFERROR(VLOOKUP($A621,'Recurring Plans'!$A$5:$M$104,8,FALSE),0),IFERROR(VLOOKUP($A621,'Recurring Plans'!$A$5:$M$104,11,FALSE),"")&lt;&gt;'Assumptions'!$E$9),"",IFERROR(IF(VLOOKUP($A621,'Recurring Plans'!$A$5:$M$104,7,FALSE)='Assumptions'!$E$4,VLOOKUP($A621,'Recurring Plans'!$A$5:$M$104,5,FALSE)+($B621-1)*VLOOKUP($A621,'Recurring Plans'!$A$5:$M$104,6,FALSE),IF(VLOOKUP($A621,'Recurring Plans'!$A$5:$M$104,7,FALSE)='Assumptions'!$E$5,VLOOKUP($A621,'Recurring Plans'!$A$5:$M$104,5,FALSE)+($B621-1)*VLOOKUP($A621,'Recurring Plans'!$A$5:$M$104,6,FALSE)*7,IF(VLOOKUP($A621,'Recurring Plans'!$A$5:$M$104,7,FALSE)='Assumptions'!$E$6,EDATE(VLOOKUP($A621,'Recurring Plans'!$A$5:$M$104,5,FALSE),($B621-1)*VLOOKUP($A621,'Recurring Plans'!$A$5:$M$104,6,FALSE)),""))),""))</f>
        <v/>
      </c>
      <c r="F621" s="31" t="n"/>
      <c r="G621" s="32">
        <f>IF($E621="","",IF($F621&lt;&gt;"",$F621,$E621))</f>
        <v/>
      </c>
      <c r="H621" s="22">
        <f>IF($E621="","",IFERROR(VLOOKUP($A621,'Recurring Plans'!$A$5:$M$104,9,FALSE),""))</f>
        <v/>
      </c>
      <c r="I621" s="13" t="n"/>
      <c r="J621" s="18">
        <f>IF($E621="","",IF($I621&lt;&gt;"",$I621,IFERROR(VLOOKUP($A621,'Recurring Plans'!$A$5:$M$104,10,FALSE),"")))</f>
        <v/>
      </c>
      <c r="K621" s="12" t="n"/>
      <c r="L621" s="6">
        <f>IF($G621="","",IF($K621&lt;&gt;"",$K621,'Assumptions'!$E$14))</f>
        <v/>
      </c>
      <c r="M621" s="13" t="n"/>
      <c r="N621" s="18">
        <f>IF($G621="","",IF(OR($F621&lt;&gt;"",$I621&lt;&gt;"",$M621&lt;&gt;"",$K621='Assumptions'!$E$16,$K621='Assumptions'!$E$17),"Exception - check",IF(AND($L621='Assumptions'!$E$14,$G621&lt;'Assumptions'!$B$4),"Past date - check","")))</f>
        <v/>
      </c>
    </row>
    <row r="622">
      <c r="A622" s="9">
        <f>IFERROR(IF(INDEX('Recurring Plans'!$A$5:$A$104,INT((ROW()-5)/12)+1)="","",INDEX('Recurring Plans'!$A$5:$A$104,INT((ROW()-5)/12)+1)),"")</f>
        <v/>
      </c>
      <c r="B622" s="23">
        <f>IF($A622="","",MOD(ROW()-5,12)+1)</f>
        <v/>
      </c>
      <c r="C622" s="20">
        <f>IF($A622="","",IFERROR(VLOOKUP($A622,'Recurring Plans'!$A$5:$M$104,2,FALSE),""))</f>
        <v/>
      </c>
      <c r="D622" s="20">
        <f>IF($A622="","",IFERROR(VLOOKUP($A622,'Recurring Plans'!$A$5:$M$104,4,FALSE),""))</f>
        <v/>
      </c>
      <c r="E622" s="33">
        <f>IF(OR($A622="",$B622&gt;IFERROR(VLOOKUP($A622,'Recurring Plans'!$A$5:$M$104,8,FALSE),0),IFERROR(VLOOKUP($A622,'Recurring Plans'!$A$5:$M$104,11,FALSE),"")&lt;&gt;'Assumptions'!$E$9),"",IFERROR(IF(VLOOKUP($A622,'Recurring Plans'!$A$5:$M$104,7,FALSE)='Assumptions'!$E$4,VLOOKUP($A622,'Recurring Plans'!$A$5:$M$104,5,FALSE)+($B622-1)*VLOOKUP($A622,'Recurring Plans'!$A$5:$M$104,6,FALSE),IF(VLOOKUP($A622,'Recurring Plans'!$A$5:$M$104,7,FALSE)='Assumptions'!$E$5,VLOOKUP($A622,'Recurring Plans'!$A$5:$M$104,5,FALSE)+($B622-1)*VLOOKUP($A622,'Recurring Plans'!$A$5:$M$104,6,FALSE)*7,IF(VLOOKUP($A622,'Recurring Plans'!$A$5:$M$104,7,FALSE)='Assumptions'!$E$6,EDATE(VLOOKUP($A622,'Recurring Plans'!$A$5:$M$104,5,FALSE),($B622-1)*VLOOKUP($A622,'Recurring Plans'!$A$5:$M$104,6,FALSE)),""))),""))</f>
        <v/>
      </c>
      <c r="F622" s="31" t="n"/>
      <c r="G622" s="33">
        <f>IF($E622="","",IF($F622&lt;&gt;"",$F622,$E622))</f>
        <v/>
      </c>
      <c r="H622" s="24">
        <f>IF($E622="","",IFERROR(VLOOKUP($A622,'Recurring Plans'!$A$5:$M$104,9,FALSE),""))</f>
        <v/>
      </c>
      <c r="I622" s="13" t="n"/>
      <c r="J622" s="20">
        <f>IF($E622="","",IF($I622&lt;&gt;"",$I622,IFERROR(VLOOKUP($A622,'Recurring Plans'!$A$5:$M$104,10,FALSE),"")))</f>
        <v/>
      </c>
      <c r="K622" s="12" t="n"/>
      <c r="L622" s="9">
        <f>IF($G622="","",IF($K622&lt;&gt;"",$K622,'Assumptions'!$E$14))</f>
        <v/>
      </c>
      <c r="M622" s="13" t="n"/>
      <c r="N622" s="20">
        <f>IF($G622="","",IF(OR($F622&lt;&gt;"",$I622&lt;&gt;"",$M622&lt;&gt;"",$K622='Assumptions'!$E$16,$K622='Assumptions'!$E$17),"Exception - check",IF(AND($L622='Assumptions'!$E$14,$G622&lt;'Assumptions'!$B$4),"Past date - check","")))</f>
        <v/>
      </c>
    </row>
    <row r="623">
      <c r="A623" s="6">
        <f>IFERROR(IF(INDEX('Recurring Plans'!$A$5:$A$104,INT((ROW()-5)/12)+1)="","",INDEX('Recurring Plans'!$A$5:$A$104,INT((ROW()-5)/12)+1)),"")</f>
        <v/>
      </c>
      <c r="B623" s="21">
        <f>IF($A623="","",MOD(ROW()-5,12)+1)</f>
        <v/>
      </c>
      <c r="C623" s="18">
        <f>IF($A623="","",IFERROR(VLOOKUP($A623,'Recurring Plans'!$A$5:$M$104,2,FALSE),""))</f>
        <v/>
      </c>
      <c r="D623" s="18">
        <f>IF($A623="","",IFERROR(VLOOKUP($A623,'Recurring Plans'!$A$5:$M$104,4,FALSE),""))</f>
        <v/>
      </c>
      <c r="E623" s="32">
        <f>IF(OR($A623="",$B623&gt;IFERROR(VLOOKUP($A623,'Recurring Plans'!$A$5:$M$104,8,FALSE),0),IFERROR(VLOOKUP($A623,'Recurring Plans'!$A$5:$M$104,11,FALSE),"")&lt;&gt;'Assumptions'!$E$9),"",IFERROR(IF(VLOOKUP($A623,'Recurring Plans'!$A$5:$M$104,7,FALSE)='Assumptions'!$E$4,VLOOKUP($A623,'Recurring Plans'!$A$5:$M$104,5,FALSE)+($B623-1)*VLOOKUP($A623,'Recurring Plans'!$A$5:$M$104,6,FALSE),IF(VLOOKUP($A623,'Recurring Plans'!$A$5:$M$104,7,FALSE)='Assumptions'!$E$5,VLOOKUP($A623,'Recurring Plans'!$A$5:$M$104,5,FALSE)+($B623-1)*VLOOKUP($A623,'Recurring Plans'!$A$5:$M$104,6,FALSE)*7,IF(VLOOKUP($A623,'Recurring Plans'!$A$5:$M$104,7,FALSE)='Assumptions'!$E$6,EDATE(VLOOKUP($A623,'Recurring Plans'!$A$5:$M$104,5,FALSE),($B623-1)*VLOOKUP($A623,'Recurring Plans'!$A$5:$M$104,6,FALSE)),""))),""))</f>
        <v/>
      </c>
      <c r="F623" s="31" t="n"/>
      <c r="G623" s="32">
        <f>IF($E623="","",IF($F623&lt;&gt;"",$F623,$E623))</f>
        <v/>
      </c>
      <c r="H623" s="22">
        <f>IF($E623="","",IFERROR(VLOOKUP($A623,'Recurring Plans'!$A$5:$M$104,9,FALSE),""))</f>
        <v/>
      </c>
      <c r="I623" s="13" t="n"/>
      <c r="J623" s="18">
        <f>IF($E623="","",IF($I623&lt;&gt;"",$I623,IFERROR(VLOOKUP($A623,'Recurring Plans'!$A$5:$M$104,10,FALSE),"")))</f>
        <v/>
      </c>
      <c r="K623" s="12" t="n"/>
      <c r="L623" s="6">
        <f>IF($G623="","",IF($K623&lt;&gt;"",$K623,'Assumptions'!$E$14))</f>
        <v/>
      </c>
      <c r="M623" s="13" t="n"/>
      <c r="N623" s="18">
        <f>IF($G623="","",IF(OR($F623&lt;&gt;"",$I623&lt;&gt;"",$M623&lt;&gt;"",$K623='Assumptions'!$E$16,$K623='Assumptions'!$E$17),"Exception - check",IF(AND($L623='Assumptions'!$E$14,$G623&lt;'Assumptions'!$B$4),"Past date - check","")))</f>
        <v/>
      </c>
    </row>
    <row r="624">
      <c r="A624" s="9">
        <f>IFERROR(IF(INDEX('Recurring Plans'!$A$5:$A$104,INT((ROW()-5)/12)+1)="","",INDEX('Recurring Plans'!$A$5:$A$104,INT((ROW()-5)/12)+1)),"")</f>
        <v/>
      </c>
      <c r="B624" s="23">
        <f>IF($A624="","",MOD(ROW()-5,12)+1)</f>
        <v/>
      </c>
      <c r="C624" s="20">
        <f>IF($A624="","",IFERROR(VLOOKUP($A624,'Recurring Plans'!$A$5:$M$104,2,FALSE),""))</f>
        <v/>
      </c>
      <c r="D624" s="20">
        <f>IF($A624="","",IFERROR(VLOOKUP($A624,'Recurring Plans'!$A$5:$M$104,4,FALSE),""))</f>
        <v/>
      </c>
      <c r="E624" s="33">
        <f>IF(OR($A624="",$B624&gt;IFERROR(VLOOKUP($A624,'Recurring Plans'!$A$5:$M$104,8,FALSE),0),IFERROR(VLOOKUP($A624,'Recurring Plans'!$A$5:$M$104,11,FALSE),"")&lt;&gt;'Assumptions'!$E$9),"",IFERROR(IF(VLOOKUP($A624,'Recurring Plans'!$A$5:$M$104,7,FALSE)='Assumptions'!$E$4,VLOOKUP($A624,'Recurring Plans'!$A$5:$M$104,5,FALSE)+($B624-1)*VLOOKUP($A624,'Recurring Plans'!$A$5:$M$104,6,FALSE),IF(VLOOKUP($A624,'Recurring Plans'!$A$5:$M$104,7,FALSE)='Assumptions'!$E$5,VLOOKUP($A624,'Recurring Plans'!$A$5:$M$104,5,FALSE)+($B624-1)*VLOOKUP($A624,'Recurring Plans'!$A$5:$M$104,6,FALSE)*7,IF(VLOOKUP($A624,'Recurring Plans'!$A$5:$M$104,7,FALSE)='Assumptions'!$E$6,EDATE(VLOOKUP($A624,'Recurring Plans'!$A$5:$M$104,5,FALSE),($B624-1)*VLOOKUP($A624,'Recurring Plans'!$A$5:$M$104,6,FALSE)),""))),""))</f>
        <v/>
      </c>
      <c r="F624" s="31" t="n"/>
      <c r="G624" s="33">
        <f>IF($E624="","",IF($F624&lt;&gt;"",$F624,$E624))</f>
        <v/>
      </c>
      <c r="H624" s="24">
        <f>IF($E624="","",IFERROR(VLOOKUP($A624,'Recurring Plans'!$A$5:$M$104,9,FALSE),""))</f>
        <v/>
      </c>
      <c r="I624" s="13" t="n"/>
      <c r="J624" s="20">
        <f>IF($E624="","",IF($I624&lt;&gt;"",$I624,IFERROR(VLOOKUP($A624,'Recurring Plans'!$A$5:$M$104,10,FALSE),"")))</f>
        <v/>
      </c>
      <c r="K624" s="12" t="n"/>
      <c r="L624" s="9">
        <f>IF($G624="","",IF($K624&lt;&gt;"",$K624,'Assumptions'!$E$14))</f>
        <v/>
      </c>
      <c r="M624" s="13" t="n"/>
      <c r="N624" s="20">
        <f>IF($G624="","",IF(OR($F624&lt;&gt;"",$I624&lt;&gt;"",$M624&lt;&gt;"",$K624='Assumptions'!$E$16,$K624='Assumptions'!$E$17),"Exception - check",IF(AND($L624='Assumptions'!$E$14,$G624&lt;'Assumptions'!$B$4),"Past date - check","")))</f>
        <v/>
      </c>
    </row>
    <row r="625">
      <c r="A625" s="6">
        <f>IFERROR(IF(INDEX('Recurring Plans'!$A$5:$A$104,INT((ROW()-5)/12)+1)="","",INDEX('Recurring Plans'!$A$5:$A$104,INT((ROW()-5)/12)+1)),"")</f>
        <v/>
      </c>
      <c r="B625" s="21">
        <f>IF($A625="","",MOD(ROW()-5,12)+1)</f>
        <v/>
      </c>
      <c r="C625" s="18">
        <f>IF($A625="","",IFERROR(VLOOKUP($A625,'Recurring Plans'!$A$5:$M$104,2,FALSE),""))</f>
        <v/>
      </c>
      <c r="D625" s="18">
        <f>IF($A625="","",IFERROR(VLOOKUP($A625,'Recurring Plans'!$A$5:$M$104,4,FALSE),""))</f>
        <v/>
      </c>
      <c r="E625" s="32">
        <f>IF(OR($A625="",$B625&gt;IFERROR(VLOOKUP($A625,'Recurring Plans'!$A$5:$M$104,8,FALSE),0),IFERROR(VLOOKUP($A625,'Recurring Plans'!$A$5:$M$104,11,FALSE),"")&lt;&gt;'Assumptions'!$E$9),"",IFERROR(IF(VLOOKUP($A625,'Recurring Plans'!$A$5:$M$104,7,FALSE)='Assumptions'!$E$4,VLOOKUP($A625,'Recurring Plans'!$A$5:$M$104,5,FALSE)+($B625-1)*VLOOKUP($A625,'Recurring Plans'!$A$5:$M$104,6,FALSE),IF(VLOOKUP($A625,'Recurring Plans'!$A$5:$M$104,7,FALSE)='Assumptions'!$E$5,VLOOKUP($A625,'Recurring Plans'!$A$5:$M$104,5,FALSE)+($B625-1)*VLOOKUP($A625,'Recurring Plans'!$A$5:$M$104,6,FALSE)*7,IF(VLOOKUP($A625,'Recurring Plans'!$A$5:$M$104,7,FALSE)='Assumptions'!$E$6,EDATE(VLOOKUP($A625,'Recurring Plans'!$A$5:$M$104,5,FALSE),($B625-1)*VLOOKUP($A625,'Recurring Plans'!$A$5:$M$104,6,FALSE)),""))),""))</f>
        <v/>
      </c>
      <c r="F625" s="31" t="n"/>
      <c r="G625" s="32">
        <f>IF($E625="","",IF($F625&lt;&gt;"",$F625,$E625))</f>
        <v/>
      </c>
      <c r="H625" s="22">
        <f>IF($E625="","",IFERROR(VLOOKUP($A625,'Recurring Plans'!$A$5:$M$104,9,FALSE),""))</f>
        <v/>
      </c>
      <c r="I625" s="13" t="n"/>
      <c r="J625" s="18">
        <f>IF($E625="","",IF($I625&lt;&gt;"",$I625,IFERROR(VLOOKUP($A625,'Recurring Plans'!$A$5:$M$104,10,FALSE),"")))</f>
        <v/>
      </c>
      <c r="K625" s="12" t="n"/>
      <c r="L625" s="6">
        <f>IF($G625="","",IF($K625&lt;&gt;"",$K625,'Assumptions'!$E$14))</f>
        <v/>
      </c>
      <c r="M625" s="13" t="n"/>
      <c r="N625" s="18">
        <f>IF($G625="","",IF(OR($F625&lt;&gt;"",$I625&lt;&gt;"",$M625&lt;&gt;"",$K625='Assumptions'!$E$16,$K625='Assumptions'!$E$17),"Exception - check",IF(AND($L625='Assumptions'!$E$14,$G625&lt;'Assumptions'!$B$4),"Past date - check","")))</f>
        <v/>
      </c>
    </row>
    <row r="626">
      <c r="A626" s="9">
        <f>IFERROR(IF(INDEX('Recurring Plans'!$A$5:$A$104,INT((ROW()-5)/12)+1)="","",INDEX('Recurring Plans'!$A$5:$A$104,INT((ROW()-5)/12)+1)),"")</f>
        <v/>
      </c>
      <c r="B626" s="23">
        <f>IF($A626="","",MOD(ROW()-5,12)+1)</f>
        <v/>
      </c>
      <c r="C626" s="20">
        <f>IF($A626="","",IFERROR(VLOOKUP($A626,'Recurring Plans'!$A$5:$M$104,2,FALSE),""))</f>
        <v/>
      </c>
      <c r="D626" s="20">
        <f>IF($A626="","",IFERROR(VLOOKUP($A626,'Recurring Plans'!$A$5:$M$104,4,FALSE),""))</f>
        <v/>
      </c>
      <c r="E626" s="33">
        <f>IF(OR($A626="",$B626&gt;IFERROR(VLOOKUP($A626,'Recurring Plans'!$A$5:$M$104,8,FALSE),0),IFERROR(VLOOKUP($A626,'Recurring Plans'!$A$5:$M$104,11,FALSE),"")&lt;&gt;'Assumptions'!$E$9),"",IFERROR(IF(VLOOKUP($A626,'Recurring Plans'!$A$5:$M$104,7,FALSE)='Assumptions'!$E$4,VLOOKUP($A626,'Recurring Plans'!$A$5:$M$104,5,FALSE)+($B626-1)*VLOOKUP($A626,'Recurring Plans'!$A$5:$M$104,6,FALSE),IF(VLOOKUP($A626,'Recurring Plans'!$A$5:$M$104,7,FALSE)='Assumptions'!$E$5,VLOOKUP($A626,'Recurring Plans'!$A$5:$M$104,5,FALSE)+($B626-1)*VLOOKUP($A626,'Recurring Plans'!$A$5:$M$104,6,FALSE)*7,IF(VLOOKUP($A626,'Recurring Plans'!$A$5:$M$104,7,FALSE)='Assumptions'!$E$6,EDATE(VLOOKUP($A626,'Recurring Plans'!$A$5:$M$104,5,FALSE),($B626-1)*VLOOKUP($A626,'Recurring Plans'!$A$5:$M$104,6,FALSE)),""))),""))</f>
        <v/>
      </c>
      <c r="F626" s="31" t="n"/>
      <c r="G626" s="33">
        <f>IF($E626="","",IF($F626&lt;&gt;"",$F626,$E626))</f>
        <v/>
      </c>
      <c r="H626" s="24">
        <f>IF($E626="","",IFERROR(VLOOKUP($A626,'Recurring Plans'!$A$5:$M$104,9,FALSE),""))</f>
        <v/>
      </c>
      <c r="I626" s="13" t="n"/>
      <c r="J626" s="20">
        <f>IF($E626="","",IF($I626&lt;&gt;"",$I626,IFERROR(VLOOKUP($A626,'Recurring Plans'!$A$5:$M$104,10,FALSE),"")))</f>
        <v/>
      </c>
      <c r="K626" s="12" t="n"/>
      <c r="L626" s="9">
        <f>IF($G626="","",IF($K626&lt;&gt;"",$K626,'Assumptions'!$E$14))</f>
        <v/>
      </c>
      <c r="M626" s="13" t="n"/>
      <c r="N626" s="20">
        <f>IF($G626="","",IF(OR($F626&lt;&gt;"",$I626&lt;&gt;"",$M626&lt;&gt;"",$K626='Assumptions'!$E$16,$K626='Assumptions'!$E$17),"Exception - check",IF(AND($L626='Assumptions'!$E$14,$G626&lt;'Assumptions'!$B$4),"Past date - check","")))</f>
        <v/>
      </c>
    </row>
    <row r="627">
      <c r="A627" s="6">
        <f>IFERROR(IF(INDEX('Recurring Plans'!$A$5:$A$104,INT((ROW()-5)/12)+1)="","",INDEX('Recurring Plans'!$A$5:$A$104,INT((ROW()-5)/12)+1)),"")</f>
        <v/>
      </c>
      <c r="B627" s="21">
        <f>IF($A627="","",MOD(ROW()-5,12)+1)</f>
        <v/>
      </c>
      <c r="C627" s="18">
        <f>IF($A627="","",IFERROR(VLOOKUP($A627,'Recurring Plans'!$A$5:$M$104,2,FALSE),""))</f>
        <v/>
      </c>
      <c r="D627" s="18">
        <f>IF($A627="","",IFERROR(VLOOKUP($A627,'Recurring Plans'!$A$5:$M$104,4,FALSE),""))</f>
        <v/>
      </c>
      <c r="E627" s="32">
        <f>IF(OR($A627="",$B627&gt;IFERROR(VLOOKUP($A627,'Recurring Plans'!$A$5:$M$104,8,FALSE),0),IFERROR(VLOOKUP($A627,'Recurring Plans'!$A$5:$M$104,11,FALSE),"")&lt;&gt;'Assumptions'!$E$9),"",IFERROR(IF(VLOOKUP($A627,'Recurring Plans'!$A$5:$M$104,7,FALSE)='Assumptions'!$E$4,VLOOKUP($A627,'Recurring Plans'!$A$5:$M$104,5,FALSE)+($B627-1)*VLOOKUP($A627,'Recurring Plans'!$A$5:$M$104,6,FALSE),IF(VLOOKUP($A627,'Recurring Plans'!$A$5:$M$104,7,FALSE)='Assumptions'!$E$5,VLOOKUP($A627,'Recurring Plans'!$A$5:$M$104,5,FALSE)+($B627-1)*VLOOKUP($A627,'Recurring Plans'!$A$5:$M$104,6,FALSE)*7,IF(VLOOKUP($A627,'Recurring Plans'!$A$5:$M$104,7,FALSE)='Assumptions'!$E$6,EDATE(VLOOKUP($A627,'Recurring Plans'!$A$5:$M$104,5,FALSE),($B627-1)*VLOOKUP($A627,'Recurring Plans'!$A$5:$M$104,6,FALSE)),""))),""))</f>
        <v/>
      </c>
      <c r="F627" s="31" t="n"/>
      <c r="G627" s="32">
        <f>IF($E627="","",IF($F627&lt;&gt;"",$F627,$E627))</f>
        <v/>
      </c>
      <c r="H627" s="22">
        <f>IF($E627="","",IFERROR(VLOOKUP($A627,'Recurring Plans'!$A$5:$M$104,9,FALSE),""))</f>
        <v/>
      </c>
      <c r="I627" s="13" t="n"/>
      <c r="J627" s="18">
        <f>IF($E627="","",IF($I627&lt;&gt;"",$I627,IFERROR(VLOOKUP($A627,'Recurring Plans'!$A$5:$M$104,10,FALSE),"")))</f>
        <v/>
      </c>
      <c r="K627" s="12" t="n"/>
      <c r="L627" s="6">
        <f>IF($G627="","",IF($K627&lt;&gt;"",$K627,'Assumptions'!$E$14))</f>
        <v/>
      </c>
      <c r="M627" s="13" t="n"/>
      <c r="N627" s="18">
        <f>IF($G627="","",IF(OR($F627&lt;&gt;"",$I627&lt;&gt;"",$M627&lt;&gt;"",$K627='Assumptions'!$E$16,$K627='Assumptions'!$E$17),"Exception - check",IF(AND($L627='Assumptions'!$E$14,$G627&lt;'Assumptions'!$B$4),"Past date - check","")))</f>
        <v/>
      </c>
    </row>
    <row r="628">
      <c r="A628" s="9">
        <f>IFERROR(IF(INDEX('Recurring Plans'!$A$5:$A$104,INT((ROW()-5)/12)+1)="","",INDEX('Recurring Plans'!$A$5:$A$104,INT((ROW()-5)/12)+1)),"")</f>
        <v/>
      </c>
      <c r="B628" s="23">
        <f>IF($A628="","",MOD(ROW()-5,12)+1)</f>
        <v/>
      </c>
      <c r="C628" s="20">
        <f>IF($A628="","",IFERROR(VLOOKUP($A628,'Recurring Plans'!$A$5:$M$104,2,FALSE),""))</f>
        <v/>
      </c>
      <c r="D628" s="20">
        <f>IF($A628="","",IFERROR(VLOOKUP($A628,'Recurring Plans'!$A$5:$M$104,4,FALSE),""))</f>
        <v/>
      </c>
      <c r="E628" s="33">
        <f>IF(OR($A628="",$B628&gt;IFERROR(VLOOKUP($A628,'Recurring Plans'!$A$5:$M$104,8,FALSE),0),IFERROR(VLOOKUP($A628,'Recurring Plans'!$A$5:$M$104,11,FALSE),"")&lt;&gt;'Assumptions'!$E$9),"",IFERROR(IF(VLOOKUP($A628,'Recurring Plans'!$A$5:$M$104,7,FALSE)='Assumptions'!$E$4,VLOOKUP($A628,'Recurring Plans'!$A$5:$M$104,5,FALSE)+($B628-1)*VLOOKUP($A628,'Recurring Plans'!$A$5:$M$104,6,FALSE),IF(VLOOKUP($A628,'Recurring Plans'!$A$5:$M$104,7,FALSE)='Assumptions'!$E$5,VLOOKUP($A628,'Recurring Plans'!$A$5:$M$104,5,FALSE)+($B628-1)*VLOOKUP($A628,'Recurring Plans'!$A$5:$M$104,6,FALSE)*7,IF(VLOOKUP($A628,'Recurring Plans'!$A$5:$M$104,7,FALSE)='Assumptions'!$E$6,EDATE(VLOOKUP($A628,'Recurring Plans'!$A$5:$M$104,5,FALSE),($B628-1)*VLOOKUP($A628,'Recurring Plans'!$A$5:$M$104,6,FALSE)),""))),""))</f>
        <v/>
      </c>
      <c r="F628" s="31" t="n"/>
      <c r="G628" s="33">
        <f>IF($E628="","",IF($F628&lt;&gt;"",$F628,$E628))</f>
        <v/>
      </c>
      <c r="H628" s="24">
        <f>IF($E628="","",IFERROR(VLOOKUP($A628,'Recurring Plans'!$A$5:$M$104,9,FALSE),""))</f>
        <v/>
      </c>
      <c r="I628" s="13" t="n"/>
      <c r="J628" s="20">
        <f>IF($E628="","",IF($I628&lt;&gt;"",$I628,IFERROR(VLOOKUP($A628,'Recurring Plans'!$A$5:$M$104,10,FALSE),"")))</f>
        <v/>
      </c>
      <c r="K628" s="12" t="n"/>
      <c r="L628" s="9">
        <f>IF($G628="","",IF($K628&lt;&gt;"",$K628,'Assumptions'!$E$14))</f>
        <v/>
      </c>
      <c r="M628" s="13" t="n"/>
      <c r="N628" s="20">
        <f>IF($G628="","",IF(OR($F628&lt;&gt;"",$I628&lt;&gt;"",$M628&lt;&gt;"",$K628='Assumptions'!$E$16,$K628='Assumptions'!$E$17),"Exception - check",IF(AND($L628='Assumptions'!$E$14,$G628&lt;'Assumptions'!$B$4),"Past date - check","")))</f>
        <v/>
      </c>
    </row>
    <row r="629">
      <c r="A629" s="6">
        <f>IFERROR(IF(INDEX('Recurring Plans'!$A$5:$A$104,INT((ROW()-5)/12)+1)="","",INDEX('Recurring Plans'!$A$5:$A$104,INT((ROW()-5)/12)+1)),"")</f>
        <v/>
      </c>
      <c r="B629" s="21">
        <f>IF($A629="","",MOD(ROW()-5,12)+1)</f>
        <v/>
      </c>
      <c r="C629" s="18">
        <f>IF($A629="","",IFERROR(VLOOKUP($A629,'Recurring Plans'!$A$5:$M$104,2,FALSE),""))</f>
        <v/>
      </c>
      <c r="D629" s="18">
        <f>IF($A629="","",IFERROR(VLOOKUP($A629,'Recurring Plans'!$A$5:$M$104,4,FALSE),""))</f>
        <v/>
      </c>
      <c r="E629" s="32">
        <f>IF(OR($A629="",$B629&gt;IFERROR(VLOOKUP($A629,'Recurring Plans'!$A$5:$M$104,8,FALSE),0),IFERROR(VLOOKUP($A629,'Recurring Plans'!$A$5:$M$104,11,FALSE),"")&lt;&gt;'Assumptions'!$E$9),"",IFERROR(IF(VLOOKUP($A629,'Recurring Plans'!$A$5:$M$104,7,FALSE)='Assumptions'!$E$4,VLOOKUP($A629,'Recurring Plans'!$A$5:$M$104,5,FALSE)+($B629-1)*VLOOKUP($A629,'Recurring Plans'!$A$5:$M$104,6,FALSE),IF(VLOOKUP($A629,'Recurring Plans'!$A$5:$M$104,7,FALSE)='Assumptions'!$E$5,VLOOKUP($A629,'Recurring Plans'!$A$5:$M$104,5,FALSE)+($B629-1)*VLOOKUP($A629,'Recurring Plans'!$A$5:$M$104,6,FALSE)*7,IF(VLOOKUP($A629,'Recurring Plans'!$A$5:$M$104,7,FALSE)='Assumptions'!$E$6,EDATE(VLOOKUP($A629,'Recurring Plans'!$A$5:$M$104,5,FALSE),($B629-1)*VLOOKUP($A629,'Recurring Plans'!$A$5:$M$104,6,FALSE)),""))),""))</f>
        <v/>
      </c>
      <c r="F629" s="31" t="n"/>
      <c r="G629" s="32">
        <f>IF($E629="","",IF($F629&lt;&gt;"",$F629,$E629))</f>
        <v/>
      </c>
      <c r="H629" s="22">
        <f>IF($E629="","",IFERROR(VLOOKUP($A629,'Recurring Plans'!$A$5:$M$104,9,FALSE),""))</f>
        <v/>
      </c>
      <c r="I629" s="13" t="n"/>
      <c r="J629" s="18">
        <f>IF($E629="","",IF($I629&lt;&gt;"",$I629,IFERROR(VLOOKUP($A629,'Recurring Plans'!$A$5:$M$104,10,FALSE),"")))</f>
        <v/>
      </c>
      <c r="K629" s="12" t="n"/>
      <c r="L629" s="6">
        <f>IF($G629="","",IF($K629&lt;&gt;"",$K629,'Assumptions'!$E$14))</f>
        <v/>
      </c>
      <c r="M629" s="13" t="n"/>
      <c r="N629" s="18">
        <f>IF($G629="","",IF(OR($F629&lt;&gt;"",$I629&lt;&gt;"",$M629&lt;&gt;"",$K629='Assumptions'!$E$16,$K629='Assumptions'!$E$17),"Exception - check",IF(AND($L629='Assumptions'!$E$14,$G629&lt;'Assumptions'!$B$4),"Past date - check","")))</f>
        <v/>
      </c>
    </row>
    <row r="630">
      <c r="A630" s="9">
        <f>IFERROR(IF(INDEX('Recurring Plans'!$A$5:$A$104,INT((ROW()-5)/12)+1)="","",INDEX('Recurring Plans'!$A$5:$A$104,INT((ROW()-5)/12)+1)),"")</f>
        <v/>
      </c>
      <c r="B630" s="23">
        <f>IF($A630="","",MOD(ROW()-5,12)+1)</f>
        <v/>
      </c>
      <c r="C630" s="20">
        <f>IF($A630="","",IFERROR(VLOOKUP($A630,'Recurring Plans'!$A$5:$M$104,2,FALSE),""))</f>
        <v/>
      </c>
      <c r="D630" s="20">
        <f>IF($A630="","",IFERROR(VLOOKUP($A630,'Recurring Plans'!$A$5:$M$104,4,FALSE),""))</f>
        <v/>
      </c>
      <c r="E630" s="33">
        <f>IF(OR($A630="",$B630&gt;IFERROR(VLOOKUP($A630,'Recurring Plans'!$A$5:$M$104,8,FALSE),0),IFERROR(VLOOKUP($A630,'Recurring Plans'!$A$5:$M$104,11,FALSE),"")&lt;&gt;'Assumptions'!$E$9),"",IFERROR(IF(VLOOKUP($A630,'Recurring Plans'!$A$5:$M$104,7,FALSE)='Assumptions'!$E$4,VLOOKUP($A630,'Recurring Plans'!$A$5:$M$104,5,FALSE)+($B630-1)*VLOOKUP($A630,'Recurring Plans'!$A$5:$M$104,6,FALSE),IF(VLOOKUP($A630,'Recurring Plans'!$A$5:$M$104,7,FALSE)='Assumptions'!$E$5,VLOOKUP($A630,'Recurring Plans'!$A$5:$M$104,5,FALSE)+($B630-1)*VLOOKUP($A630,'Recurring Plans'!$A$5:$M$104,6,FALSE)*7,IF(VLOOKUP($A630,'Recurring Plans'!$A$5:$M$104,7,FALSE)='Assumptions'!$E$6,EDATE(VLOOKUP($A630,'Recurring Plans'!$A$5:$M$104,5,FALSE),($B630-1)*VLOOKUP($A630,'Recurring Plans'!$A$5:$M$104,6,FALSE)),""))),""))</f>
        <v/>
      </c>
      <c r="F630" s="31" t="n"/>
      <c r="G630" s="33">
        <f>IF($E630="","",IF($F630&lt;&gt;"",$F630,$E630))</f>
        <v/>
      </c>
      <c r="H630" s="24">
        <f>IF($E630="","",IFERROR(VLOOKUP($A630,'Recurring Plans'!$A$5:$M$104,9,FALSE),""))</f>
        <v/>
      </c>
      <c r="I630" s="13" t="n"/>
      <c r="J630" s="20">
        <f>IF($E630="","",IF($I630&lt;&gt;"",$I630,IFERROR(VLOOKUP($A630,'Recurring Plans'!$A$5:$M$104,10,FALSE),"")))</f>
        <v/>
      </c>
      <c r="K630" s="12" t="n"/>
      <c r="L630" s="9">
        <f>IF($G630="","",IF($K630&lt;&gt;"",$K630,'Assumptions'!$E$14))</f>
        <v/>
      </c>
      <c r="M630" s="13" t="n"/>
      <c r="N630" s="20">
        <f>IF($G630="","",IF(OR($F630&lt;&gt;"",$I630&lt;&gt;"",$M630&lt;&gt;"",$K630='Assumptions'!$E$16,$K630='Assumptions'!$E$17),"Exception - check",IF(AND($L630='Assumptions'!$E$14,$G630&lt;'Assumptions'!$B$4),"Past date - check","")))</f>
        <v/>
      </c>
    </row>
    <row r="631">
      <c r="A631" s="6">
        <f>IFERROR(IF(INDEX('Recurring Plans'!$A$5:$A$104,INT((ROW()-5)/12)+1)="","",INDEX('Recurring Plans'!$A$5:$A$104,INT((ROW()-5)/12)+1)),"")</f>
        <v/>
      </c>
      <c r="B631" s="21">
        <f>IF($A631="","",MOD(ROW()-5,12)+1)</f>
        <v/>
      </c>
      <c r="C631" s="18">
        <f>IF($A631="","",IFERROR(VLOOKUP($A631,'Recurring Plans'!$A$5:$M$104,2,FALSE),""))</f>
        <v/>
      </c>
      <c r="D631" s="18">
        <f>IF($A631="","",IFERROR(VLOOKUP($A631,'Recurring Plans'!$A$5:$M$104,4,FALSE),""))</f>
        <v/>
      </c>
      <c r="E631" s="32">
        <f>IF(OR($A631="",$B631&gt;IFERROR(VLOOKUP($A631,'Recurring Plans'!$A$5:$M$104,8,FALSE),0),IFERROR(VLOOKUP($A631,'Recurring Plans'!$A$5:$M$104,11,FALSE),"")&lt;&gt;'Assumptions'!$E$9),"",IFERROR(IF(VLOOKUP($A631,'Recurring Plans'!$A$5:$M$104,7,FALSE)='Assumptions'!$E$4,VLOOKUP($A631,'Recurring Plans'!$A$5:$M$104,5,FALSE)+($B631-1)*VLOOKUP($A631,'Recurring Plans'!$A$5:$M$104,6,FALSE),IF(VLOOKUP($A631,'Recurring Plans'!$A$5:$M$104,7,FALSE)='Assumptions'!$E$5,VLOOKUP($A631,'Recurring Plans'!$A$5:$M$104,5,FALSE)+($B631-1)*VLOOKUP($A631,'Recurring Plans'!$A$5:$M$104,6,FALSE)*7,IF(VLOOKUP($A631,'Recurring Plans'!$A$5:$M$104,7,FALSE)='Assumptions'!$E$6,EDATE(VLOOKUP($A631,'Recurring Plans'!$A$5:$M$104,5,FALSE),($B631-1)*VLOOKUP($A631,'Recurring Plans'!$A$5:$M$104,6,FALSE)),""))),""))</f>
        <v/>
      </c>
      <c r="F631" s="31" t="n"/>
      <c r="G631" s="32">
        <f>IF($E631="","",IF($F631&lt;&gt;"",$F631,$E631))</f>
        <v/>
      </c>
      <c r="H631" s="22">
        <f>IF($E631="","",IFERROR(VLOOKUP($A631,'Recurring Plans'!$A$5:$M$104,9,FALSE),""))</f>
        <v/>
      </c>
      <c r="I631" s="13" t="n"/>
      <c r="J631" s="18">
        <f>IF($E631="","",IF($I631&lt;&gt;"",$I631,IFERROR(VLOOKUP($A631,'Recurring Plans'!$A$5:$M$104,10,FALSE),"")))</f>
        <v/>
      </c>
      <c r="K631" s="12" t="n"/>
      <c r="L631" s="6">
        <f>IF($G631="","",IF($K631&lt;&gt;"",$K631,'Assumptions'!$E$14))</f>
        <v/>
      </c>
      <c r="M631" s="13" t="n"/>
      <c r="N631" s="18">
        <f>IF($G631="","",IF(OR($F631&lt;&gt;"",$I631&lt;&gt;"",$M631&lt;&gt;"",$K631='Assumptions'!$E$16,$K631='Assumptions'!$E$17),"Exception - check",IF(AND($L631='Assumptions'!$E$14,$G631&lt;'Assumptions'!$B$4),"Past date - check","")))</f>
        <v/>
      </c>
    </row>
    <row r="632">
      <c r="A632" s="9">
        <f>IFERROR(IF(INDEX('Recurring Plans'!$A$5:$A$104,INT((ROW()-5)/12)+1)="","",INDEX('Recurring Plans'!$A$5:$A$104,INT((ROW()-5)/12)+1)),"")</f>
        <v/>
      </c>
      <c r="B632" s="23">
        <f>IF($A632="","",MOD(ROW()-5,12)+1)</f>
        <v/>
      </c>
      <c r="C632" s="20">
        <f>IF($A632="","",IFERROR(VLOOKUP($A632,'Recurring Plans'!$A$5:$M$104,2,FALSE),""))</f>
        <v/>
      </c>
      <c r="D632" s="20">
        <f>IF($A632="","",IFERROR(VLOOKUP($A632,'Recurring Plans'!$A$5:$M$104,4,FALSE),""))</f>
        <v/>
      </c>
      <c r="E632" s="33">
        <f>IF(OR($A632="",$B632&gt;IFERROR(VLOOKUP($A632,'Recurring Plans'!$A$5:$M$104,8,FALSE),0),IFERROR(VLOOKUP($A632,'Recurring Plans'!$A$5:$M$104,11,FALSE),"")&lt;&gt;'Assumptions'!$E$9),"",IFERROR(IF(VLOOKUP($A632,'Recurring Plans'!$A$5:$M$104,7,FALSE)='Assumptions'!$E$4,VLOOKUP($A632,'Recurring Plans'!$A$5:$M$104,5,FALSE)+($B632-1)*VLOOKUP($A632,'Recurring Plans'!$A$5:$M$104,6,FALSE),IF(VLOOKUP($A632,'Recurring Plans'!$A$5:$M$104,7,FALSE)='Assumptions'!$E$5,VLOOKUP($A632,'Recurring Plans'!$A$5:$M$104,5,FALSE)+($B632-1)*VLOOKUP($A632,'Recurring Plans'!$A$5:$M$104,6,FALSE)*7,IF(VLOOKUP($A632,'Recurring Plans'!$A$5:$M$104,7,FALSE)='Assumptions'!$E$6,EDATE(VLOOKUP($A632,'Recurring Plans'!$A$5:$M$104,5,FALSE),($B632-1)*VLOOKUP($A632,'Recurring Plans'!$A$5:$M$104,6,FALSE)),""))),""))</f>
        <v/>
      </c>
      <c r="F632" s="31" t="n"/>
      <c r="G632" s="33">
        <f>IF($E632="","",IF($F632&lt;&gt;"",$F632,$E632))</f>
        <v/>
      </c>
      <c r="H632" s="24">
        <f>IF($E632="","",IFERROR(VLOOKUP($A632,'Recurring Plans'!$A$5:$M$104,9,FALSE),""))</f>
        <v/>
      </c>
      <c r="I632" s="13" t="n"/>
      <c r="J632" s="20">
        <f>IF($E632="","",IF($I632&lt;&gt;"",$I632,IFERROR(VLOOKUP($A632,'Recurring Plans'!$A$5:$M$104,10,FALSE),"")))</f>
        <v/>
      </c>
      <c r="K632" s="12" t="n"/>
      <c r="L632" s="9">
        <f>IF($G632="","",IF($K632&lt;&gt;"",$K632,'Assumptions'!$E$14))</f>
        <v/>
      </c>
      <c r="M632" s="13" t="n"/>
      <c r="N632" s="20">
        <f>IF($G632="","",IF(OR($F632&lt;&gt;"",$I632&lt;&gt;"",$M632&lt;&gt;"",$K632='Assumptions'!$E$16,$K632='Assumptions'!$E$17),"Exception - check",IF(AND($L632='Assumptions'!$E$14,$G632&lt;'Assumptions'!$B$4),"Past date - check","")))</f>
        <v/>
      </c>
    </row>
    <row r="633">
      <c r="A633" s="6">
        <f>IFERROR(IF(INDEX('Recurring Plans'!$A$5:$A$104,INT((ROW()-5)/12)+1)="","",INDEX('Recurring Plans'!$A$5:$A$104,INT((ROW()-5)/12)+1)),"")</f>
        <v/>
      </c>
      <c r="B633" s="21">
        <f>IF($A633="","",MOD(ROW()-5,12)+1)</f>
        <v/>
      </c>
      <c r="C633" s="18">
        <f>IF($A633="","",IFERROR(VLOOKUP($A633,'Recurring Plans'!$A$5:$M$104,2,FALSE),""))</f>
        <v/>
      </c>
      <c r="D633" s="18">
        <f>IF($A633="","",IFERROR(VLOOKUP($A633,'Recurring Plans'!$A$5:$M$104,4,FALSE),""))</f>
        <v/>
      </c>
      <c r="E633" s="32">
        <f>IF(OR($A633="",$B633&gt;IFERROR(VLOOKUP($A633,'Recurring Plans'!$A$5:$M$104,8,FALSE),0),IFERROR(VLOOKUP($A633,'Recurring Plans'!$A$5:$M$104,11,FALSE),"")&lt;&gt;'Assumptions'!$E$9),"",IFERROR(IF(VLOOKUP($A633,'Recurring Plans'!$A$5:$M$104,7,FALSE)='Assumptions'!$E$4,VLOOKUP($A633,'Recurring Plans'!$A$5:$M$104,5,FALSE)+($B633-1)*VLOOKUP($A633,'Recurring Plans'!$A$5:$M$104,6,FALSE),IF(VLOOKUP($A633,'Recurring Plans'!$A$5:$M$104,7,FALSE)='Assumptions'!$E$5,VLOOKUP($A633,'Recurring Plans'!$A$5:$M$104,5,FALSE)+($B633-1)*VLOOKUP($A633,'Recurring Plans'!$A$5:$M$104,6,FALSE)*7,IF(VLOOKUP($A633,'Recurring Plans'!$A$5:$M$104,7,FALSE)='Assumptions'!$E$6,EDATE(VLOOKUP($A633,'Recurring Plans'!$A$5:$M$104,5,FALSE),($B633-1)*VLOOKUP($A633,'Recurring Plans'!$A$5:$M$104,6,FALSE)),""))),""))</f>
        <v/>
      </c>
      <c r="F633" s="31" t="n"/>
      <c r="G633" s="32">
        <f>IF($E633="","",IF($F633&lt;&gt;"",$F633,$E633))</f>
        <v/>
      </c>
      <c r="H633" s="22">
        <f>IF($E633="","",IFERROR(VLOOKUP($A633,'Recurring Plans'!$A$5:$M$104,9,FALSE),""))</f>
        <v/>
      </c>
      <c r="I633" s="13" t="n"/>
      <c r="J633" s="18">
        <f>IF($E633="","",IF($I633&lt;&gt;"",$I633,IFERROR(VLOOKUP($A633,'Recurring Plans'!$A$5:$M$104,10,FALSE),"")))</f>
        <v/>
      </c>
      <c r="K633" s="12" t="n"/>
      <c r="L633" s="6">
        <f>IF($G633="","",IF($K633&lt;&gt;"",$K633,'Assumptions'!$E$14))</f>
        <v/>
      </c>
      <c r="M633" s="13" t="n"/>
      <c r="N633" s="18">
        <f>IF($G633="","",IF(OR($F633&lt;&gt;"",$I633&lt;&gt;"",$M633&lt;&gt;"",$K633='Assumptions'!$E$16,$K633='Assumptions'!$E$17),"Exception - check",IF(AND($L633='Assumptions'!$E$14,$G633&lt;'Assumptions'!$B$4),"Past date - check","")))</f>
        <v/>
      </c>
    </row>
    <row r="634">
      <c r="A634" s="9">
        <f>IFERROR(IF(INDEX('Recurring Plans'!$A$5:$A$104,INT((ROW()-5)/12)+1)="","",INDEX('Recurring Plans'!$A$5:$A$104,INT((ROW()-5)/12)+1)),"")</f>
        <v/>
      </c>
      <c r="B634" s="23">
        <f>IF($A634="","",MOD(ROW()-5,12)+1)</f>
        <v/>
      </c>
      <c r="C634" s="20">
        <f>IF($A634="","",IFERROR(VLOOKUP($A634,'Recurring Plans'!$A$5:$M$104,2,FALSE),""))</f>
        <v/>
      </c>
      <c r="D634" s="20">
        <f>IF($A634="","",IFERROR(VLOOKUP($A634,'Recurring Plans'!$A$5:$M$104,4,FALSE),""))</f>
        <v/>
      </c>
      <c r="E634" s="33">
        <f>IF(OR($A634="",$B634&gt;IFERROR(VLOOKUP($A634,'Recurring Plans'!$A$5:$M$104,8,FALSE),0),IFERROR(VLOOKUP($A634,'Recurring Plans'!$A$5:$M$104,11,FALSE),"")&lt;&gt;'Assumptions'!$E$9),"",IFERROR(IF(VLOOKUP($A634,'Recurring Plans'!$A$5:$M$104,7,FALSE)='Assumptions'!$E$4,VLOOKUP($A634,'Recurring Plans'!$A$5:$M$104,5,FALSE)+($B634-1)*VLOOKUP($A634,'Recurring Plans'!$A$5:$M$104,6,FALSE),IF(VLOOKUP($A634,'Recurring Plans'!$A$5:$M$104,7,FALSE)='Assumptions'!$E$5,VLOOKUP($A634,'Recurring Plans'!$A$5:$M$104,5,FALSE)+($B634-1)*VLOOKUP($A634,'Recurring Plans'!$A$5:$M$104,6,FALSE)*7,IF(VLOOKUP($A634,'Recurring Plans'!$A$5:$M$104,7,FALSE)='Assumptions'!$E$6,EDATE(VLOOKUP($A634,'Recurring Plans'!$A$5:$M$104,5,FALSE),($B634-1)*VLOOKUP($A634,'Recurring Plans'!$A$5:$M$104,6,FALSE)),""))),""))</f>
        <v/>
      </c>
      <c r="F634" s="31" t="n"/>
      <c r="G634" s="33">
        <f>IF($E634="","",IF($F634&lt;&gt;"",$F634,$E634))</f>
        <v/>
      </c>
      <c r="H634" s="24">
        <f>IF($E634="","",IFERROR(VLOOKUP($A634,'Recurring Plans'!$A$5:$M$104,9,FALSE),""))</f>
        <v/>
      </c>
      <c r="I634" s="13" t="n"/>
      <c r="J634" s="20">
        <f>IF($E634="","",IF($I634&lt;&gt;"",$I634,IFERROR(VLOOKUP($A634,'Recurring Plans'!$A$5:$M$104,10,FALSE),"")))</f>
        <v/>
      </c>
      <c r="K634" s="12" t="n"/>
      <c r="L634" s="9">
        <f>IF($G634="","",IF($K634&lt;&gt;"",$K634,'Assumptions'!$E$14))</f>
        <v/>
      </c>
      <c r="M634" s="13" t="n"/>
      <c r="N634" s="20">
        <f>IF($G634="","",IF(OR($F634&lt;&gt;"",$I634&lt;&gt;"",$M634&lt;&gt;"",$K634='Assumptions'!$E$16,$K634='Assumptions'!$E$17),"Exception - check",IF(AND($L634='Assumptions'!$E$14,$G634&lt;'Assumptions'!$B$4),"Past date - check","")))</f>
        <v/>
      </c>
    </row>
    <row r="635">
      <c r="A635" s="6">
        <f>IFERROR(IF(INDEX('Recurring Plans'!$A$5:$A$104,INT((ROW()-5)/12)+1)="","",INDEX('Recurring Plans'!$A$5:$A$104,INT((ROW()-5)/12)+1)),"")</f>
        <v/>
      </c>
      <c r="B635" s="21">
        <f>IF($A635="","",MOD(ROW()-5,12)+1)</f>
        <v/>
      </c>
      <c r="C635" s="18">
        <f>IF($A635="","",IFERROR(VLOOKUP($A635,'Recurring Plans'!$A$5:$M$104,2,FALSE),""))</f>
        <v/>
      </c>
      <c r="D635" s="18">
        <f>IF($A635="","",IFERROR(VLOOKUP($A635,'Recurring Plans'!$A$5:$M$104,4,FALSE),""))</f>
        <v/>
      </c>
      <c r="E635" s="32">
        <f>IF(OR($A635="",$B635&gt;IFERROR(VLOOKUP($A635,'Recurring Plans'!$A$5:$M$104,8,FALSE),0),IFERROR(VLOOKUP($A635,'Recurring Plans'!$A$5:$M$104,11,FALSE),"")&lt;&gt;'Assumptions'!$E$9),"",IFERROR(IF(VLOOKUP($A635,'Recurring Plans'!$A$5:$M$104,7,FALSE)='Assumptions'!$E$4,VLOOKUP($A635,'Recurring Plans'!$A$5:$M$104,5,FALSE)+($B635-1)*VLOOKUP($A635,'Recurring Plans'!$A$5:$M$104,6,FALSE),IF(VLOOKUP($A635,'Recurring Plans'!$A$5:$M$104,7,FALSE)='Assumptions'!$E$5,VLOOKUP($A635,'Recurring Plans'!$A$5:$M$104,5,FALSE)+($B635-1)*VLOOKUP($A635,'Recurring Plans'!$A$5:$M$104,6,FALSE)*7,IF(VLOOKUP($A635,'Recurring Plans'!$A$5:$M$104,7,FALSE)='Assumptions'!$E$6,EDATE(VLOOKUP($A635,'Recurring Plans'!$A$5:$M$104,5,FALSE),($B635-1)*VLOOKUP($A635,'Recurring Plans'!$A$5:$M$104,6,FALSE)),""))),""))</f>
        <v/>
      </c>
      <c r="F635" s="31" t="n"/>
      <c r="G635" s="32">
        <f>IF($E635="","",IF($F635&lt;&gt;"",$F635,$E635))</f>
        <v/>
      </c>
      <c r="H635" s="22">
        <f>IF($E635="","",IFERROR(VLOOKUP($A635,'Recurring Plans'!$A$5:$M$104,9,FALSE),""))</f>
        <v/>
      </c>
      <c r="I635" s="13" t="n"/>
      <c r="J635" s="18">
        <f>IF($E635="","",IF($I635&lt;&gt;"",$I635,IFERROR(VLOOKUP($A635,'Recurring Plans'!$A$5:$M$104,10,FALSE),"")))</f>
        <v/>
      </c>
      <c r="K635" s="12" t="n"/>
      <c r="L635" s="6">
        <f>IF($G635="","",IF($K635&lt;&gt;"",$K635,'Assumptions'!$E$14))</f>
        <v/>
      </c>
      <c r="M635" s="13" t="n"/>
      <c r="N635" s="18">
        <f>IF($G635="","",IF(OR($F635&lt;&gt;"",$I635&lt;&gt;"",$M635&lt;&gt;"",$K635='Assumptions'!$E$16,$K635='Assumptions'!$E$17),"Exception - check",IF(AND($L635='Assumptions'!$E$14,$G635&lt;'Assumptions'!$B$4),"Past date - check","")))</f>
        <v/>
      </c>
    </row>
    <row r="636">
      <c r="A636" s="9">
        <f>IFERROR(IF(INDEX('Recurring Plans'!$A$5:$A$104,INT((ROW()-5)/12)+1)="","",INDEX('Recurring Plans'!$A$5:$A$104,INT((ROW()-5)/12)+1)),"")</f>
        <v/>
      </c>
      <c r="B636" s="23">
        <f>IF($A636="","",MOD(ROW()-5,12)+1)</f>
        <v/>
      </c>
      <c r="C636" s="20">
        <f>IF($A636="","",IFERROR(VLOOKUP($A636,'Recurring Plans'!$A$5:$M$104,2,FALSE),""))</f>
        <v/>
      </c>
      <c r="D636" s="20">
        <f>IF($A636="","",IFERROR(VLOOKUP($A636,'Recurring Plans'!$A$5:$M$104,4,FALSE),""))</f>
        <v/>
      </c>
      <c r="E636" s="33">
        <f>IF(OR($A636="",$B636&gt;IFERROR(VLOOKUP($A636,'Recurring Plans'!$A$5:$M$104,8,FALSE),0),IFERROR(VLOOKUP($A636,'Recurring Plans'!$A$5:$M$104,11,FALSE),"")&lt;&gt;'Assumptions'!$E$9),"",IFERROR(IF(VLOOKUP($A636,'Recurring Plans'!$A$5:$M$104,7,FALSE)='Assumptions'!$E$4,VLOOKUP($A636,'Recurring Plans'!$A$5:$M$104,5,FALSE)+($B636-1)*VLOOKUP($A636,'Recurring Plans'!$A$5:$M$104,6,FALSE),IF(VLOOKUP($A636,'Recurring Plans'!$A$5:$M$104,7,FALSE)='Assumptions'!$E$5,VLOOKUP($A636,'Recurring Plans'!$A$5:$M$104,5,FALSE)+($B636-1)*VLOOKUP($A636,'Recurring Plans'!$A$5:$M$104,6,FALSE)*7,IF(VLOOKUP($A636,'Recurring Plans'!$A$5:$M$104,7,FALSE)='Assumptions'!$E$6,EDATE(VLOOKUP($A636,'Recurring Plans'!$A$5:$M$104,5,FALSE),($B636-1)*VLOOKUP($A636,'Recurring Plans'!$A$5:$M$104,6,FALSE)),""))),""))</f>
        <v/>
      </c>
      <c r="F636" s="31" t="n"/>
      <c r="G636" s="33">
        <f>IF($E636="","",IF($F636&lt;&gt;"",$F636,$E636))</f>
        <v/>
      </c>
      <c r="H636" s="24">
        <f>IF($E636="","",IFERROR(VLOOKUP($A636,'Recurring Plans'!$A$5:$M$104,9,FALSE),""))</f>
        <v/>
      </c>
      <c r="I636" s="13" t="n"/>
      <c r="J636" s="20">
        <f>IF($E636="","",IF($I636&lt;&gt;"",$I636,IFERROR(VLOOKUP($A636,'Recurring Plans'!$A$5:$M$104,10,FALSE),"")))</f>
        <v/>
      </c>
      <c r="K636" s="12" t="n"/>
      <c r="L636" s="9">
        <f>IF($G636="","",IF($K636&lt;&gt;"",$K636,'Assumptions'!$E$14))</f>
        <v/>
      </c>
      <c r="M636" s="13" t="n"/>
      <c r="N636" s="20">
        <f>IF($G636="","",IF(OR($F636&lt;&gt;"",$I636&lt;&gt;"",$M636&lt;&gt;"",$K636='Assumptions'!$E$16,$K636='Assumptions'!$E$17),"Exception - check",IF(AND($L636='Assumptions'!$E$14,$G636&lt;'Assumptions'!$B$4),"Past date - check","")))</f>
        <v/>
      </c>
    </row>
    <row r="637">
      <c r="A637" s="6">
        <f>IFERROR(IF(INDEX('Recurring Plans'!$A$5:$A$104,INT((ROW()-5)/12)+1)="","",INDEX('Recurring Plans'!$A$5:$A$104,INT((ROW()-5)/12)+1)),"")</f>
        <v/>
      </c>
      <c r="B637" s="21">
        <f>IF($A637="","",MOD(ROW()-5,12)+1)</f>
        <v/>
      </c>
      <c r="C637" s="18">
        <f>IF($A637="","",IFERROR(VLOOKUP($A637,'Recurring Plans'!$A$5:$M$104,2,FALSE),""))</f>
        <v/>
      </c>
      <c r="D637" s="18">
        <f>IF($A637="","",IFERROR(VLOOKUP($A637,'Recurring Plans'!$A$5:$M$104,4,FALSE),""))</f>
        <v/>
      </c>
      <c r="E637" s="32">
        <f>IF(OR($A637="",$B637&gt;IFERROR(VLOOKUP($A637,'Recurring Plans'!$A$5:$M$104,8,FALSE),0),IFERROR(VLOOKUP($A637,'Recurring Plans'!$A$5:$M$104,11,FALSE),"")&lt;&gt;'Assumptions'!$E$9),"",IFERROR(IF(VLOOKUP($A637,'Recurring Plans'!$A$5:$M$104,7,FALSE)='Assumptions'!$E$4,VLOOKUP($A637,'Recurring Plans'!$A$5:$M$104,5,FALSE)+($B637-1)*VLOOKUP($A637,'Recurring Plans'!$A$5:$M$104,6,FALSE),IF(VLOOKUP($A637,'Recurring Plans'!$A$5:$M$104,7,FALSE)='Assumptions'!$E$5,VLOOKUP($A637,'Recurring Plans'!$A$5:$M$104,5,FALSE)+($B637-1)*VLOOKUP($A637,'Recurring Plans'!$A$5:$M$104,6,FALSE)*7,IF(VLOOKUP($A637,'Recurring Plans'!$A$5:$M$104,7,FALSE)='Assumptions'!$E$6,EDATE(VLOOKUP($A637,'Recurring Plans'!$A$5:$M$104,5,FALSE),($B637-1)*VLOOKUP($A637,'Recurring Plans'!$A$5:$M$104,6,FALSE)),""))),""))</f>
        <v/>
      </c>
      <c r="F637" s="31" t="n"/>
      <c r="G637" s="32">
        <f>IF($E637="","",IF($F637&lt;&gt;"",$F637,$E637))</f>
        <v/>
      </c>
      <c r="H637" s="22">
        <f>IF($E637="","",IFERROR(VLOOKUP($A637,'Recurring Plans'!$A$5:$M$104,9,FALSE),""))</f>
        <v/>
      </c>
      <c r="I637" s="13" t="n"/>
      <c r="J637" s="18">
        <f>IF($E637="","",IF($I637&lt;&gt;"",$I637,IFERROR(VLOOKUP($A637,'Recurring Plans'!$A$5:$M$104,10,FALSE),"")))</f>
        <v/>
      </c>
      <c r="K637" s="12" t="n"/>
      <c r="L637" s="6">
        <f>IF($G637="","",IF($K637&lt;&gt;"",$K637,'Assumptions'!$E$14))</f>
        <v/>
      </c>
      <c r="M637" s="13" t="n"/>
      <c r="N637" s="18">
        <f>IF($G637="","",IF(OR($F637&lt;&gt;"",$I637&lt;&gt;"",$M637&lt;&gt;"",$K637='Assumptions'!$E$16,$K637='Assumptions'!$E$17),"Exception - check",IF(AND($L637='Assumptions'!$E$14,$G637&lt;'Assumptions'!$B$4),"Past date - check","")))</f>
        <v/>
      </c>
    </row>
    <row r="638">
      <c r="A638" s="9">
        <f>IFERROR(IF(INDEX('Recurring Plans'!$A$5:$A$104,INT((ROW()-5)/12)+1)="","",INDEX('Recurring Plans'!$A$5:$A$104,INT((ROW()-5)/12)+1)),"")</f>
        <v/>
      </c>
      <c r="B638" s="23">
        <f>IF($A638="","",MOD(ROW()-5,12)+1)</f>
        <v/>
      </c>
      <c r="C638" s="20">
        <f>IF($A638="","",IFERROR(VLOOKUP($A638,'Recurring Plans'!$A$5:$M$104,2,FALSE),""))</f>
        <v/>
      </c>
      <c r="D638" s="20">
        <f>IF($A638="","",IFERROR(VLOOKUP($A638,'Recurring Plans'!$A$5:$M$104,4,FALSE),""))</f>
        <v/>
      </c>
      <c r="E638" s="33">
        <f>IF(OR($A638="",$B638&gt;IFERROR(VLOOKUP($A638,'Recurring Plans'!$A$5:$M$104,8,FALSE),0),IFERROR(VLOOKUP($A638,'Recurring Plans'!$A$5:$M$104,11,FALSE),"")&lt;&gt;'Assumptions'!$E$9),"",IFERROR(IF(VLOOKUP($A638,'Recurring Plans'!$A$5:$M$104,7,FALSE)='Assumptions'!$E$4,VLOOKUP($A638,'Recurring Plans'!$A$5:$M$104,5,FALSE)+($B638-1)*VLOOKUP($A638,'Recurring Plans'!$A$5:$M$104,6,FALSE),IF(VLOOKUP($A638,'Recurring Plans'!$A$5:$M$104,7,FALSE)='Assumptions'!$E$5,VLOOKUP($A638,'Recurring Plans'!$A$5:$M$104,5,FALSE)+($B638-1)*VLOOKUP($A638,'Recurring Plans'!$A$5:$M$104,6,FALSE)*7,IF(VLOOKUP($A638,'Recurring Plans'!$A$5:$M$104,7,FALSE)='Assumptions'!$E$6,EDATE(VLOOKUP($A638,'Recurring Plans'!$A$5:$M$104,5,FALSE),($B638-1)*VLOOKUP($A638,'Recurring Plans'!$A$5:$M$104,6,FALSE)),""))),""))</f>
        <v/>
      </c>
      <c r="F638" s="31" t="n"/>
      <c r="G638" s="33">
        <f>IF($E638="","",IF($F638&lt;&gt;"",$F638,$E638))</f>
        <v/>
      </c>
      <c r="H638" s="24">
        <f>IF($E638="","",IFERROR(VLOOKUP($A638,'Recurring Plans'!$A$5:$M$104,9,FALSE),""))</f>
        <v/>
      </c>
      <c r="I638" s="13" t="n"/>
      <c r="J638" s="20">
        <f>IF($E638="","",IF($I638&lt;&gt;"",$I638,IFERROR(VLOOKUP($A638,'Recurring Plans'!$A$5:$M$104,10,FALSE),"")))</f>
        <v/>
      </c>
      <c r="K638" s="12" t="n"/>
      <c r="L638" s="9">
        <f>IF($G638="","",IF($K638&lt;&gt;"",$K638,'Assumptions'!$E$14))</f>
        <v/>
      </c>
      <c r="M638" s="13" t="n"/>
      <c r="N638" s="20">
        <f>IF($G638="","",IF(OR($F638&lt;&gt;"",$I638&lt;&gt;"",$M638&lt;&gt;"",$K638='Assumptions'!$E$16,$K638='Assumptions'!$E$17),"Exception - check",IF(AND($L638='Assumptions'!$E$14,$G638&lt;'Assumptions'!$B$4),"Past date - check","")))</f>
        <v/>
      </c>
    </row>
    <row r="639">
      <c r="A639" s="6">
        <f>IFERROR(IF(INDEX('Recurring Plans'!$A$5:$A$104,INT((ROW()-5)/12)+1)="","",INDEX('Recurring Plans'!$A$5:$A$104,INT((ROW()-5)/12)+1)),"")</f>
        <v/>
      </c>
      <c r="B639" s="21">
        <f>IF($A639="","",MOD(ROW()-5,12)+1)</f>
        <v/>
      </c>
      <c r="C639" s="18">
        <f>IF($A639="","",IFERROR(VLOOKUP($A639,'Recurring Plans'!$A$5:$M$104,2,FALSE),""))</f>
        <v/>
      </c>
      <c r="D639" s="18">
        <f>IF($A639="","",IFERROR(VLOOKUP($A639,'Recurring Plans'!$A$5:$M$104,4,FALSE),""))</f>
        <v/>
      </c>
      <c r="E639" s="32">
        <f>IF(OR($A639="",$B639&gt;IFERROR(VLOOKUP($A639,'Recurring Plans'!$A$5:$M$104,8,FALSE),0),IFERROR(VLOOKUP($A639,'Recurring Plans'!$A$5:$M$104,11,FALSE),"")&lt;&gt;'Assumptions'!$E$9),"",IFERROR(IF(VLOOKUP($A639,'Recurring Plans'!$A$5:$M$104,7,FALSE)='Assumptions'!$E$4,VLOOKUP($A639,'Recurring Plans'!$A$5:$M$104,5,FALSE)+($B639-1)*VLOOKUP($A639,'Recurring Plans'!$A$5:$M$104,6,FALSE),IF(VLOOKUP($A639,'Recurring Plans'!$A$5:$M$104,7,FALSE)='Assumptions'!$E$5,VLOOKUP($A639,'Recurring Plans'!$A$5:$M$104,5,FALSE)+($B639-1)*VLOOKUP($A639,'Recurring Plans'!$A$5:$M$104,6,FALSE)*7,IF(VLOOKUP($A639,'Recurring Plans'!$A$5:$M$104,7,FALSE)='Assumptions'!$E$6,EDATE(VLOOKUP($A639,'Recurring Plans'!$A$5:$M$104,5,FALSE),($B639-1)*VLOOKUP($A639,'Recurring Plans'!$A$5:$M$104,6,FALSE)),""))),""))</f>
        <v/>
      </c>
      <c r="F639" s="31" t="n"/>
      <c r="G639" s="32">
        <f>IF($E639="","",IF($F639&lt;&gt;"",$F639,$E639))</f>
        <v/>
      </c>
      <c r="H639" s="22">
        <f>IF($E639="","",IFERROR(VLOOKUP($A639,'Recurring Plans'!$A$5:$M$104,9,FALSE),""))</f>
        <v/>
      </c>
      <c r="I639" s="13" t="n"/>
      <c r="J639" s="18">
        <f>IF($E639="","",IF($I639&lt;&gt;"",$I639,IFERROR(VLOOKUP($A639,'Recurring Plans'!$A$5:$M$104,10,FALSE),"")))</f>
        <v/>
      </c>
      <c r="K639" s="12" t="n"/>
      <c r="L639" s="6">
        <f>IF($G639="","",IF($K639&lt;&gt;"",$K639,'Assumptions'!$E$14))</f>
        <v/>
      </c>
      <c r="M639" s="13" t="n"/>
      <c r="N639" s="18">
        <f>IF($G639="","",IF(OR($F639&lt;&gt;"",$I639&lt;&gt;"",$M639&lt;&gt;"",$K639='Assumptions'!$E$16,$K639='Assumptions'!$E$17),"Exception - check",IF(AND($L639='Assumptions'!$E$14,$G639&lt;'Assumptions'!$B$4),"Past date - check","")))</f>
        <v/>
      </c>
    </row>
    <row r="640">
      <c r="A640" s="9">
        <f>IFERROR(IF(INDEX('Recurring Plans'!$A$5:$A$104,INT((ROW()-5)/12)+1)="","",INDEX('Recurring Plans'!$A$5:$A$104,INT((ROW()-5)/12)+1)),"")</f>
        <v/>
      </c>
      <c r="B640" s="23">
        <f>IF($A640="","",MOD(ROW()-5,12)+1)</f>
        <v/>
      </c>
      <c r="C640" s="20">
        <f>IF($A640="","",IFERROR(VLOOKUP($A640,'Recurring Plans'!$A$5:$M$104,2,FALSE),""))</f>
        <v/>
      </c>
      <c r="D640" s="20">
        <f>IF($A640="","",IFERROR(VLOOKUP($A640,'Recurring Plans'!$A$5:$M$104,4,FALSE),""))</f>
        <v/>
      </c>
      <c r="E640" s="33">
        <f>IF(OR($A640="",$B640&gt;IFERROR(VLOOKUP($A640,'Recurring Plans'!$A$5:$M$104,8,FALSE),0),IFERROR(VLOOKUP($A640,'Recurring Plans'!$A$5:$M$104,11,FALSE),"")&lt;&gt;'Assumptions'!$E$9),"",IFERROR(IF(VLOOKUP($A640,'Recurring Plans'!$A$5:$M$104,7,FALSE)='Assumptions'!$E$4,VLOOKUP($A640,'Recurring Plans'!$A$5:$M$104,5,FALSE)+($B640-1)*VLOOKUP($A640,'Recurring Plans'!$A$5:$M$104,6,FALSE),IF(VLOOKUP($A640,'Recurring Plans'!$A$5:$M$104,7,FALSE)='Assumptions'!$E$5,VLOOKUP($A640,'Recurring Plans'!$A$5:$M$104,5,FALSE)+($B640-1)*VLOOKUP($A640,'Recurring Plans'!$A$5:$M$104,6,FALSE)*7,IF(VLOOKUP($A640,'Recurring Plans'!$A$5:$M$104,7,FALSE)='Assumptions'!$E$6,EDATE(VLOOKUP($A640,'Recurring Plans'!$A$5:$M$104,5,FALSE),($B640-1)*VLOOKUP($A640,'Recurring Plans'!$A$5:$M$104,6,FALSE)),""))),""))</f>
        <v/>
      </c>
      <c r="F640" s="31" t="n"/>
      <c r="G640" s="33">
        <f>IF($E640="","",IF($F640&lt;&gt;"",$F640,$E640))</f>
        <v/>
      </c>
      <c r="H640" s="24">
        <f>IF($E640="","",IFERROR(VLOOKUP($A640,'Recurring Plans'!$A$5:$M$104,9,FALSE),""))</f>
        <v/>
      </c>
      <c r="I640" s="13" t="n"/>
      <c r="J640" s="20">
        <f>IF($E640="","",IF($I640&lt;&gt;"",$I640,IFERROR(VLOOKUP($A640,'Recurring Plans'!$A$5:$M$104,10,FALSE),"")))</f>
        <v/>
      </c>
      <c r="K640" s="12" t="n"/>
      <c r="L640" s="9">
        <f>IF($G640="","",IF($K640&lt;&gt;"",$K640,'Assumptions'!$E$14))</f>
        <v/>
      </c>
      <c r="M640" s="13" t="n"/>
      <c r="N640" s="20">
        <f>IF($G640="","",IF(OR($F640&lt;&gt;"",$I640&lt;&gt;"",$M640&lt;&gt;"",$K640='Assumptions'!$E$16,$K640='Assumptions'!$E$17),"Exception - check",IF(AND($L640='Assumptions'!$E$14,$G640&lt;'Assumptions'!$B$4),"Past date - check","")))</f>
        <v/>
      </c>
    </row>
    <row r="641">
      <c r="A641" s="6">
        <f>IFERROR(IF(INDEX('Recurring Plans'!$A$5:$A$104,INT((ROW()-5)/12)+1)="","",INDEX('Recurring Plans'!$A$5:$A$104,INT((ROW()-5)/12)+1)),"")</f>
        <v/>
      </c>
      <c r="B641" s="21">
        <f>IF($A641="","",MOD(ROW()-5,12)+1)</f>
        <v/>
      </c>
      <c r="C641" s="18">
        <f>IF($A641="","",IFERROR(VLOOKUP($A641,'Recurring Plans'!$A$5:$M$104,2,FALSE),""))</f>
        <v/>
      </c>
      <c r="D641" s="18">
        <f>IF($A641="","",IFERROR(VLOOKUP($A641,'Recurring Plans'!$A$5:$M$104,4,FALSE),""))</f>
        <v/>
      </c>
      <c r="E641" s="32">
        <f>IF(OR($A641="",$B641&gt;IFERROR(VLOOKUP($A641,'Recurring Plans'!$A$5:$M$104,8,FALSE),0),IFERROR(VLOOKUP($A641,'Recurring Plans'!$A$5:$M$104,11,FALSE),"")&lt;&gt;'Assumptions'!$E$9),"",IFERROR(IF(VLOOKUP($A641,'Recurring Plans'!$A$5:$M$104,7,FALSE)='Assumptions'!$E$4,VLOOKUP($A641,'Recurring Plans'!$A$5:$M$104,5,FALSE)+($B641-1)*VLOOKUP($A641,'Recurring Plans'!$A$5:$M$104,6,FALSE),IF(VLOOKUP($A641,'Recurring Plans'!$A$5:$M$104,7,FALSE)='Assumptions'!$E$5,VLOOKUP($A641,'Recurring Plans'!$A$5:$M$104,5,FALSE)+($B641-1)*VLOOKUP($A641,'Recurring Plans'!$A$5:$M$104,6,FALSE)*7,IF(VLOOKUP($A641,'Recurring Plans'!$A$5:$M$104,7,FALSE)='Assumptions'!$E$6,EDATE(VLOOKUP($A641,'Recurring Plans'!$A$5:$M$104,5,FALSE),($B641-1)*VLOOKUP($A641,'Recurring Plans'!$A$5:$M$104,6,FALSE)),""))),""))</f>
        <v/>
      </c>
      <c r="F641" s="31" t="n"/>
      <c r="G641" s="32">
        <f>IF($E641="","",IF($F641&lt;&gt;"",$F641,$E641))</f>
        <v/>
      </c>
      <c r="H641" s="22">
        <f>IF($E641="","",IFERROR(VLOOKUP($A641,'Recurring Plans'!$A$5:$M$104,9,FALSE),""))</f>
        <v/>
      </c>
      <c r="I641" s="13" t="n"/>
      <c r="J641" s="18">
        <f>IF($E641="","",IF($I641&lt;&gt;"",$I641,IFERROR(VLOOKUP($A641,'Recurring Plans'!$A$5:$M$104,10,FALSE),"")))</f>
        <v/>
      </c>
      <c r="K641" s="12" t="n"/>
      <c r="L641" s="6">
        <f>IF($G641="","",IF($K641&lt;&gt;"",$K641,'Assumptions'!$E$14))</f>
        <v/>
      </c>
      <c r="M641" s="13" t="n"/>
      <c r="N641" s="18">
        <f>IF($G641="","",IF(OR($F641&lt;&gt;"",$I641&lt;&gt;"",$M641&lt;&gt;"",$K641='Assumptions'!$E$16,$K641='Assumptions'!$E$17),"Exception - check",IF(AND($L641='Assumptions'!$E$14,$G641&lt;'Assumptions'!$B$4),"Past date - check","")))</f>
        <v/>
      </c>
    </row>
    <row r="642">
      <c r="A642" s="9">
        <f>IFERROR(IF(INDEX('Recurring Plans'!$A$5:$A$104,INT((ROW()-5)/12)+1)="","",INDEX('Recurring Plans'!$A$5:$A$104,INT((ROW()-5)/12)+1)),"")</f>
        <v/>
      </c>
      <c r="B642" s="23">
        <f>IF($A642="","",MOD(ROW()-5,12)+1)</f>
        <v/>
      </c>
      <c r="C642" s="20">
        <f>IF($A642="","",IFERROR(VLOOKUP($A642,'Recurring Plans'!$A$5:$M$104,2,FALSE),""))</f>
        <v/>
      </c>
      <c r="D642" s="20">
        <f>IF($A642="","",IFERROR(VLOOKUP($A642,'Recurring Plans'!$A$5:$M$104,4,FALSE),""))</f>
        <v/>
      </c>
      <c r="E642" s="33">
        <f>IF(OR($A642="",$B642&gt;IFERROR(VLOOKUP($A642,'Recurring Plans'!$A$5:$M$104,8,FALSE),0),IFERROR(VLOOKUP($A642,'Recurring Plans'!$A$5:$M$104,11,FALSE),"")&lt;&gt;'Assumptions'!$E$9),"",IFERROR(IF(VLOOKUP($A642,'Recurring Plans'!$A$5:$M$104,7,FALSE)='Assumptions'!$E$4,VLOOKUP($A642,'Recurring Plans'!$A$5:$M$104,5,FALSE)+($B642-1)*VLOOKUP($A642,'Recurring Plans'!$A$5:$M$104,6,FALSE),IF(VLOOKUP($A642,'Recurring Plans'!$A$5:$M$104,7,FALSE)='Assumptions'!$E$5,VLOOKUP($A642,'Recurring Plans'!$A$5:$M$104,5,FALSE)+($B642-1)*VLOOKUP($A642,'Recurring Plans'!$A$5:$M$104,6,FALSE)*7,IF(VLOOKUP($A642,'Recurring Plans'!$A$5:$M$104,7,FALSE)='Assumptions'!$E$6,EDATE(VLOOKUP($A642,'Recurring Plans'!$A$5:$M$104,5,FALSE),($B642-1)*VLOOKUP($A642,'Recurring Plans'!$A$5:$M$104,6,FALSE)),""))),""))</f>
        <v/>
      </c>
      <c r="F642" s="31" t="n"/>
      <c r="G642" s="33">
        <f>IF($E642="","",IF($F642&lt;&gt;"",$F642,$E642))</f>
        <v/>
      </c>
      <c r="H642" s="24">
        <f>IF($E642="","",IFERROR(VLOOKUP($A642,'Recurring Plans'!$A$5:$M$104,9,FALSE),""))</f>
        <v/>
      </c>
      <c r="I642" s="13" t="n"/>
      <c r="J642" s="20">
        <f>IF($E642="","",IF($I642&lt;&gt;"",$I642,IFERROR(VLOOKUP($A642,'Recurring Plans'!$A$5:$M$104,10,FALSE),"")))</f>
        <v/>
      </c>
      <c r="K642" s="12" t="n"/>
      <c r="L642" s="9">
        <f>IF($G642="","",IF($K642&lt;&gt;"",$K642,'Assumptions'!$E$14))</f>
        <v/>
      </c>
      <c r="M642" s="13" t="n"/>
      <c r="N642" s="20">
        <f>IF($G642="","",IF(OR($F642&lt;&gt;"",$I642&lt;&gt;"",$M642&lt;&gt;"",$K642='Assumptions'!$E$16,$K642='Assumptions'!$E$17),"Exception - check",IF(AND($L642='Assumptions'!$E$14,$G642&lt;'Assumptions'!$B$4),"Past date - check","")))</f>
        <v/>
      </c>
    </row>
    <row r="643">
      <c r="A643" s="6">
        <f>IFERROR(IF(INDEX('Recurring Plans'!$A$5:$A$104,INT((ROW()-5)/12)+1)="","",INDEX('Recurring Plans'!$A$5:$A$104,INT((ROW()-5)/12)+1)),"")</f>
        <v/>
      </c>
      <c r="B643" s="21">
        <f>IF($A643="","",MOD(ROW()-5,12)+1)</f>
        <v/>
      </c>
      <c r="C643" s="18">
        <f>IF($A643="","",IFERROR(VLOOKUP($A643,'Recurring Plans'!$A$5:$M$104,2,FALSE),""))</f>
        <v/>
      </c>
      <c r="D643" s="18">
        <f>IF($A643="","",IFERROR(VLOOKUP($A643,'Recurring Plans'!$A$5:$M$104,4,FALSE),""))</f>
        <v/>
      </c>
      <c r="E643" s="32">
        <f>IF(OR($A643="",$B643&gt;IFERROR(VLOOKUP($A643,'Recurring Plans'!$A$5:$M$104,8,FALSE),0),IFERROR(VLOOKUP($A643,'Recurring Plans'!$A$5:$M$104,11,FALSE),"")&lt;&gt;'Assumptions'!$E$9),"",IFERROR(IF(VLOOKUP($A643,'Recurring Plans'!$A$5:$M$104,7,FALSE)='Assumptions'!$E$4,VLOOKUP($A643,'Recurring Plans'!$A$5:$M$104,5,FALSE)+($B643-1)*VLOOKUP($A643,'Recurring Plans'!$A$5:$M$104,6,FALSE),IF(VLOOKUP($A643,'Recurring Plans'!$A$5:$M$104,7,FALSE)='Assumptions'!$E$5,VLOOKUP($A643,'Recurring Plans'!$A$5:$M$104,5,FALSE)+($B643-1)*VLOOKUP($A643,'Recurring Plans'!$A$5:$M$104,6,FALSE)*7,IF(VLOOKUP($A643,'Recurring Plans'!$A$5:$M$104,7,FALSE)='Assumptions'!$E$6,EDATE(VLOOKUP($A643,'Recurring Plans'!$A$5:$M$104,5,FALSE),($B643-1)*VLOOKUP($A643,'Recurring Plans'!$A$5:$M$104,6,FALSE)),""))),""))</f>
        <v/>
      </c>
      <c r="F643" s="31" t="n"/>
      <c r="G643" s="32">
        <f>IF($E643="","",IF($F643&lt;&gt;"",$F643,$E643))</f>
        <v/>
      </c>
      <c r="H643" s="22">
        <f>IF($E643="","",IFERROR(VLOOKUP($A643,'Recurring Plans'!$A$5:$M$104,9,FALSE),""))</f>
        <v/>
      </c>
      <c r="I643" s="13" t="n"/>
      <c r="J643" s="18">
        <f>IF($E643="","",IF($I643&lt;&gt;"",$I643,IFERROR(VLOOKUP($A643,'Recurring Plans'!$A$5:$M$104,10,FALSE),"")))</f>
        <v/>
      </c>
      <c r="K643" s="12" t="n"/>
      <c r="L643" s="6">
        <f>IF($G643="","",IF($K643&lt;&gt;"",$K643,'Assumptions'!$E$14))</f>
        <v/>
      </c>
      <c r="M643" s="13" t="n"/>
      <c r="N643" s="18">
        <f>IF($G643="","",IF(OR($F643&lt;&gt;"",$I643&lt;&gt;"",$M643&lt;&gt;"",$K643='Assumptions'!$E$16,$K643='Assumptions'!$E$17),"Exception - check",IF(AND($L643='Assumptions'!$E$14,$G643&lt;'Assumptions'!$B$4),"Past date - check","")))</f>
        <v/>
      </c>
    </row>
    <row r="644">
      <c r="A644" s="9">
        <f>IFERROR(IF(INDEX('Recurring Plans'!$A$5:$A$104,INT((ROW()-5)/12)+1)="","",INDEX('Recurring Plans'!$A$5:$A$104,INT((ROW()-5)/12)+1)),"")</f>
        <v/>
      </c>
      <c r="B644" s="23">
        <f>IF($A644="","",MOD(ROW()-5,12)+1)</f>
        <v/>
      </c>
      <c r="C644" s="20">
        <f>IF($A644="","",IFERROR(VLOOKUP($A644,'Recurring Plans'!$A$5:$M$104,2,FALSE),""))</f>
        <v/>
      </c>
      <c r="D644" s="20">
        <f>IF($A644="","",IFERROR(VLOOKUP($A644,'Recurring Plans'!$A$5:$M$104,4,FALSE),""))</f>
        <v/>
      </c>
      <c r="E644" s="33">
        <f>IF(OR($A644="",$B644&gt;IFERROR(VLOOKUP($A644,'Recurring Plans'!$A$5:$M$104,8,FALSE),0),IFERROR(VLOOKUP($A644,'Recurring Plans'!$A$5:$M$104,11,FALSE),"")&lt;&gt;'Assumptions'!$E$9),"",IFERROR(IF(VLOOKUP($A644,'Recurring Plans'!$A$5:$M$104,7,FALSE)='Assumptions'!$E$4,VLOOKUP($A644,'Recurring Plans'!$A$5:$M$104,5,FALSE)+($B644-1)*VLOOKUP($A644,'Recurring Plans'!$A$5:$M$104,6,FALSE),IF(VLOOKUP($A644,'Recurring Plans'!$A$5:$M$104,7,FALSE)='Assumptions'!$E$5,VLOOKUP($A644,'Recurring Plans'!$A$5:$M$104,5,FALSE)+($B644-1)*VLOOKUP($A644,'Recurring Plans'!$A$5:$M$104,6,FALSE)*7,IF(VLOOKUP($A644,'Recurring Plans'!$A$5:$M$104,7,FALSE)='Assumptions'!$E$6,EDATE(VLOOKUP($A644,'Recurring Plans'!$A$5:$M$104,5,FALSE),($B644-1)*VLOOKUP($A644,'Recurring Plans'!$A$5:$M$104,6,FALSE)),""))),""))</f>
        <v/>
      </c>
      <c r="F644" s="31" t="n"/>
      <c r="G644" s="33">
        <f>IF($E644="","",IF($F644&lt;&gt;"",$F644,$E644))</f>
        <v/>
      </c>
      <c r="H644" s="24">
        <f>IF($E644="","",IFERROR(VLOOKUP($A644,'Recurring Plans'!$A$5:$M$104,9,FALSE),""))</f>
        <v/>
      </c>
      <c r="I644" s="13" t="n"/>
      <c r="J644" s="20">
        <f>IF($E644="","",IF($I644&lt;&gt;"",$I644,IFERROR(VLOOKUP($A644,'Recurring Plans'!$A$5:$M$104,10,FALSE),"")))</f>
        <v/>
      </c>
      <c r="K644" s="12" t="n"/>
      <c r="L644" s="9">
        <f>IF($G644="","",IF($K644&lt;&gt;"",$K644,'Assumptions'!$E$14))</f>
        <v/>
      </c>
      <c r="M644" s="13" t="n"/>
      <c r="N644" s="20">
        <f>IF($G644="","",IF(OR($F644&lt;&gt;"",$I644&lt;&gt;"",$M644&lt;&gt;"",$K644='Assumptions'!$E$16,$K644='Assumptions'!$E$17),"Exception - check",IF(AND($L644='Assumptions'!$E$14,$G644&lt;'Assumptions'!$B$4),"Past date - check","")))</f>
        <v/>
      </c>
    </row>
    <row r="645">
      <c r="A645" s="6">
        <f>IFERROR(IF(INDEX('Recurring Plans'!$A$5:$A$104,INT((ROW()-5)/12)+1)="","",INDEX('Recurring Plans'!$A$5:$A$104,INT((ROW()-5)/12)+1)),"")</f>
        <v/>
      </c>
      <c r="B645" s="21">
        <f>IF($A645="","",MOD(ROW()-5,12)+1)</f>
        <v/>
      </c>
      <c r="C645" s="18">
        <f>IF($A645="","",IFERROR(VLOOKUP($A645,'Recurring Plans'!$A$5:$M$104,2,FALSE),""))</f>
        <v/>
      </c>
      <c r="D645" s="18">
        <f>IF($A645="","",IFERROR(VLOOKUP($A645,'Recurring Plans'!$A$5:$M$104,4,FALSE),""))</f>
        <v/>
      </c>
      <c r="E645" s="32">
        <f>IF(OR($A645="",$B645&gt;IFERROR(VLOOKUP($A645,'Recurring Plans'!$A$5:$M$104,8,FALSE),0),IFERROR(VLOOKUP($A645,'Recurring Plans'!$A$5:$M$104,11,FALSE),"")&lt;&gt;'Assumptions'!$E$9),"",IFERROR(IF(VLOOKUP($A645,'Recurring Plans'!$A$5:$M$104,7,FALSE)='Assumptions'!$E$4,VLOOKUP($A645,'Recurring Plans'!$A$5:$M$104,5,FALSE)+($B645-1)*VLOOKUP($A645,'Recurring Plans'!$A$5:$M$104,6,FALSE),IF(VLOOKUP($A645,'Recurring Plans'!$A$5:$M$104,7,FALSE)='Assumptions'!$E$5,VLOOKUP($A645,'Recurring Plans'!$A$5:$M$104,5,FALSE)+($B645-1)*VLOOKUP($A645,'Recurring Plans'!$A$5:$M$104,6,FALSE)*7,IF(VLOOKUP($A645,'Recurring Plans'!$A$5:$M$104,7,FALSE)='Assumptions'!$E$6,EDATE(VLOOKUP($A645,'Recurring Plans'!$A$5:$M$104,5,FALSE),($B645-1)*VLOOKUP($A645,'Recurring Plans'!$A$5:$M$104,6,FALSE)),""))),""))</f>
        <v/>
      </c>
      <c r="F645" s="31" t="n"/>
      <c r="G645" s="32">
        <f>IF($E645="","",IF($F645&lt;&gt;"",$F645,$E645))</f>
        <v/>
      </c>
      <c r="H645" s="22">
        <f>IF($E645="","",IFERROR(VLOOKUP($A645,'Recurring Plans'!$A$5:$M$104,9,FALSE),""))</f>
        <v/>
      </c>
      <c r="I645" s="13" t="n"/>
      <c r="J645" s="18">
        <f>IF($E645="","",IF($I645&lt;&gt;"",$I645,IFERROR(VLOOKUP($A645,'Recurring Plans'!$A$5:$M$104,10,FALSE),"")))</f>
        <v/>
      </c>
      <c r="K645" s="12" t="n"/>
      <c r="L645" s="6">
        <f>IF($G645="","",IF($K645&lt;&gt;"",$K645,'Assumptions'!$E$14))</f>
        <v/>
      </c>
      <c r="M645" s="13" t="n"/>
      <c r="N645" s="18">
        <f>IF($G645="","",IF(OR($F645&lt;&gt;"",$I645&lt;&gt;"",$M645&lt;&gt;"",$K645='Assumptions'!$E$16,$K645='Assumptions'!$E$17),"Exception - check",IF(AND($L645='Assumptions'!$E$14,$G645&lt;'Assumptions'!$B$4),"Past date - check","")))</f>
        <v/>
      </c>
    </row>
    <row r="646">
      <c r="A646" s="9">
        <f>IFERROR(IF(INDEX('Recurring Plans'!$A$5:$A$104,INT((ROW()-5)/12)+1)="","",INDEX('Recurring Plans'!$A$5:$A$104,INT((ROW()-5)/12)+1)),"")</f>
        <v/>
      </c>
      <c r="B646" s="23">
        <f>IF($A646="","",MOD(ROW()-5,12)+1)</f>
        <v/>
      </c>
      <c r="C646" s="20">
        <f>IF($A646="","",IFERROR(VLOOKUP($A646,'Recurring Plans'!$A$5:$M$104,2,FALSE),""))</f>
        <v/>
      </c>
      <c r="D646" s="20">
        <f>IF($A646="","",IFERROR(VLOOKUP($A646,'Recurring Plans'!$A$5:$M$104,4,FALSE),""))</f>
        <v/>
      </c>
      <c r="E646" s="33">
        <f>IF(OR($A646="",$B646&gt;IFERROR(VLOOKUP($A646,'Recurring Plans'!$A$5:$M$104,8,FALSE),0),IFERROR(VLOOKUP($A646,'Recurring Plans'!$A$5:$M$104,11,FALSE),"")&lt;&gt;'Assumptions'!$E$9),"",IFERROR(IF(VLOOKUP($A646,'Recurring Plans'!$A$5:$M$104,7,FALSE)='Assumptions'!$E$4,VLOOKUP($A646,'Recurring Plans'!$A$5:$M$104,5,FALSE)+($B646-1)*VLOOKUP($A646,'Recurring Plans'!$A$5:$M$104,6,FALSE),IF(VLOOKUP($A646,'Recurring Plans'!$A$5:$M$104,7,FALSE)='Assumptions'!$E$5,VLOOKUP($A646,'Recurring Plans'!$A$5:$M$104,5,FALSE)+($B646-1)*VLOOKUP($A646,'Recurring Plans'!$A$5:$M$104,6,FALSE)*7,IF(VLOOKUP($A646,'Recurring Plans'!$A$5:$M$104,7,FALSE)='Assumptions'!$E$6,EDATE(VLOOKUP($A646,'Recurring Plans'!$A$5:$M$104,5,FALSE),($B646-1)*VLOOKUP($A646,'Recurring Plans'!$A$5:$M$104,6,FALSE)),""))),""))</f>
        <v/>
      </c>
      <c r="F646" s="31" t="n"/>
      <c r="G646" s="33">
        <f>IF($E646="","",IF($F646&lt;&gt;"",$F646,$E646))</f>
        <v/>
      </c>
      <c r="H646" s="24">
        <f>IF($E646="","",IFERROR(VLOOKUP($A646,'Recurring Plans'!$A$5:$M$104,9,FALSE),""))</f>
        <v/>
      </c>
      <c r="I646" s="13" t="n"/>
      <c r="J646" s="20">
        <f>IF($E646="","",IF($I646&lt;&gt;"",$I646,IFERROR(VLOOKUP($A646,'Recurring Plans'!$A$5:$M$104,10,FALSE),"")))</f>
        <v/>
      </c>
      <c r="K646" s="12" t="n"/>
      <c r="L646" s="9">
        <f>IF($G646="","",IF($K646&lt;&gt;"",$K646,'Assumptions'!$E$14))</f>
        <v/>
      </c>
      <c r="M646" s="13" t="n"/>
      <c r="N646" s="20">
        <f>IF($G646="","",IF(OR($F646&lt;&gt;"",$I646&lt;&gt;"",$M646&lt;&gt;"",$K646='Assumptions'!$E$16,$K646='Assumptions'!$E$17),"Exception - check",IF(AND($L646='Assumptions'!$E$14,$G646&lt;'Assumptions'!$B$4),"Past date - check","")))</f>
        <v/>
      </c>
    </row>
    <row r="647">
      <c r="A647" s="6">
        <f>IFERROR(IF(INDEX('Recurring Plans'!$A$5:$A$104,INT((ROW()-5)/12)+1)="","",INDEX('Recurring Plans'!$A$5:$A$104,INT((ROW()-5)/12)+1)),"")</f>
        <v/>
      </c>
      <c r="B647" s="21">
        <f>IF($A647="","",MOD(ROW()-5,12)+1)</f>
        <v/>
      </c>
      <c r="C647" s="18">
        <f>IF($A647="","",IFERROR(VLOOKUP($A647,'Recurring Plans'!$A$5:$M$104,2,FALSE),""))</f>
        <v/>
      </c>
      <c r="D647" s="18">
        <f>IF($A647="","",IFERROR(VLOOKUP($A647,'Recurring Plans'!$A$5:$M$104,4,FALSE),""))</f>
        <v/>
      </c>
      <c r="E647" s="32">
        <f>IF(OR($A647="",$B647&gt;IFERROR(VLOOKUP($A647,'Recurring Plans'!$A$5:$M$104,8,FALSE),0),IFERROR(VLOOKUP($A647,'Recurring Plans'!$A$5:$M$104,11,FALSE),"")&lt;&gt;'Assumptions'!$E$9),"",IFERROR(IF(VLOOKUP($A647,'Recurring Plans'!$A$5:$M$104,7,FALSE)='Assumptions'!$E$4,VLOOKUP($A647,'Recurring Plans'!$A$5:$M$104,5,FALSE)+($B647-1)*VLOOKUP($A647,'Recurring Plans'!$A$5:$M$104,6,FALSE),IF(VLOOKUP($A647,'Recurring Plans'!$A$5:$M$104,7,FALSE)='Assumptions'!$E$5,VLOOKUP($A647,'Recurring Plans'!$A$5:$M$104,5,FALSE)+($B647-1)*VLOOKUP($A647,'Recurring Plans'!$A$5:$M$104,6,FALSE)*7,IF(VLOOKUP($A647,'Recurring Plans'!$A$5:$M$104,7,FALSE)='Assumptions'!$E$6,EDATE(VLOOKUP($A647,'Recurring Plans'!$A$5:$M$104,5,FALSE),($B647-1)*VLOOKUP($A647,'Recurring Plans'!$A$5:$M$104,6,FALSE)),""))),""))</f>
        <v/>
      </c>
      <c r="F647" s="31" t="n"/>
      <c r="G647" s="32">
        <f>IF($E647="","",IF($F647&lt;&gt;"",$F647,$E647))</f>
        <v/>
      </c>
      <c r="H647" s="22">
        <f>IF($E647="","",IFERROR(VLOOKUP($A647,'Recurring Plans'!$A$5:$M$104,9,FALSE),""))</f>
        <v/>
      </c>
      <c r="I647" s="13" t="n"/>
      <c r="J647" s="18">
        <f>IF($E647="","",IF($I647&lt;&gt;"",$I647,IFERROR(VLOOKUP($A647,'Recurring Plans'!$A$5:$M$104,10,FALSE),"")))</f>
        <v/>
      </c>
      <c r="K647" s="12" t="n"/>
      <c r="L647" s="6">
        <f>IF($G647="","",IF($K647&lt;&gt;"",$K647,'Assumptions'!$E$14))</f>
        <v/>
      </c>
      <c r="M647" s="13" t="n"/>
      <c r="N647" s="18">
        <f>IF($G647="","",IF(OR($F647&lt;&gt;"",$I647&lt;&gt;"",$M647&lt;&gt;"",$K647='Assumptions'!$E$16,$K647='Assumptions'!$E$17),"Exception - check",IF(AND($L647='Assumptions'!$E$14,$G647&lt;'Assumptions'!$B$4),"Past date - check","")))</f>
        <v/>
      </c>
    </row>
    <row r="648">
      <c r="A648" s="9">
        <f>IFERROR(IF(INDEX('Recurring Plans'!$A$5:$A$104,INT((ROW()-5)/12)+1)="","",INDEX('Recurring Plans'!$A$5:$A$104,INT((ROW()-5)/12)+1)),"")</f>
        <v/>
      </c>
      <c r="B648" s="23">
        <f>IF($A648="","",MOD(ROW()-5,12)+1)</f>
        <v/>
      </c>
      <c r="C648" s="20">
        <f>IF($A648="","",IFERROR(VLOOKUP($A648,'Recurring Plans'!$A$5:$M$104,2,FALSE),""))</f>
        <v/>
      </c>
      <c r="D648" s="20">
        <f>IF($A648="","",IFERROR(VLOOKUP($A648,'Recurring Plans'!$A$5:$M$104,4,FALSE),""))</f>
        <v/>
      </c>
      <c r="E648" s="33">
        <f>IF(OR($A648="",$B648&gt;IFERROR(VLOOKUP($A648,'Recurring Plans'!$A$5:$M$104,8,FALSE),0),IFERROR(VLOOKUP($A648,'Recurring Plans'!$A$5:$M$104,11,FALSE),"")&lt;&gt;'Assumptions'!$E$9),"",IFERROR(IF(VLOOKUP($A648,'Recurring Plans'!$A$5:$M$104,7,FALSE)='Assumptions'!$E$4,VLOOKUP($A648,'Recurring Plans'!$A$5:$M$104,5,FALSE)+($B648-1)*VLOOKUP($A648,'Recurring Plans'!$A$5:$M$104,6,FALSE),IF(VLOOKUP($A648,'Recurring Plans'!$A$5:$M$104,7,FALSE)='Assumptions'!$E$5,VLOOKUP($A648,'Recurring Plans'!$A$5:$M$104,5,FALSE)+($B648-1)*VLOOKUP($A648,'Recurring Plans'!$A$5:$M$104,6,FALSE)*7,IF(VLOOKUP($A648,'Recurring Plans'!$A$5:$M$104,7,FALSE)='Assumptions'!$E$6,EDATE(VLOOKUP($A648,'Recurring Plans'!$A$5:$M$104,5,FALSE),($B648-1)*VLOOKUP($A648,'Recurring Plans'!$A$5:$M$104,6,FALSE)),""))),""))</f>
        <v/>
      </c>
      <c r="F648" s="31" t="n"/>
      <c r="G648" s="33">
        <f>IF($E648="","",IF($F648&lt;&gt;"",$F648,$E648))</f>
        <v/>
      </c>
      <c r="H648" s="24">
        <f>IF($E648="","",IFERROR(VLOOKUP($A648,'Recurring Plans'!$A$5:$M$104,9,FALSE),""))</f>
        <v/>
      </c>
      <c r="I648" s="13" t="n"/>
      <c r="J648" s="20">
        <f>IF($E648="","",IF($I648&lt;&gt;"",$I648,IFERROR(VLOOKUP($A648,'Recurring Plans'!$A$5:$M$104,10,FALSE),"")))</f>
        <v/>
      </c>
      <c r="K648" s="12" t="n"/>
      <c r="L648" s="9">
        <f>IF($G648="","",IF($K648&lt;&gt;"",$K648,'Assumptions'!$E$14))</f>
        <v/>
      </c>
      <c r="M648" s="13" t="n"/>
      <c r="N648" s="20">
        <f>IF($G648="","",IF(OR($F648&lt;&gt;"",$I648&lt;&gt;"",$M648&lt;&gt;"",$K648='Assumptions'!$E$16,$K648='Assumptions'!$E$17),"Exception - check",IF(AND($L648='Assumptions'!$E$14,$G648&lt;'Assumptions'!$B$4),"Past date - check","")))</f>
        <v/>
      </c>
    </row>
    <row r="649">
      <c r="A649" s="6">
        <f>IFERROR(IF(INDEX('Recurring Plans'!$A$5:$A$104,INT((ROW()-5)/12)+1)="","",INDEX('Recurring Plans'!$A$5:$A$104,INT((ROW()-5)/12)+1)),"")</f>
        <v/>
      </c>
      <c r="B649" s="21">
        <f>IF($A649="","",MOD(ROW()-5,12)+1)</f>
        <v/>
      </c>
      <c r="C649" s="18">
        <f>IF($A649="","",IFERROR(VLOOKUP($A649,'Recurring Plans'!$A$5:$M$104,2,FALSE),""))</f>
        <v/>
      </c>
      <c r="D649" s="18">
        <f>IF($A649="","",IFERROR(VLOOKUP($A649,'Recurring Plans'!$A$5:$M$104,4,FALSE),""))</f>
        <v/>
      </c>
      <c r="E649" s="32">
        <f>IF(OR($A649="",$B649&gt;IFERROR(VLOOKUP($A649,'Recurring Plans'!$A$5:$M$104,8,FALSE),0),IFERROR(VLOOKUP($A649,'Recurring Plans'!$A$5:$M$104,11,FALSE),"")&lt;&gt;'Assumptions'!$E$9),"",IFERROR(IF(VLOOKUP($A649,'Recurring Plans'!$A$5:$M$104,7,FALSE)='Assumptions'!$E$4,VLOOKUP($A649,'Recurring Plans'!$A$5:$M$104,5,FALSE)+($B649-1)*VLOOKUP($A649,'Recurring Plans'!$A$5:$M$104,6,FALSE),IF(VLOOKUP($A649,'Recurring Plans'!$A$5:$M$104,7,FALSE)='Assumptions'!$E$5,VLOOKUP($A649,'Recurring Plans'!$A$5:$M$104,5,FALSE)+($B649-1)*VLOOKUP($A649,'Recurring Plans'!$A$5:$M$104,6,FALSE)*7,IF(VLOOKUP($A649,'Recurring Plans'!$A$5:$M$104,7,FALSE)='Assumptions'!$E$6,EDATE(VLOOKUP($A649,'Recurring Plans'!$A$5:$M$104,5,FALSE),($B649-1)*VLOOKUP($A649,'Recurring Plans'!$A$5:$M$104,6,FALSE)),""))),""))</f>
        <v/>
      </c>
      <c r="F649" s="31" t="n"/>
      <c r="G649" s="32">
        <f>IF($E649="","",IF($F649&lt;&gt;"",$F649,$E649))</f>
        <v/>
      </c>
      <c r="H649" s="22">
        <f>IF($E649="","",IFERROR(VLOOKUP($A649,'Recurring Plans'!$A$5:$M$104,9,FALSE),""))</f>
        <v/>
      </c>
      <c r="I649" s="13" t="n"/>
      <c r="J649" s="18">
        <f>IF($E649="","",IF($I649&lt;&gt;"",$I649,IFERROR(VLOOKUP($A649,'Recurring Plans'!$A$5:$M$104,10,FALSE),"")))</f>
        <v/>
      </c>
      <c r="K649" s="12" t="n"/>
      <c r="L649" s="6">
        <f>IF($G649="","",IF($K649&lt;&gt;"",$K649,'Assumptions'!$E$14))</f>
        <v/>
      </c>
      <c r="M649" s="13" t="n"/>
      <c r="N649" s="18">
        <f>IF($G649="","",IF(OR($F649&lt;&gt;"",$I649&lt;&gt;"",$M649&lt;&gt;"",$K649='Assumptions'!$E$16,$K649='Assumptions'!$E$17),"Exception - check",IF(AND($L649='Assumptions'!$E$14,$G649&lt;'Assumptions'!$B$4),"Past date - check","")))</f>
        <v/>
      </c>
    </row>
    <row r="650">
      <c r="A650" s="9">
        <f>IFERROR(IF(INDEX('Recurring Plans'!$A$5:$A$104,INT((ROW()-5)/12)+1)="","",INDEX('Recurring Plans'!$A$5:$A$104,INT((ROW()-5)/12)+1)),"")</f>
        <v/>
      </c>
      <c r="B650" s="23">
        <f>IF($A650="","",MOD(ROW()-5,12)+1)</f>
        <v/>
      </c>
      <c r="C650" s="20">
        <f>IF($A650="","",IFERROR(VLOOKUP($A650,'Recurring Plans'!$A$5:$M$104,2,FALSE),""))</f>
        <v/>
      </c>
      <c r="D650" s="20">
        <f>IF($A650="","",IFERROR(VLOOKUP($A650,'Recurring Plans'!$A$5:$M$104,4,FALSE),""))</f>
        <v/>
      </c>
      <c r="E650" s="33">
        <f>IF(OR($A650="",$B650&gt;IFERROR(VLOOKUP($A650,'Recurring Plans'!$A$5:$M$104,8,FALSE),0),IFERROR(VLOOKUP($A650,'Recurring Plans'!$A$5:$M$104,11,FALSE),"")&lt;&gt;'Assumptions'!$E$9),"",IFERROR(IF(VLOOKUP($A650,'Recurring Plans'!$A$5:$M$104,7,FALSE)='Assumptions'!$E$4,VLOOKUP($A650,'Recurring Plans'!$A$5:$M$104,5,FALSE)+($B650-1)*VLOOKUP($A650,'Recurring Plans'!$A$5:$M$104,6,FALSE),IF(VLOOKUP($A650,'Recurring Plans'!$A$5:$M$104,7,FALSE)='Assumptions'!$E$5,VLOOKUP($A650,'Recurring Plans'!$A$5:$M$104,5,FALSE)+($B650-1)*VLOOKUP($A650,'Recurring Plans'!$A$5:$M$104,6,FALSE)*7,IF(VLOOKUP($A650,'Recurring Plans'!$A$5:$M$104,7,FALSE)='Assumptions'!$E$6,EDATE(VLOOKUP($A650,'Recurring Plans'!$A$5:$M$104,5,FALSE),($B650-1)*VLOOKUP($A650,'Recurring Plans'!$A$5:$M$104,6,FALSE)),""))),""))</f>
        <v/>
      </c>
      <c r="F650" s="31" t="n"/>
      <c r="G650" s="33">
        <f>IF($E650="","",IF($F650&lt;&gt;"",$F650,$E650))</f>
        <v/>
      </c>
      <c r="H650" s="24">
        <f>IF($E650="","",IFERROR(VLOOKUP($A650,'Recurring Plans'!$A$5:$M$104,9,FALSE),""))</f>
        <v/>
      </c>
      <c r="I650" s="13" t="n"/>
      <c r="J650" s="20">
        <f>IF($E650="","",IF($I650&lt;&gt;"",$I650,IFERROR(VLOOKUP($A650,'Recurring Plans'!$A$5:$M$104,10,FALSE),"")))</f>
        <v/>
      </c>
      <c r="K650" s="12" t="n"/>
      <c r="L650" s="9">
        <f>IF($G650="","",IF($K650&lt;&gt;"",$K650,'Assumptions'!$E$14))</f>
        <v/>
      </c>
      <c r="M650" s="13" t="n"/>
      <c r="N650" s="20">
        <f>IF($G650="","",IF(OR($F650&lt;&gt;"",$I650&lt;&gt;"",$M650&lt;&gt;"",$K650='Assumptions'!$E$16,$K650='Assumptions'!$E$17),"Exception - check",IF(AND($L650='Assumptions'!$E$14,$G650&lt;'Assumptions'!$B$4),"Past date - check","")))</f>
        <v/>
      </c>
    </row>
    <row r="651">
      <c r="A651" s="6">
        <f>IFERROR(IF(INDEX('Recurring Plans'!$A$5:$A$104,INT((ROW()-5)/12)+1)="","",INDEX('Recurring Plans'!$A$5:$A$104,INT((ROW()-5)/12)+1)),"")</f>
        <v/>
      </c>
      <c r="B651" s="21">
        <f>IF($A651="","",MOD(ROW()-5,12)+1)</f>
        <v/>
      </c>
      <c r="C651" s="18">
        <f>IF($A651="","",IFERROR(VLOOKUP($A651,'Recurring Plans'!$A$5:$M$104,2,FALSE),""))</f>
        <v/>
      </c>
      <c r="D651" s="18">
        <f>IF($A651="","",IFERROR(VLOOKUP($A651,'Recurring Plans'!$A$5:$M$104,4,FALSE),""))</f>
        <v/>
      </c>
      <c r="E651" s="32">
        <f>IF(OR($A651="",$B651&gt;IFERROR(VLOOKUP($A651,'Recurring Plans'!$A$5:$M$104,8,FALSE),0),IFERROR(VLOOKUP($A651,'Recurring Plans'!$A$5:$M$104,11,FALSE),"")&lt;&gt;'Assumptions'!$E$9),"",IFERROR(IF(VLOOKUP($A651,'Recurring Plans'!$A$5:$M$104,7,FALSE)='Assumptions'!$E$4,VLOOKUP($A651,'Recurring Plans'!$A$5:$M$104,5,FALSE)+($B651-1)*VLOOKUP($A651,'Recurring Plans'!$A$5:$M$104,6,FALSE),IF(VLOOKUP($A651,'Recurring Plans'!$A$5:$M$104,7,FALSE)='Assumptions'!$E$5,VLOOKUP($A651,'Recurring Plans'!$A$5:$M$104,5,FALSE)+($B651-1)*VLOOKUP($A651,'Recurring Plans'!$A$5:$M$104,6,FALSE)*7,IF(VLOOKUP($A651,'Recurring Plans'!$A$5:$M$104,7,FALSE)='Assumptions'!$E$6,EDATE(VLOOKUP($A651,'Recurring Plans'!$A$5:$M$104,5,FALSE),($B651-1)*VLOOKUP($A651,'Recurring Plans'!$A$5:$M$104,6,FALSE)),""))),""))</f>
        <v/>
      </c>
      <c r="F651" s="31" t="n"/>
      <c r="G651" s="32">
        <f>IF($E651="","",IF($F651&lt;&gt;"",$F651,$E651))</f>
        <v/>
      </c>
      <c r="H651" s="22">
        <f>IF($E651="","",IFERROR(VLOOKUP($A651,'Recurring Plans'!$A$5:$M$104,9,FALSE),""))</f>
        <v/>
      </c>
      <c r="I651" s="13" t="n"/>
      <c r="J651" s="18">
        <f>IF($E651="","",IF($I651&lt;&gt;"",$I651,IFERROR(VLOOKUP($A651,'Recurring Plans'!$A$5:$M$104,10,FALSE),"")))</f>
        <v/>
      </c>
      <c r="K651" s="12" t="n"/>
      <c r="L651" s="6">
        <f>IF($G651="","",IF($K651&lt;&gt;"",$K651,'Assumptions'!$E$14))</f>
        <v/>
      </c>
      <c r="M651" s="13" t="n"/>
      <c r="N651" s="18">
        <f>IF($G651="","",IF(OR($F651&lt;&gt;"",$I651&lt;&gt;"",$M651&lt;&gt;"",$K651='Assumptions'!$E$16,$K651='Assumptions'!$E$17),"Exception - check",IF(AND($L651='Assumptions'!$E$14,$G651&lt;'Assumptions'!$B$4),"Past date - check","")))</f>
        <v/>
      </c>
    </row>
    <row r="652">
      <c r="A652" s="9">
        <f>IFERROR(IF(INDEX('Recurring Plans'!$A$5:$A$104,INT((ROW()-5)/12)+1)="","",INDEX('Recurring Plans'!$A$5:$A$104,INT((ROW()-5)/12)+1)),"")</f>
        <v/>
      </c>
      <c r="B652" s="23">
        <f>IF($A652="","",MOD(ROW()-5,12)+1)</f>
        <v/>
      </c>
      <c r="C652" s="20">
        <f>IF($A652="","",IFERROR(VLOOKUP($A652,'Recurring Plans'!$A$5:$M$104,2,FALSE),""))</f>
        <v/>
      </c>
      <c r="D652" s="20">
        <f>IF($A652="","",IFERROR(VLOOKUP($A652,'Recurring Plans'!$A$5:$M$104,4,FALSE),""))</f>
        <v/>
      </c>
      <c r="E652" s="33">
        <f>IF(OR($A652="",$B652&gt;IFERROR(VLOOKUP($A652,'Recurring Plans'!$A$5:$M$104,8,FALSE),0),IFERROR(VLOOKUP($A652,'Recurring Plans'!$A$5:$M$104,11,FALSE),"")&lt;&gt;'Assumptions'!$E$9),"",IFERROR(IF(VLOOKUP($A652,'Recurring Plans'!$A$5:$M$104,7,FALSE)='Assumptions'!$E$4,VLOOKUP($A652,'Recurring Plans'!$A$5:$M$104,5,FALSE)+($B652-1)*VLOOKUP($A652,'Recurring Plans'!$A$5:$M$104,6,FALSE),IF(VLOOKUP($A652,'Recurring Plans'!$A$5:$M$104,7,FALSE)='Assumptions'!$E$5,VLOOKUP($A652,'Recurring Plans'!$A$5:$M$104,5,FALSE)+($B652-1)*VLOOKUP($A652,'Recurring Plans'!$A$5:$M$104,6,FALSE)*7,IF(VLOOKUP($A652,'Recurring Plans'!$A$5:$M$104,7,FALSE)='Assumptions'!$E$6,EDATE(VLOOKUP($A652,'Recurring Plans'!$A$5:$M$104,5,FALSE),($B652-1)*VLOOKUP($A652,'Recurring Plans'!$A$5:$M$104,6,FALSE)),""))),""))</f>
        <v/>
      </c>
      <c r="F652" s="31" t="n"/>
      <c r="G652" s="33">
        <f>IF($E652="","",IF($F652&lt;&gt;"",$F652,$E652))</f>
        <v/>
      </c>
      <c r="H652" s="24">
        <f>IF($E652="","",IFERROR(VLOOKUP($A652,'Recurring Plans'!$A$5:$M$104,9,FALSE),""))</f>
        <v/>
      </c>
      <c r="I652" s="13" t="n"/>
      <c r="J652" s="20">
        <f>IF($E652="","",IF($I652&lt;&gt;"",$I652,IFERROR(VLOOKUP($A652,'Recurring Plans'!$A$5:$M$104,10,FALSE),"")))</f>
        <v/>
      </c>
      <c r="K652" s="12" t="n"/>
      <c r="L652" s="9">
        <f>IF($G652="","",IF($K652&lt;&gt;"",$K652,'Assumptions'!$E$14))</f>
        <v/>
      </c>
      <c r="M652" s="13" t="n"/>
      <c r="N652" s="20">
        <f>IF($G652="","",IF(OR($F652&lt;&gt;"",$I652&lt;&gt;"",$M652&lt;&gt;"",$K652='Assumptions'!$E$16,$K652='Assumptions'!$E$17),"Exception - check",IF(AND($L652='Assumptions'!$E$14,$G652&lt;'Assumptions'!$B$4),"Past date - check","")))</f>
        <v/>
      </c>
    </row>
    <row r="653">
      <c r="A653" s="6">
        <f>IFERROR(IF(INDEX('Recurring Plans'!$A$5:$A$104,INT((ROW()-5)/12)+1)="","",INDEX('Recurring Plans'!$A$5:$A$104,INT((ROW()-5)/12)+1)),"")</f>
        <v/>
      </c>
      <c r="B653" s="21">
        <f>IF($A653="","",MOD(ROW()-5,12)+1)</f>
        <v/>
      </c>
      <c r="C653" s="18">
        <f>IF($A653="","",IFERROR(VLOOKUP($A653,'Recurring Plans'!$A$5:$M$104,2,FALSE),""))</f>
        <v/>
      </c>
      <c r="D653" s="18">
        <f>IF($A653="","",IFERROR(VLOOKUP($A653,'Recurring Plans'!$A$5:$M$104,4,FALSE),""))</f>
        <v/>
      </c>
      <c r="E653" s="32">
        <f>IF(OR($A653="",$B653&gt;IFERROR(VLOOKUP($A653,'Recurring Plans'!$A$5:$M$104,8,FALSE),0),IFERROR(VLOOKUP($A653,'Recurring Plans'!$A$5:$M$104,11,FALSE),"")&lt;&gt;'Assumptions'!$E$9),"",IFERROR(IF(VLOOKUP($A653,'Recurring Plans'!$A$5:$M$104,7,FALSE)='Assumptions'!$E$4,VLOOKUP($A653,'Recurring Plans'!$A$5:$M$104,5,FALSE)+($B653-1)*VLOOKUP($A653,'Recurring Plans'!$A$5:$M$104,6,FALSE),IF(VLOOKUP($A653,'Recurring Plans'!$A$5:$M$104,7,FALSE)='Assumptions'!$E$5,VLOOKUP($A653,'Recurring Plans'!$A$5:$M$104,5,FALSE)+($B653-1)*VLOOKUP($A653,'Recurring Plans'!$A$5:$M$104,6,FALSE)*7,IF(VLOOKUP($A653,'Recurring Plans'!$A$5:$M$104,7,FALSE)='Assumptions'!$E$6,EDATE(VLOOKUP($A653,'Recurring Plans'!$A$5:$M$104,5,FALSE),($B653-1)*VLOOKUP($A653,'Recurring Plans'!$A$5:$M$104,6,FALSE)),""))),""))</f>
        <v/>
      </c>
      <c r="F653" s="31" t="n"/>
      <c r="G653" s="32">
        <f>IF($E653="","",IF($F653&lt;&gt;"",$F653,$E653))</f>
        <v/>
      </c>
      <c r="H653" s="22">
        <f>IF($E653="","",IFERROR(VLOOKUP($A653,'Recurring Plans'!$A$5:$M$104,9,FALSE),""))</f>
        <v/>
      </c>
      <c r="I653" s="13" t="n"/>
      <c r="J653" s="18">
        <f>IF($E653="","",IF($I653&lt;&gt;"",$I653,IFERROR(VLOOKUP($A653,'Recurring Plans'!$A$5:$M$104,10,FALSE),"")))</f>
        <v/>
      </c>
      <c r="K653" s="12" t="n"/>
      <c r="L653" s="6">
        <f>IF($G653="","",IF($K653&lt;&gt;"",$K653,'Assumptions'!$E$14))</f>
        <v/>
      </c>
      <c r="M653" s="13" t="n"/>
      <c r="N653" s="18">
        <f>IF($G653="","",IF(OR($F653&lt;&gt;"",$I653&lt;&gt;"",$M653&lt;&gt;"",$K653='Assumptions'!$E$16,$K653='Assumptions'!$E$17),"Exception - check",IF(AND($L653='Assumptions'!$E$14,$G653&lt;'Assumptions'!$B$4),"Past date - check","")))</f>
        <v/>
      </c>
    </row>
    <row r="654">
      <c r="A654" s="9">
        <f>IFERROR(IF(INDEX('Recurring Plans'!$A$5:$A$104,INT((ROW()-5)/12)+1)="","",INDEX('Recurring Plans'!$A$5:$A$104,INT((ROW()-5)/12)+1)),"")</f>
        <v/>
      </c>
      <c r="B654" s="23">
        <f>IF($A654="","",MOD(ROW()-5,12)+1)</f>
        <v/>
      </c>
      <c r="C654" s="20">
        <f>IF($A654="","",IFERROR(VLOOKUP($A654,'Recurring Plans'!$A$5:$M$104,2,FALSE),""))</f>
        <v/>
      </c>
      <c r="D654" s="20">
        <f>IF($A654="","",IFERROR(VLOOKUP($A654,'Recurring Plans'!$A$5:$M$104,4,FALSE),""))</f>
        <v/>
      </c>
      <c r="E654" s="33">
        <f>IF(OR($A654="",$B654&gt;IFERROR(VLOOKUP($A654,'Recurring Plans'!$A$5:$M$104,8,FALSE),0),IFERROR(VLOOKUP($A654,'Recurring Plans'!$A$5:$M$104,11,FALSE),"")&lt;&gt;'Assumptions'!$E$9),"",IFERROR(IF(VLOOKUP($A654,'Recurring Plans'!$A$5:$M$104,7,FALSE)='Assumptions'!$E$4,VLOOKUP($A654,'Recurring Plans'!$A$5:$M$104,5,FALSE)+($B654-1)*VLOOKUP($A654,'Recurring Plans'!$A$5:$M$104,6,FALSE),IF(VLOOKUP($A654,'Recurring Plans'!$A$5:$M$104,7,FALSE)='Assumptions'!$E$5,VLOOKUP($A654,'Recurring Plans'!$A$5:$M$104,5,FALSE)+($B654-1)*VLOOKUP($A654,'Recurring Plans'!$A$5:$M$104,6,FALSE)*7,IF(VLOOKUP($A654,'Recurring Plans'!$A$5:$M$104,7,FALSE)='Assumptions'!$E$6,EDATE(VLOOKUP($A654,'Recurring Plans'!$A$5:$M$104,5,FALSE),($B654-1)*VLOOKUP($A654,'Recurring Plans'!$A$5:$M$104,6,FALSE)),""))),""))</f>
        <v/>
      </c>
      <c r="F654" s="31" t="n"/>
      <c r="G654" s="33">
        <f>IF($E654="","",IF($F654&lt;&gt;"",$F654,$E654))</f>
        <v/>
      </c>
      <c r="H654" s="24">
        <f>IF($E654="","",IFERROR(VLOOKUP($A654,'Recurring Plans'!$A$5:$M$104,9,FALSE),""))</f>
        <v/>
      </c>
      <c r="I654" s="13" t="n"/>
      <c r="J654" s="20">
        <f>IF($E654="","",IF($I654&lt;&gt;"",$I654,IFERROR(VLOOKUP($A654,'Recurring Plans'!$A$5:$M$104,10,FALSE),"")))</f>
        <v/>
      </c>
      <c r="K654" s="12" t="n"/>
      <c r="L654" s="9">
        <f>IF($G654="","",IF($K654&lt;&gt;"",$K654,'Assumptions'!$E$14))</f>
        <v/>
      </c>
      <c r="M654" s="13" t="n"/>
      <c r="N654" s="20">
        <f>IF($G654="","",IF(OR($F654&lt;&gt;"",$I654&lt;&gt;"",$M654&lt;&gt;"",$K654='Assumptions'!$E$16,$K654='Assumptions'!$E$17),"Exception - check",IF(AND($L654='Assumptions'!$E$14,$G654&lt;'Assumptions'!$B$4),"Past date - check","")))</f>
        <v/>
      </c>
    </row>
    <row r="655">
      <c r="A655" s="6">
        <f>IFERROR(IF(INDEX('Recurring Plans'!$A$5:$A$104,INT((ROW()-5)/12)+1)="","",INDEX('Recurring Plans'!$A$5:$A$104,INT((ROW()-5)/12)+1)),"")</f>
        <v/>
      </c>
      <c r="B655" s="21">
        <f>IF($A655="","",MOD(ROW()-5,12)+1)</f>
        <v/>
      </c>
      <c r="C655" s="18">
        <f>IF($A655="","",IFERROR(VLOOKUP($A655,'Recurring Plans'!$A$5:$M$104,2,FALSE),""))</f>
        <v/>
      </c>
      <c r="D655" s="18">
        <f>IF($A655="","",IFERROR(VLOOKUP($A655,'Recurring Plans'!$A$5:$M$104,4,FALSE),""))</f>
        <v/>
      </c>
      <c r="E655" s="32">
        <f>IF(OR($A655="",$B655&gt;IFERROR(VLOOKUP($A655,'Recurring Plans'!$A$5:$M$104,8,FALSE),0),IFERROR(VLOOKUP($A655,'Recurring Plans'!$A$5:$M$104,11,FALSE),"")&lt;&gt;'Assumptions'!$E$9),"",IFERROR(IF(VLOOKUP($A655,'Recurring Plans'!$A$5:$M$104,7,FALSE)='Assumptions'!$E$4,VLOOKUP($A655,'Recurring Plans'!$A$5:$M$104,5,FALSE)+($B655-1)*VLOOKUP($A655,'Recurring Plans'!$A$5:$M$104,6,FALSE),IF(VLOOKUP($A655,'Recurring Plans'!$A$5:$M$104,7,FALSE)='Assumptions'!$E$5,VLOOKUP($A655,'Recurring Plans'!$A$5:$M$104,5,FALSE)+($B655-1)*VLOOKUP($A655,'Recurring Plans'!$A$5:$M$104,6,FALSE)*7,IF(VLOOKUP($A655,'Recurring Plans'!$A$5:$M$104,7,FALSE)='Assumptions'!$E$6,EDATE(VLOOKUP($A655,'Recurring Plans'!$A$5:$M$104,5,FALSE),($B655-1)*VLOOKUP($A655,'Recurring Plans'!$A$5:$M$104,6,FALSE)),""))),""))</f>
        <v/>
      </c>
      <c r="F655" s="31" t="n"/>
      <c r="G655" s="32">
        <f>IF($E655="","",IF($F655&lt;&gt;"",$F655,$E655))</f>
        <v/>
      </c>
      <c r="H655" s="22">
        <f>IF($E655="","",IFERROR(VLOOKUP($A655,'Recurring Plans'!$A$5:$M$104,9,FALSE),""))</f>
        <v/>
      </c>
      <c r="I655" s="13" t="n"/>
      <c r="J655" s="18">
        <f>IF($E655="","",IF($I655&lt;&gt;"",$I655,IFERROR(VLOOKUP($A655,'Recurring Plans'!$A$5:$M$104,10,FALSE),"")))</f>
        <v/>
      </c>
      <c r="K655" s="12" t="n"/>
      <c r="L655" s="6">
        <f>IF($G655="","",IF($K655&lt;&gt;"",$K655,'Assumptions'!$E$14))</f>
        <v/>
      </c>
      <c r="M655" s="13" t="n"/>
      <c r="N655" s="18">
        <f>IF($G655="","",IF(OR($F655&lt;&gt;"",$I655&lt;&gt;"",$M655&lt;&gt;"",$K655='Assumptions'!$E$16,$K655='Assumptions'!$E$17),"Exception - check",IF(AND($L655='Assumptions'!$E$14,$G655&lt;'Assumptions'!$B$4),"Past date - check","")))</f>
        <v/>
      </c>
    </row>
    <row r="656">
      <c r="A656" s="9">
        <f>IFERROR(IF(INDEX('Recurring Plans'!$A$5:$A$104,INT((ROW()-5)/12)+1)="","",INDEX('Recurring Plans'!$A$5:$A$104,INT((ROW()-5)/12)+1)),"")</f>
        <v/>
      </c>
      <c r="B656" s="23">
        <f>IF($A656="","",MOD(ROW()-5,12)+1)</f>
        <v/>
      </c>
      <c r="C656" s="20">
        <f>IF($A656="","",IFERROR(VLOOKUP($A656,'Recurring Plans'!$A$5:$M$104,2,FALSE),""))</f>
        <v/>
      </c>
      <c r="D656" s="20">
        <f>IF($A656="","",IFERROR(VLOOKUP($A656,'Recurring Plans'!$A$5:$M$104,4,FALSE),""))</f>
        <v/>
      </c>
      <c r="E656" s="33">
        <f>IF(OR($A656="",$B656&gt;IFERROR(VLOOKUP($A656,'Recurring Plans'!$A$5:$M$104,8,FALSE),0),IFERROR(VLOOKUP($A656,'Recurring Plans'!$A$5:$M$104,11,FALSE),"")&lt;&gt;'Assumptions'!$E$9),"",IFERROR(IF(VLOOKUP($A656,'Recurring Plans'!$A$5:$M$104,7,FALSE)='Assumptions'!$E$4,VLOOKUP($A656,'Recurring Plans'!$A$5:$M$104,5,FALSE)+($B656-1)*VLOOKUP($A656,'Recurring Plans'!$A$5:$M$104,6,FALSE),IF(VLOOKUP($A656,'Recurring Plans'!$A$5:$M$104,7,FALSE)='Assumptions'!$E$5,VLOOKUP($A656,'Recurring Plans'!$A$5:$M$104,5,FALSE)+($B656-1)*VLOOKUP($A656,'Recurring Plans'!$A$5:$M$104,6,FALSE)*7,IF(VLOOKUP($A656,'Recurring Plans'!$A$5:$M$104,7,FALSE)='Assumptions'!$E$6,EDATE(VLOOKUP($A656,'Recurring Plans'!$A$5:$M$104,5,FALSE),($B656-1)*VLOOKUP($A656,'Recurring Plans'!$A$5:$M$104,6,FALSE)),""))),""))</f>
        <v/>
      </c>
      <c r="F656" s="31" t="n"/>
      <c r="G656" s="33">
        <f>IF($E656="","",IF($F656&lt;&gt;"",$F656,$E656))</f>
        <v/>
      </c>
      <c r="H656" s="24">
        <f>IF($E656="","",IFERROR(VLOOKUP($A656,'Recurring Plans'!$A$5:$M$104,9,FALSE),""))</f>
        <v/>
      </c>
      <c r="I656" s="13" t="n"/>
      <c r="J656" s="20">
        <f>IF($E656="","",IF($I656&lt;&gt;"",$I656,IFERROR(VLOOKUP($A656,'Recurring Plans'!$A$5:$M$104,10,FALSE),"")))</f>
        <v/>
      </c>
      <c r="K656" s="12" t="n"/>
      <c r="L656" s="9">
        <f>IF($G656="","",IF($K656&lt;&gt;"",$K656,'Assumptions'!$E$14))</f>
        <v/>
      </c>
      <c r="M656" s="13" t="n"/>
      <c r="N656" s="20">
        <f>IF($G656="","",IF(OR($F656&lt;&gt;"",$I656&lt;&gt;"",$M656&lt;&gt;"",$K656='Assumptions'!$E$16,$K656='Assumptions'!$E$17),"Exception - check",IF(AND($L656='Assumptions'!$E$14,$G656&lt;'Assumptions'!$B$4),"Past date - check","")))</f>
        <v/>
      </c>
    </row>
    <row r="657">
      <c r="A657" s="6">
        <f>IFERROR(IF(INDEX('Recurring Plans'!$A$5:$A$104,INT((ROW()-5)/12)+1)="","",INDEX('Recurring Plans'!$A$5:$A$104,INT((ROW()-5)/12)+1)),"")</f>
        <v/>
      </c>
      <c r="B657" s="21">
        <f>IF($A657="","",MOD(ROW()-5,12)+1)</f>
        <v/>
      </c>
      <c r="C657" s="18">
        <f>IF($A657="","",IFERROR(VLOOKUP($A657,'Recurring Plans'!$A$5:$M$104,2,FALSE),""))</f>
        <v/>
      </c>
      <c r="D657" s="18">
        <f>IF($A657="","",IFERROR(VLOOKUP($A657,'Recurring Plans'!$A$5:$M$104,4,FALSE),""))</f>
        <v/>
      </c>
      <c r="E657" s="32">
        <f>IF(OR($A657="",$B657&gt;IFERROR(VLOOKUP($A657,'Recurring Plans'!$A$5:$M$104,8,FALSE),0),IFERROR(VLOOKUP($A657,'Recurring Plans'!$A$5:$M$104,11,FALSE),"")&lt;&gt;'Assumptions'!$E$9),"",IFERROR(IF(VLOOKUP($A657,'Recurring Plans'!$A$5:$M$104,7,FALSE)='Assumptions'!$E$4,VLOOKUP($A657,'Recurring Plans'!$A$5:$M$104,5,FALSE)+($B657-1)*VLOOKUP($A657,'Recurring Plans'!$A$5:$M$104,6,FALSE),IF(VLOOKUP($A657,'Recurring Plans'!$A$5:$M$104,7,FALSE)='Assumptions'!$E$5,VLOOKUP($A657,'Recurring Plans'!$A$5:$M$104,5,FALSE)+($B657-1)*VLOOKUP($A657,'Recurring Plans'!$A$5:$M$104,6,FALSE)*7,IF(VLOOKUP($A657,'Recurring Plans'!$A$5:$M$104,7,FALSE)='Assumptions'!$E$6,EDATE(VLOOKUP($A657,'Recurring Plans'!$A$5:$M$104,5,FALSE),($B657-1)*VLOOKUP($A657,'Recurring Plans'!$A$5:$M$104,6,FALSE)),""))),""))</f>
        <v/>
      </c>
      <c r="F657" s="31" t="n"/>
      <c r="G657" s="32">
        <f>IF($E657="","",IF($F657&lt;&gt;"",$F657,$E657))</f>
        <v/>
      </c>
      <c r="H657" s="22">
        <f>IF($E657="","",IFERROR(VLOOKUP($A657,'Recurring Plans'!$A$5:$M$104,9,FALSE),""))</f>
        <v/>
      </c>
      <c r="I657" s="13" t="n"/>
      <c r="J657" s="18">
        <f>IF($E657="","",IF($I657&lt;&gt;"",$I657,IFERROR(VLOOKUP($A657,'Recurring Plans'!$A$5:$M$104,10,FALSE),"")))</f>
        <v/>
      </c>
      <c r="K657" s="12" t="n"/>
      <c r="L657" s="6">
        <f>IF($G657="","",IF($K657&lt;&gt;"",$K657,'Assumptions'!$E$14))</f>
        <v/>
      </c>
      <c r="M657" s="13" t="n"/>
      <c r="N657" s="18">
        <f>IF($G657="","",IF(OR($F657&lt;&gt;"",$I657&lt;&gt;"",$M657&lt;&gt;"",$K657='Assumptions'!$E$16,$K657='Assumptions'!$E$17),"Exception - check",IF(AND($L657='Assumptions'!$E$14,$G657&lt;'Assumptions'!$B$4),"Past date - check","")))</f>
        <v/>
      </c>
    </row>
    <row r="658">
      <c r="A658" s="9">
        <f>IFERROR(IF(INDEX('Recurring Plans'!$A$5:$A$104,INT((ROW()-5)/12)+1)="","",INDEX('Recurring Plans'!$A$5:$A$104,INT((ROW()-5)/12)+1)),"")</f>
        <v/>
      </c>
      <c r="B658" s="23">
        <f>IF($A658="","",MOD(ROW()-5,12)+1)</f>
        <v/>
      </c>
      <c r="C658" s="20">
        <f>IF($A658="","",IFERROR(VLOOKUP($A658,'Recurring Plans'!$A$5:$M$104,2,FALSE),""))</f>
        <v/>
      </c>
      <c r="D658" s="20">
        <f>IF($A658="","",IFERROR(VLOOKUP($A658,'Recurring Plans'!$A$5:$M$104,4,FALSE),""))</f>
        <v/>
      </c>
      <c r="E658" s="33">
        <f>IF(OR($A658="",$B658&gt;IFERROR(VLOOKUP($A658,'Recurring Plans'!$A$5:$M$104,8,FALSE),0),IFERROR(VLOOKUP($A658,'Recurring Plans'!$A$5:$M$104,11,FALSE),"")&lt;&gt;'Assumptions'!$E$9),"",IFERROR(IF(VLOOKUP($A658,'Recurring Plans'!$A$5:$M$104,7,FALSE)='Assumptions'!$E$4,VLOOKUP($A658,'Recurring Plans'!$A$5:$M$104,5,FALSE)+($B658-1)*VLOOKUP($A658,'Recurring Plans'!$A$5:$M$104,6,FALSE),IF(VLOOKUP($A658,'Recurring Plans'!$A$5:$M$104,7,FALSE)='Assumptions'!$E$5,VLOOKUP($A658,'Recurring Plans'!$A$5:$M$104,5,FALSE)+($B658-1)*VLOOKUP($A658,'Recurring Plans'!$A$5:$M$104,6,FALSE)*7,IF(VLOOKUP($A658,'Recurring Plans'!$A$5:$M$104,7,FALSE)='Assumptions'!$E$6,EDATE(VLOOKUP($A658,'Recurring Plans'!$A$5:$M$104,5,FALSE),($B658-1)*VLOOKUP($A658,'Recurring Plans'!$A$5:$M$104,6,FALSE)),""))),""))</f>
        <v/>
      </c>
      <c r="F658" s="31" t="n"/>
      <c r="G658" s="33">
        <f>IF($E658="","",IF($F658&lt;&gt;"",$F658,$E658))</f>
        <v/>
      </c>
      <c r="H658" s="24">
        <f>IF($E658="","",IFERROR(VLOOKUP($A658,'Recurring Plans'!$A$5:$M$104,9,FALSE),""))</f>
        <v/>
      </c>
      <c r="I658" s="13" t="n"/>
      <c r="J658" s="20">
        <f>IF($E658="","",IF($I658&lt;&gt;"",$I658,IFERROR(VLOOKUP($A658,'Recurring Plans'!$A$5:$M$104,10,FALSE),"")))</f>
        <v/>
      </c>
      <c r="K658" s="12" t="n"/>
      <c r="L658" s="9">
        <f>IF($G658="","",IF($K658&lt;&gt;"",$K658,'Assumptions'!$E$14))</f>
        <v/>
      </c>
      <c r="M658" s="13" t="n"/>
      <c r="N658" s="20">
        <f>IF($G658="","",IF(OR($F658&lt;&gt;"",$I658&lt;&gt;"",$M658&lt;&gt;"",$K658='Assumptions'!$E$16,$K658='Assumptions'!$E$17),"Exception - check",IF(AND($L658='Assumptions'!$E$14,$G658&lt;'Assumptions'!$B$4),"Past date - check","")))</f>
        <v/>
      </c>
    </row>
    <row r="659">
      <c r="A659" s="6">
        <f>IFERROR(IF(INDEX('Recurring Plans'!$A$5:$A$104,INT((ROW()-5)/12)+1)="","",INDEX('Recurring Plans'!$A$5:$A$104,INT((ROW()-5)/12)+1)),"")</f>
        <v/>
      </c>
      <c r="B659" s="21">
        <f>IF($A659="","",MOD(ROW()-5,12)+1)</f>
        <v/>
      </c>
      <c r="C659" s="18">
        <f>IF($A659="","",IFERROR(VLOOKUP($A659,'Recurring Plans'!$A$5:$M$104,2,FALSE),""))</f>
        <v/>
      </c>
      <c r="D659" s="18">
        <f>IF($A659="","",IFERROR(VLOOKUP($A659,'Recurring Plans'!$A$5:$M$104,4,FALSE),""))</f>
        <v/>
      </c>
      <c r="E659" s="32">
        <f>IF(OR($A659="",$B659&gt;IFERROR(VLOOKUP($A659,'Recurring Plans'!$A$5:$M$104,8,FALSE),0),IFERROR(VLOOKUP($A659,'Recurring Plans'!$A$5:$M$104,11,FALSE),"")&lt;&gt;'Assumptions'!$E$9),"",IFERROR(IF(VLOOKUP($A659,'Recurring Plans'!$A$5:$M$104,7,FALSE)='Assumptions'!$E$4,VLOOKUP($A659,'Recurring Plans'!$A$5:$M$104,5,FALSE)+($B659-1)*VLOOKUP($A659,'Recurring Plans'!$A$5:$M$104,6,FALSE),IF(VLOOKUP($A659,'Recurring Plans'!$A$5:$M$104,7,FALSE)='Assumptions'!$E$5,VLOOKUP($A659,'Recurring Plans'!$A$5:$M$104,5,FALSE)+($B659-1)*VLOOKUP($A659,'Recurring Plans'!$A$5:$M$104,6,FALSE)*7,IF(VLOOKUP($A659,'Recurring Plans'!$A$5:$M$104,7,FALSE)='Assumptions'!$E$6,EDATE(VLOOKUP($A659,'Recurring Plans'!$A$5:$M$104,5,FALSE),($B659-1)*VLOOKUP($A659,'Recurring Plans'!$A$5:$M$104,6,FALSE)),""))),""))</f>
        <v/>
      </c>
      <c r="F659" s="31" t="n"/>
      <c r="G659" s="32">
        <f>IF($E659="","",IF($F659&lt;&gt;"",$F659,$E659))</f>
        <v/>
      </c>
      <c r="H659" s="22">
        <f>IF($E659="","",IFERROR(VLOOKUP($A659,'Recurring Plans'!$A$5:$M$104,9,FALSE),""))</f>
        <v/>
      </c>
      <c r="I659" s="13" t="n"/>
      <c r="J659" s="18">
        <f>IF($E659="","",IF($I659&lt;&gt;"",$I659,IFERROR(VLOOKUP($A659,'Recurring Plans'!$A$5:$M$104,10,FALSE),"")))</f>
        <v/>
      </c>
      <c r="K659" s="12" t="n"/>
      <c r="L659" s="6">
        <f>IF($G659="","",IF($K659&lt;&gt;"",$K659,'Assumptions'!$E$14))</f>
        <v/>
      </c>
      <c r="M659" s="13" t="n"/>
      <c r="N659" s="18">
        <f>IF($G659="","",IF(OR($F659&lt;&gt;"",$I659&lt;&gt;"",$M659&lt;&gt;"",$K659='Assumptions'!$E$16,$K659='Assumptions'!$E$17),"Exception - check",IF(AND($L659='Assumptions'!$E$14,$G659&lt;'Assumptions'!$B$4),"Past date - check","")))</f>
        <v/>
      </c>
    </row>
    <row r="660">
      <c r="A660" s="9">
        <f>IFERROR(IF(INDEX('Recurring Plans'!$A$5:$A$104,INT((ROW()-5)/12)+1)="","",INDEX('Recurring Plans'!$A$5:$A$104,INT((ROW()-5)/12)+1)),"")</f>
        <v/>
      </c>
      <c r="B660" s="23">
        <f>IF($A660="","",MOD(ROW()-5,12)+1)</f>
        <v/>
      </c>
      <c r="C660" s="20">
        <f>IF($A660="","",IFERROR(VLOOKUP($A660,'Recurring Plans'!$A$5:$M$104,2,FALSE),""))</f>
        <v/>
      </c>
      <c r="D660" s="20">
        <f>IF($A660="","",IFERROR(VLOOKUP($A660,'Recurring Plans'!$A$5:$M$104,4,FALSE),""))</f>
        <v/>
      </c>
      <c r="E660" s="33">
        <f>IF(OR($A660="",$B660&gt;IFERROR(VLOOKUP($A660,'Recurring Plans'!$A$5:$M$104,8,FALSE),0),IFERROR(VLOOKUP($A660,'Recurring Plans'!$A$5:$M$104,11,FALSE),"")&lt;&gt;'Assumptions'!$E$9),"",IFERROR(IF(VLOOKUP($A660,'Recurring Plans'!$A$5:$M$104,7,FALSE)='Assumptions'!$E$4,VLOOKUP($A660,'Recurring Plans'!$A$5:$M$104,5,FALSE)+($B660-1)*VLOOKUP($A660,'Recurring Plans'!$A$5:$M$104,6,FALSE),IF(VLOOKUP($A660,'Recurring Plans'!$A$5:$M$104,7,FALSE)='Assumptions'!$E$5,VLOOKUP($A660,'Recurring Plans'!$A$5:$M$104,5,FALSE)+($B660-1)*VLOOKUP($A660,'Recurring Plans'!$A$5:$M$104,6,FALSE)*7,IF(VLOOKUP($A660,'Recurring Plans'!$A$5:$M$104,7,FALSE)='Assumptions'!$E$6,EDATE(VLOOKUP($A660,'Recurring Plans'!$A$5:$M$104,5,FALSE),($B660-1)*VLOOKUP($A660,'Recurring Plans'!$A$5:$M$104,6,FALSE)),""))),""))</f>
        <v/>
      </c>
      <c r="F660" s="31" t="n"/>
      <c r="G660" s="33">
        <f>IF($E660="","",IF($F660&lt;&gt;"",$F660,$E660))</f>
        <v/>
      </c>
      <c r="H660" s="24">
        <f>IF($E660="","",IFERROR(VLOOKUP($A660,'Recurring Plans'!$A$5:$M$104,9,FALSE),""))</f>
        <v/>
      </c>
      <c r="I660" s="13" t="n"/>
      <c r="J660" s="20">
        <f>IF($E660="","",IF($I660&lt;&gt;"",$I660,IFERROR(VLOOKUP($A660,'Recurring Plans'!$A$5:$M$104,10,FALSE),"")))</f>
        <v/>
      </c>
      <c r="K660" s="12" t="n"/>
      <c r="L660" s="9">
        <f>IF($G660="","",IF($K660&lt;&gt;"",$K660,'Assumptions'!$E$14))</f>
        <v/>
      </c>
      <c r="M660" s="13" t="n"/>
      <c r="N660" s="20">
        <f>IF($G660="","",IF(OR($F660&lt;&gt;"",$I660&lt;&gt;"",$M660&lt;&gt;"",$K660='Assumptions'!$E$16,$K660='Assumptions'!$E$17),"Exception - check",IF(AND($L660='Assumptions'!$E$14,$G660&lt;'Assumptions'!$B$4),"Past date - check","")))</f>
        <v/>
      </c>
    </row>
    <row r="661">
      <c r="A661" s="6">
        <f>IFERROR(IF(INDEX('Recurring Plans'!$A$5:$A$104,INT((ROW()-5)/12)+1)="","",INDEX('Recurring Plans'!$A$5:$A$104,INT((ROW()-5)/12)+1)),"")</f>
        <v/>
      </c>
      <c r="B661" s="21">
        <f>IF($A661="","",MOD(ROW()-5,12)+1)</f>
        <v/>
      </c>
      <c r="C661" s="18">
        <f>IF($A661="","",IFERROR(VLOOKUP($A661,'Recurring Plans'!$A$5:$M$104,2,FALSE),""))</f>
        <v/>
      </c>
      <c r="D661" s="18">
        <f>IF($A661="","",IFERROR(VLOOKUP($A661,'Recurring Plans'!$A$5:$M$104,4,FALSE),""))</f>
        <v/>
      </c>
      <c r="E661" s="32">
        <f>IF(OR($A661="",$B661&gt;IFERROR(VLOOKUP($A661,'Recurring Plans'!$A$5:$M$104,8,FALSE),0),IFERROR(VLOOKUP($A661,'Recurring Plans'!$A$5:$M$104,11,FALSE),"")&lt;&gt;'Assumptions'!$E$9),"",IFERROR(IF(VLOOKUP($A661,'Recurring Plans'!$A$5:$M$104,7,FALSE)='Assumptions'!$E$4,VLOOKUP($A661,'Recurring Plans'!$A$5:$M$104,5,FALSE)+($B661-1)*VLOOKUP($A661,'Recurring Plans'!$A$5:$M$104,6,FALSE),IF(VLOOKUP($A661,'Recurring Plans'!$A$5:$M$104,7,FALSE)='Assumptions'!$E$5,VLOOKUP($A661,'Recurring Plans'!$A$5:$M$104,5,FALSE)+($B661-1)*VLOOKUP($A661,'Recurring Plans'!$A$5:$M$104,6,FALSE)*7,IF(VLOOKUP($A661,'Recurring Plans'!$A$5:$M$104,7,FALSE)='Assumptions'!$E$6,EDATE(VLOOKUP($A661,'Recurring Plans'!$A$5:$M$104,5,FALSE),($B661-1)*VLOOKUP($A661,'Recurring Plans'!$A$5:$M$104,6,FALSE)),""))),""))</f>
        <v/>
      </c>
      <c r="F661" s="31" t="n"/>
      <c r="G661" s="32">
        <f>IF($E661="","",IF($F661&lt;&gt;"",$F661,$E661))</f>
        <v/>
      </c>
      <c r="H661" s="22">
        <f>IF($E661="","",IFERROR(VLOOKUP($A661,'Recurring Plans'!$A$5:$M$104,9,FALSE),""))</f>
        <v/>
      </c>
      <c r="I661" s="13" t="n"/>
      <c r="J661" s="18">
        <f>IF($E661="","",IF($I661&lt;&gt;"",$I661,IFERROR(VLOOKUP($A661,'Recurring Plans'!$A$5:$M$104,10,FALSE),"")))</f>
        <v/>
      </c>
      <c r="K661" s="12" t="n"/>
      <c r="L661" s="6">
        <f>IF($G661="","",IF($K661&lt;&gt;"",$K661,'Assumptions'!$E$14))</f>
        <v/>
      </c>
      <c r="M661" s="13" t="n"/>
      <c r="N661" s="18">
        <f>IF($G661="","",IF(OR($F661&lt;&gt;"",$I661&lt;&gt;"",$M661&lt;&gt;"",$K661='Assumptions'!$E$16,$K661='Assumptions'!$E$17),"Exception - check",IF(AND($L661='Assumptions'!$E$14,$G661&lt;'Assumptions'!$B$4),"Past date - check","")))</f>
        <v/>
      </c>
    </row>
    <row r="662">
      <c r="A662" s="9">
        <f>IFERROR(IF(INDEX('Recurring Plans'!$A$5:$A$104,INT((ROW()-5)/12)+1)="","",INDEX('Recurring Plans'!$A$5:$A$104,INT((ROW()-5)/12)+1)),"")</f>
        <v/>
      </c>
      <c r="B662" s="23">
        <f>IF($A662="","",MOD(ROW()-5,12)+1)</f>
        <v/>
      </c>
      <c r="C662" s="20">
        <f>IF($A662="","",IFERROR(VLOOKUP($A662,'Recurring Plans'!$A$5:$M$104,2,FALSE),""))</f>
        <v/>
      </c>
      <c r="D662" s="20">
        <f>IF($A662="","",IFERROR(VLOOKUP($A662,'Recurring Plans'!$A$5:$M$104,4,FALSE),""))</f>
        <v/>
      </c>
      <c r="E662" s="33">
        <f>IF(OR($A662="",$B662&gt;IFERROR(VLOOKUP($A662,'Recurring Plans'!$A$5:$M$104,8,FALSE),0),IFERROR(VLOOKUP($A662,'Recurring Plans'!$A$5:$M$104,11,FALSE),"")&lt;&gt;'Assumptions'!$E$9),"",IFERROR(IF(VLOOKUP($A662,'Recurring Plans'!$A$5:$M$104,7,FALSE)='Assumptions'!$E$4,VLOOKUP($A662,'Recurring Plans'!$A$5:$M$104,5,FALSE)+($B662-1)*VLOOKUP($A662,'Recurring Plans'!$A$5:$M$104,6,FALSE),IF(VLOOKUP($A662,'Recurring Plans'!$A$5:$M$104,7,FALSE)='Assumptions'!$E$5,VLOOKUP($A662,'Recurring Plans'!$A$5:$M$104,5,FALSE)+($B662-1)*VLOOKUP($A662,'Recurring Plans'!$A$5:$M$104,6,FALSE)*7,IF(VLOOKUP($A662,'Recurring Plans'!$A$5:$M$104,7,FALSE)='Assumptions'!$E$6,EDATE(VLOOKUP($A662,'Recurring Plans'!$A$5:$M$104,5,FALSE),($B662-1)*VLOOKUP($A662,'Recurring Plans'!$A$5:$M$104,6,FALSE)),""))),""))</f>
        <v/>
      </c>
      <c r="F662" s="31" t="n"/>
      <c r="G662" s="33">
        <f>IF($E662="","",IF($F662&lt;&gt;"",$F662,$E662))</f>
        <v/>
      </c>
      <c r="H662" s="24">
        <f>IF($E662="","",IFERROR(VLOOKUP($A662,'Recurring Plans'!$A$5:$M$104,9,FALSE),""))</f>
        <v/>
      </c>
      <c r="I662" s="13" t="n"/>
      <c r="J662" s="20">
        <f>IF($E662="","",IF($I662&lt;&gt;"",$I662,IFERROR(VLOOKUP($A662,'Recurring Plans'!$A$5:$M$104,10,FALSE),"")))</f>
        <v/>
      </c>
      <c r="K662" s="12" t="n"/>
      <c r="L662" s="9">
        <f>IF($G662="","",IF($K662&lt;&gt;"",$K662,'Assumptions'!$E$14))</f>
        <v/>
      </c>
      <c r="M662" s="13" t="n"/>
      <c r="N662" s="20">
        <f>IF($G662="","",IF(OR($F662&lt;&gt;"",$I662&lt;&gt;"",$M662&lt;&gt;"",$K662='Assumptions'!$E$16,$K662='Assumptions'!$E$17),"Exception - check",IF(AND($L662='Assumptions'!$E$14,$G662&lt;'Assumptions'!$B$4),"Past date - check","")))</f>
        <v/>
      </c>
    </row>
    <row r="663">
      <c r="A663" s="6">
        <f>IFERROR(IF(INDEX('Recurring Plans'!$A$5:$A$104,INT((ROW()-5)/12)+1)="","",INDEX('Recurring Plans'!$A$5:$A$104,INT((ROW()-5)/12)+1)),"")</f>
        <v/>
      </c>
      <c r="B663" s="21">
        <f>IF($A663="","",MOD(ROW()-5,12)+1)</f>
        <v/>
      </c>
      <c r="C663" s="18">
        <f>IF($A663="","",IFERROR(VLOOKUP($A663,'Recurring Plans'!$A$5:$M$104,2,FALSE),""))</f>
        <v/>
      </c>
      <c r="D663" s="18">
        <f>IF($A663="","",IFERROR(VLOOKUP($A663,'Recurring Plans'!$A$5:$M$104,4,FALSE),""))</f>
        <v/>
      </c>
      <c r="E663" s="32">
        <f>IF(OR($A663="",$B663&gt;IFERROR(VLOOKUP($A663,'Recurring Plans'!$A$5:$M$104,8,FALSE),0),IFERROR(VLOOKUP($A663,'Recurring Plans'!$A$5:$M$104,11,FALSE),"")&lt;&gt;'Assumptions'!$E$9),"",IFERROR(IF(VLOOKUP($A663,'Recurring Plans'!$A$5:$M$104,7,FALSE)='Assumptions'!$E$4,VLOOKUP($A663,'Recurring Plans'!$A$5:$M$104,5,FALSE)+($B663-1)*VLOOKUP($A663,'Recurring Plans'!$A$5:$M$104,6,FALSE),IF(VLOOKUP($A663,'Recurring Plans'!$A$5:$M$104,7,FALSE)='Assumptions'!$E$5,VLOOKUP($A663,'Recurring Plans'!$A$5:$M$104,5,FALSE)+($B663-1)*VLOOKUP($A663,'Recurring Plans'!$A$5:$M$104,6,FALSE)*7,IF(VLOOKUP($A663,'Recurring Plans'!$A$5:$M$104,7,FALSE)='Assumptions'!$E$6,EDATE(VLOOKUP($A663,'Recurring Plans'!$A$5:$M$104,5,FALSE),($B663-1)*VLOOKUP($A663,'Recurring Plans'!$A$5:$M$104,6,FALSE)),""))),""))</f>
        <v/>
      </c>
      <c r="F663" s="31" t="n"/>
      <c r="G663" s="32">
        <f>IF($E663="","",IF($F663&lt;&gt;"",$F663,$E663))</f>
        <v/>
      </c>
      <c r="H663" s="22">
        <f>IF($E663="","",IFERROR(VLOOKUP($A663,'Recurring Plans'!$A$5:$M$104,9,FALSE),""))</f>
        <v/>
      </c>
      <c r="I663" s="13" t="n"/>
      <c r="J663" s="18">
        <f>IF($E663="","",IF($I663&lt;&gt;"",$I663,IFERROR(VLOOKUP($A663,'Recurring Plans'!$A$5:$M$104,10,FALSE),"")))</f>
        <v/>
      </c>
      <c r="K663" s="12" t="n"/>
      <c r="L663" s="6">
        <f>IF($G663="","",IF($K663&lt;&gt;"",$K663,'Assumptions'!$E$14))</f>
        <v/>
      </c>
      <c r="M663" s="13" t="n"/>
      <c r="N663" s="18">
        <f>IF($G663="","",IF(OR($F663&lt;&gt;"",$I663&lt;&gt;"",$M663&lt;&gt;"",$K663='Assumptions'!$E$16,$K663='Assumptions'!$E$17),"Exception - check",IF(AND($L663='Assumptions'!$E$14,$G663&lt;'Assumptions'!$B$4),"Past date - check","")))</f>
        <v/>
      </c>
    </row>
    <row r="664">
      <c r="A664" s="9">
        <f>IFERROR(IF(INDEX('Recurring Plans'!$A$5:$A$104,INT((ROW()-5)/12)+1)="","",INDEX('Recurring Plans'!$A$5:$A$104,INT((ROW()-5)/12)+1)),"")</f>
        <v/>
      </c>
      <c r="B664" s="23">
        <f>IF($A664="","",MOD(ROW()-5,12)+1)</f>
        <v/>
      </c>
      <c r="C664" s="20">
        <f>IF($A664="","",IFERROR(VLOOKUP($A664,'Recurring Plans'!$A$5:$M$104,2,FALSE),""))</f>
        <v/>
      </c>
      <c r="D664" s="20">
        <f>IF($A664="","",IFERROR(VLOOKUP($A664,'Recurring Plans'!$A$5:$M$104,4,FALSE),""))</f>
        <v/>
      </c>
      <c r="E664" s="33">
        <f>IF(OR($A664="",$B664&gt;IFERROR(VLOOKUP($A664,'Recurring Plans'!$A$5:$M$104,8,FALSE),0),IFERROR(VLOOKUP($A664,'Recurring Plans'!$A$5:$M$104,11,FALSE),"")&lt;&gt;'Assumptions'!$E$9),"",IFERROR(IF(VLOOKUP($A664,'Recurring Plans'!$A$5:$M$104,7,FALSE)='Assumptions'!$E$4,VLOOKUP($A664,'Recurring Plans'!$A$5:$M$104,5,FALSE)+($B664-1)*VLOOKUP($A664,'Recurring Plans'!$A$5:$M$104,6,FALSE),IF(VLOOKUP($A664,'Recurring Plans'!$A$5:$M$104,7,FALSE)='Assumptions'!$E$5,VLOOKUP($A664,'Recurring Plans'!$A$5:$M$104,5,FALSE)+($B664-1)*VLOOKUP($A664,'Recurring Plans'!$A$5:$M$104,6,FALSE)*7,IF(VLOOKUP($A664,'Recurring Plans'!$A$5:$M$104,7,FALSE)='Assumptions'!$E$6,EDATE(VLOOKUP($A664,'Recurring Plans'!$A$5:$M$104,5,FALSE),($B664-1)*VLOOKUP($A664,'Recurring Plans'!$A$5:$M$104,6,FALSE)),""))),""))</f>
        <v/>
      </c>
      <c r="F664" s="31" t="n"/>
      <c r="G664" s="33">
        <f>IF($E664="","",IF($F664&lt;&gt;"",$F664,$E664))</f>
        <v/>
      </c>
      <c r="H664" s="24">
        <f>IF($E664="","",IFERROR(VLOOKUP($A664,'Recurring Plans'!$A$5:$M$104,9,FALSE),""))</f>
        <v/>
      </c>
      <c r="I664" s="13" t="n"/>
      <c r="J664" s="20">
        <f>IF($E664="","",IF($I664&lt;&gt;"",$I664,IFERROR(VLOOKUP($A664,'Recurring Plans'!$A$5:$M$104,10,FALSE),"")))</f>
        <v/>
      </c>
      <c r="K664" s="12" t="n"/>
      <c r="L664" s="9">
        <f>IF($G664="","",IF($K664&lt;&gt;"",$K664,'Assumptions'!$E$14))</f>
        <v/>
      </c>
      <c r="M664" s="13" t="n"/>
      <c r="N664" s="20">
        <f>IF($G664="","",IF(OR($F664&lt;&gt;"",$I664&lt;&gt;"",$M664&lt;&gt;"",$K664='Assumptions'!$E$16,$K664='Assumptions'!$E$17),"Exception - check",IF(AND($L664='Assumptions'!$E$14,$G664&lt;'Assumptions'!$B$4),"Past date - check","")))</f>
        <v/>
      </c>
    </row>
    <row r="665">
      <c r="A665" s="6">
        <f>IFERROR(IF(INDEX('Recurring Plans'!$A$5:$A$104,INT((ROW()-5)/12)+1)="","",INDEX('Recurring Plans'!$A$5:$A$104,INT((ROW()-5)/12)+1)),"")</f>
        <v/>
      </c>
      <c r="B665" s="21">
        <f>IF($A665="","",MOD(ROW()-5,12)+1)</f>
        <v/>
      </c>
      <c r="C665" s="18">
        <f>IF($A665="","",IFERROR(VLOOKUP($A665,'Recurring Plans'!$A$5:$M$104,2,FALSE),""))</f>
        <v/>
      </c>
      <c r="D665" s="18">
        <f>IF($A665="","",IFERROR(VLOOKUP($A665,'Recurring Plans'!$A$5:$M$104,4,FALSE),""))</f>
        <v/>
      </c>
      <c r="E665" s="32">
        <f>IF(OR($A665="",$B665&gt;IFERROR(VLOOKUP($A665,'Recurring Plans'!$A$5:$M$104,8,FALSE),0),IFERROR(VLOOKUP($A665,'Recurring Plans'!$A$5:$M$104,11,FALSE),"")&lt;&gt;'Assumptions'!$E$9),"",IFERROR(IF(VLOOKUP($A665,'Recurring Plans'!$A$5:$M$104,7,FALSE)='Assumptions'!$E$4,VLOOKUP($A665,'Recurring Plans'!$A$5:$M$104,5,FALSE)+($B665-1)*VLOOKUP($A665,'Recurring Plans'!$A$5:$M$104,6,FALSE),IF(VLOOKUP($A665,'Recurring Plans'!$A$5:$M$104,7,FALSE)='Assumptions'!$E$5,VLOOKUP($A665,'Recurring Plans'!$A$5:$M$104,5,FALSE)+($B665-1)*VLOOKUP($A665,'Recurring Plans'!$A$5:$M$104,6,FALSE)*7,IF(VLOOKUP($A665,'Recurring Plans'!$A$5:$M$104,7,FALSE)='Assumptions'!$E$6,EDATE(VLOOKUP($A665,'Recurring Plans'!$A$5:$M$104,5,FALSE),($B665-1)*VLOOKUP($A665,'Recurring Plans'!$A$5:$M$104,6,FALSE)),""))),""))</f>
        <v/>
      </c>
      <c r="F665" s="31" t="n"/>
      <c r="G665" s="32">
        <f>IF($E665="","",IF($F665&lt;&gt;"",$F665,$E665))</f>
        <v/>
      </c>
      <c r="H665" s="22">
        <f>IF($E665="","",IFERROR(VLOOKUP($A665,'Recurring Plans'!$A$5:$M$104,9,FALSE),""))</f>
        <v/>
      </c>
      <c r="I665" s="13" t="n"/>
      <c r="J665" s="18">
        <f>IF($E665="","",IF($I665&lt;&gt;"",$I665,IFERROR(VLOOKUP($A665,'Recurring Plans'!$A$5:$M$104,10,FALSE),"")))</f>
        <v/>
      </c>
      <c r="K665" s="12" t="n"/>
      <c r="L665" s="6">
        <f>IF($G665="","",IF($K665&lt;&gt;"",$K665,'Assumptions'!$E$14))</f>
        <v/>
      </c>
      <c r="M665" s="13" t="n"/>
      <c r="N665" s="18">
        <f>IF($G665="","",IF(OR($F665&lt;&gt;"",$I665&lt;&gt;"",$M665&lt;&gt;"",$K665='Assumptions'!$E$16,$K665='Assumptions'!$E$17),"Exception - check",IF(AND($L665='Assumptions'!$E$14,$G665&lt;'Assumptions'!$B$4),"Past date - check","")))</f>
        <v/>
      </c>
    </row>
    <row r="666">
      <c r="A666" s="9">
        <f>IFERROR(IF(INDEX('Recurring Plans'!$A$5:$A$104,INT((ROW()-5)/12)+1)="","",INDEX('Recurring Plans'!$A$5:$A$104,INT((ROW()-5)/12)+1)),"")</f>
        <v/>
      </c>
      <c r="B666" s="23">
        <f>IF($A666="","",MOD(ROW()-5,12)+1)</f>
        <v/>
      </c>
      <c r="C666" s="20">
        <f>IF($A666="","",IFERROR(VLOOKUP($A666,'Recurring Plans'!$A$5:$M$104,2,FALSE),""))</f>
        <v/>
      </c>
      <c r="D666" s="20">
        <f>IF($A666="","",IFERROR(VLOOKUP($A666,'Recurring Plans'!$A$5:$M$104,4,FALSE),""))</f>
        <v/>
      </c>
      <c r="E666" s="33">
        <f>IF(OR($A666="",$B666&gt;IFERROR(VLOOKUP($A666,'Recurring Plans'!$A$5:$M$104,8,FALSE),0),IFERROR(VLOOKUP($A666,'Recurring Plans'!$A$5:$M$104,11,FALSE),"")&lt;&gt;'Assumptions'!$E$9),"",IFERROR(IF(VLOOKUP($A666,'Recurring Plans'!$A$5:$M$104,7,FALSE)='Assumptions'!$E$4,VLOOKUP($A666,'Recurring Plans'!$A$5:$M$104,5,FALSE)+($B666-1)*VLOOKUP($A666,'Recurring Plans'!$A$5:$M$104,6,FALSE),IF(VLOOKUP($A666,'Recurring Plans'!$A$5:$M$104,7,FALSE)='Assumptions'!$E$5,VLOOKUP($A666,'Recurring Plans'!$A$5:$M$104,5,FALSE)+($B666-1)*VLOOKUP($A666,'Recurring Plans'!$A$5:$M$104,6,FALSE)*7,IF(VLOOKUP($A666,'Recurring Plans'!$A$5:$M$104,7,FALSE)='Assumptions'!$E$6,EDATE(VLOOKUP($A666,'Recurring Plans'!$A$5:$M$104,5,FALSE),($B666-1)*VLOOKUP($A666,'Recurring Plans'!$A$5:$M$104,6,FALSE)),""))),""))</f>
        <v/>
      </c>
      <c r="F666" s="31" t="n"/>
      <c r="G666" s="33">
        <f>IF($E666="","",IF($F666&lt;&gt;"",$F666,$E666))</f>
        <v/>
      </c>
      <c r="H666" s="24">
        <f>IF($E666="","",IFERROR(VLOOKUP($A666,'Recurring Plans'!$A$5:$M$104,9,FALSE),""))</f>
        <v/>
      </c>
      <c r="I666" s="13" t="n"/>
      <c r="J666" s="20">
        <f>IF($E666="","",IF($I666&lt;&gt;"",$I666,IFERROR(VLOOKUP($A666,'Recurring Plans'!$A$5:$M$104,10,FALSE),"")))</f>
        <v/>
      </c>
      <c r="K666" s="12" t="n"/>
      <c r="L666" s="9">
        <f>IF($G666="","",IF($K666&lt;&gt;"",$K666,'Assumptions'!$E$14))</f>
        <v/>
      </c>
      <c r="M666" s="13" t="n"/>
      <c r="N666" s="20">
        <f>IF($G666="","",IF(OR($F666&lt;&gt;"",$I666&lt;&gt;"",$M666&lt;&gt;"",$K666='Assumptions'!$E$16,$K666='Assumptions'!$E$17),"Exception - check",IF(AND($L666='Assumptions'!$E$14,$G666&lt;'Assumptions'!$B$4),"Past date - check","")))</f>
        <v/>
      </c>
    </row>
    <row r="667">
      <c r="A667" s="6">
        <f>IFERROR(IF(INDEX('Recurring Plans'!$A$5:$A$104,INT((ROW()-5)/12)+1)="","",INDEX('Recurring Plans'!$A$5:$A$104,INT((ROW()-5)/12)+1)),"")</f>
        <v/>
      </c>
      <c r="B667" s="21">
        <f>IF($A667="","",MOD(ROW()-5,12)+1)</f>
        <v/>
      </c>
      <c r="C667" s="18">
        <f>IF($A667="","",IFERROR(VLOOKUP($A667,'Recurring Plans'!$A$5:$M$104,2,FALSE),""))</f>
        <v/>
      </c>
      <c r="D667" s="18">
        <f>IF($A667="","",IFERROR(VLOOKUP($A667,'Recurring Plans'!$A$5:$M$104,4,FALSE),""))</f>
        <v/>
      </c>
      <c r="E667" s="32">
        <f>IF(OR($A667="",$B667&gt;IFERROR(VLOOKUP($A667,'Recurring Plans'!$A$5:$M$104,8,FALSE),0),IFERROR(VLOOKUP($A667,'Recurring Plans'!$A$5:$M$104,11,FALSE),"")&lt;&gt;'Assumptions'!$E$9),"",IFERROR(IF(VLOOKUP($A667,'Recurring Plans'!$A$5:$M$104,7,FALSE)='Assumptions'!$E$4,VLOOKUP($A667,'Recurring Plans'!$A$5:$M$104,5,FALSE)+($B667-1)*VLOOKUP($A667,'Recurring Plans'!$A$5:$M$104,6,FALSE),IF(VLOOKUP($A667,'Recurring Plans'!$A$5:$M$104,7,FALSE)='Assumptions'!$E$5,VLOOKUP($A667,'Recurring Plans'!$A$5:$M$104,5,FALSE)+($B667-1)*VLOOKUP($A667,'Recurring Plans'!$A$5:$M$104,6,FALSE)*7,IF(VLOOKUP($A667,'Recurring Plans'!$A$5:$M$104,7,FALSE)='Assumptions'!$E$6,EDATE(VLOOKUP($A667,'Recurring Plans'!$A$5:$M$104,5,FALSE),($B667-1)*VLOOKUP($A667,'Recurring Plans'!$A$5:$M$104,6,FALSE)),""))),""))</f>
        <v/>
      </c>
      <c r="F667" s="31" t="n"/>
      <c r="G667" s="32">
        <f>IF($E667="","",IF($F667&lt;&gt;"",$F667,$E667))</f>
        <v/>
      </c>
      <c r="H667" s="22">
        <f>IF($E667="","",IFERROR(VLOOKUP($A667,'Recurring Plans'!$A$5:$M$104,9,FALSE),""))</f>
        <v/>
      </c>
      <c r="I667" s="13" t="n"/>
      <c r="J667" s="18">
        <f>IF($E667="","",IF($I667&lt;&gt;"",$I667,IFERROR(VLOOKUP($A667,'Recurring Plans'!$A$5:$M$104,10,FALSE),"")))</f>
        <v/>
      </c>
      <c r="K667" s="12" t="n"/>
      <c r="L667" s="6">
        <f>IF($G667="","",IF($K667&lt;&gt;"",$K667,'Assumptions'!$E$14))</f>
        <v/>
      </c>
      <c r="M667" s="13" t="n"/>
      <c r="N667" s="18">
        <f>IF($G667="","",IF(OR($F667&lt;&gt;"",$I667&lt;&gt;"",$M667&lt;&gt;"",$K667='Assumptions'!$E$16,$K667='Assumptions'!$E$17),"Exception - check",IF(AND($L667='Assumptions'!$E$14,$G667&lt;'Assumptions'!$B$4),"Past date - check","")))</f>
        <v/>
      </c>
    </row>
    <row r="668">
      <c r="A668" s="9">
        <f>IFERROR(IF(INDEX('Recurring Plans'!$A$5:$A$104,INT((ROW()-5)/12)+1)="","",INDEX('Recurring Plans'!$A$5:$A$104,INT((ROW()-5)/12)+1)),"")</f>
        <v/>
      </c>
      <c r="B668" s="23">
        <f>IF($A668="","",MOD(ROW()-5,12)+1)</f>
        <v/>
      </c>
      <c r="C668" s="20">
        <f>IF($A668="","",IFERROR(VLOOKUP($A668,'Recurring Plans'!$A$5:$M$104,2,FALSE),""))</f>
        <v/>
      </c>
      <c r="D668" s="20">
        <f>IF($A668="","",IFERROR(VLOOKUP($A668,'Recurring Plans'!$A$5:$M$104,4,FALSE),""))</f>
        <v/>
      </c>
      <c r="E668" s="33">
        <f>IF(OR($A668="",$B668&gt;IFERROR(VLOOKUP($A668,'Recurring Plans'!$A$5:$M$104,8,FALSE),0),IFERROR(VLOOKUP($A668,'Recurring Plans'!$A$5:$M$104,11,FALSE),"")&lt;&gt;'Assumptions'!$E$9),"",IFERROR(IF(VLOOKUP($A668,'Recurring Plans'!$A$5:$M$104,7,FALSE)='Assumptions'!$E$4,VLOOKUP($A668,'Recurring Plans'!$A$5:$M$104,5,FALSE)+($B668-1)*VLOOKUP($A668,'Recurring Plans'!$A$5:$M$104,6,FALSE),IF(VLOOKUP($A668,'Recurring Plans'!$A$5:$M$104,7,FALSE)='Assumptions'!$E$5,VLOOKUP($A668,'Recurring Plans'!$A$5:$M$104,5,FALSE)+($B668-1)*VLOOKUP($A668,'Recurring Plans'!$A$5:$M$104,6,FALSE)*7,IF(VLOOKUP($A668,'Recurring Plans'!$A$5:$M$104,7,FALSE)='Assumptions'!$E$6,EDATE(VLOOKUP($A668,'Recurring Plans'!$A$5:$M$104,5,FALSE),($B668-1)*VLOOKUP($A668,'Recurring Plans'!$A$5:$M$104,6,FALSE)),""))),""))</f>
        <v/>
      </c>
      <c r="F668" s="31" t="n"/>
      <c r="G668" s="33">
        <f>IF($E668="","",IF($F668&lt;&gt;"",$F668,$E668))</f>
        <v/>
      </c>
      <c r="H668" s="24">
        <f>IF($E668="","",IFERROR(VLOOKUP($A668,'Recurring Plans'!$A$5:$M$104,9,FALSE),""))</f>
        <v/>
      </c>
      <c r="I668" s="13" t="n"/>
      <c r="J668" s="20">
        <f>IF($E668="","",IF($I668&lt;&gt;"",$I668,IFERROR(VLOOKUP($A668,'Recurring Plans'!$A$5:$M$104,10,FALSE),"")))</f>
        <v/>
      </c>
      <c r="K668" s="12" t="n"/>
      <c r="L668" s="9">
        <f>IF($G668="","",IF($K668&lt;&gt;"",$K668,'Assumptions'!$E$14))</f>
        <v/>
      </c>
      <c r="M668" s="13" t="n"/>
      <c r="N668" s="20">
        <f>IF($G668="","",IF(OR($F668&lt;&gt;"",$I668&lt;&gt;"",$M668&lt;&gt;"",$K668='Assumptions'!$E$16,$K668='Assumptions'!$E$17),"Exception - check",IF(AND($L668='Assumptions'!$E$14,$G668&lt;'Assumptions'!$B$4),"Past date - check","")))</f>
        <v/>
      </c>
    </row>
    <row r="669">
      <c r="A669" s="6">
        <f>IFERROR(IF(INDEX('Recurring Plans'!$A$5:$A$104,INT((ROW()-5)/12)+1)="","",INDEX('Recurring Plans'!$A$5:$A$104,INT((ROW()-5)/12)+1)),"")</f>
        <v/>
      </c>
      <c r="B669" s="21">
        <f>IF($A669="","",MOD(ROW()-5,12)+1)</f>
        <v/>
      </c>
      <c r="C669" s="18">
        <f>IF($A669="","",IFERROR(VLOOKUP($A669,'Recurring Plans'!$A$5:$M$104,2,FALSE),""))</f>
        <v/>
      </c>
      <c r="D669" s="18">
        <f>IF($A669="","",IFERROR(VLOOKUP($A669,'Recurring Plans'!$A$5:$M$104,4,FALSE),""))</f>
        <v/>
      </c>
      <c r="E669" s="32">
        <f>IF(OR($A669="",$B669&gt;IFERROR(VLOOKUP($A669,'Recurring Plans'!$A$5:$M$104,8,FALSE),0),IFERROR(VLOOKUP($A669,'Recurring Plans'!$A$5:$M$104,11,FALSE),"")&lt;&gt;'Assumptions'!$E$9),"",IFERROR(IF(VLOOKUP($A669,'Recurring Plans'!$A$5:$M$104,7,FALSE)='Assumptions'!$E$4,VLOOKUP($A669,'Recurring Plans'!$A$5:$M$104,5,FALSE)+($B669-1)*VLOOKUP($A669,'Recurring Plans'!$A$5:$M$104,6,FALSE),IF(VLOOKUP($A669,'Recurring Plans'!$A$5:$M$104,7,FALSE)='Assumptions'!$E$5,VLOOKUP($A669,'Recurring Plans'!$A$5:$M$104,5,FALSE)+($B669-1)*VLOOKUP($A669,'Recurring Plans'!$A$5:$M$104,6,FALSE)*7,IF(VLOOKUP($A669,'Recurring Plans'!$A$5:$M$104,7,FALSE)='Assumptions'!$E$6,EDATE(VLOOKUP($A669,'Recurring Plans'!$A$5:$M$104,5,FALSE),($B669-1)*VLOOKUP($A669,'Recurring Plans'!$A$5:$M$104,6,FALSE)),""))),""))</f>
        <v/>
      </c>
      <c r="F669" s="31" t="n"/>
      <c r="G669" s="32">
        <f>IF($E669="","",IF($F669&lt;&gt;"",$F669,$E669))</f>
        <v/>
      </c>
      <c r="H669" s="22">
        <f>IF($E669="","",IFERROR(VLOOKUP($A669,'Recurring Plans'!$A$5:$M$104,9,FALSE),""))</f>
        <v/>
      </c>
      <c r="I669" s="13" t="n"/>
      <c r="J669" s="18">
        <f>IF($E669="","",IF($I669&lt;&gt;"",$I669,IFERROR(VLOOKUP($A669,'Recurring Plans'!$A$5:$M$104,10,FALSE),"")))</f>
        <v/>
      </c>
      <c r="K669" s="12" t="n"/>
      <c r="L669" s="6">
        <f>IF($G669="","",IF($K669&lt;&gt;"",$K669,'Assumptions'!$E$14))</f>
        <v/>
      </c>
      <c r="M669" s="13" t="n"/>
      <c r="N669" s="18">
        <f>IF($G669="","",IF(OR($F669&lt;&gt;"",$I669&lt;&gt;"",$M669&lt;&gt;"",$K669='Assumptions'!$E$16,$K669='Assumptions'!$E$17),"Exception - check",IF(AND($L669='Assumptions'!$E$14,$G669&lt;'Assumptions'!$B$4),"Past date - check","")))</f>
        <v/>
      </c>
    </row>
    <row r="670">
      <c r="A670" s="9">
        <f>IFERROR(IF(INDEX('Recurring Plans'!$A$5:$A$104,INT((ROW()-5)/12)+1)="","",INDEX('Recurring Plans'!$A$5:$A$104,INT((ROW()-5)/12)+1)),"")</f>
        <v/>
      </c>
      <c r="B670" s="23">
        <f>IF($A670="","",MOD(ROW()-5,12)+1)</f>
        <v/>
      </c>
      <c r="C670" s="20">
        <f>IF($A670="","",IFERROR(VLOOKUP($A670,'Recurring Plans'!$A$5:$M$104,2,FALSE),""))</f>
        <v/>
      </c>
      <c r="D670" s="20">
        <f>IF($A670="","",IFERROR(VLOOKUP($A670,'Recurring Plans'!$A$5:$M$104,4,FALSE),""))</f>
        <v/>
      </c>
      <c r="E670" s="33">
        <f>IF(OR($A670="",$B670&gt;IFERROR(VLOOKUP($A670,'Recurring Plans'!$A$5:$M$104,8,FALSE),0),IFERROR(VLOOKUP($A670,'Recurring Plans'!$A$5:$M$104,11,FALSE),"")&lt;&gt;'Assumptions'!$E$9),"",IFERROR(IF(VLOOKUP($A670,'Recurring Plans'!$A$5:$M$104,7,FALSE)='Assumptions'!$E$4,VLOOKUP($A670,'Recurring Plans'!$A$5:$M$104,5,FALSE)+($B670-1)*VLOOKUP($A670,'Recurring Plans'!$A$5:$M$104,6,FALSE),IF(VLOOKUP($A670,'Recurring Plans'!$A$5:$M$104,7,FALSE)='Assumptions'!$E$5,VLOOKUP($A670,'Recurring Plans'!$A$5:$M$104,5,FALSE)+($B670-1)*VLOOKUP($A670,'Recurring Plans'!$A$5:$M$104,6,FALSE)*7,IF(VLOOKUP($A670,'Recurring Plans'!$A$5:$M$104,7,FALSE)='Assumptions'!$E$6,EDATE(VLOOKUP($A670,'Recurring Plans'!$A$5:$M$104,5,FALSE),($B670-1)*VLOOKUP($A670,'Recurring Plans'!$A$5:$M$104,6,FALSE)),""))),""))</f>
        <v/>
      </c>
      <c r="F670" s="31" t="n"/>
      <c r="G670" s="33">
        <f>IF($E670="","",IF($F670&lt;&gt;"",$F670,$E670))</f>
        <v/>
      </c>
      <c r="H670" s="24">
        <f>IF($E670="","",IFERROR(VLOOKUP($A670,'Recurring Plans'!$A$5:$M$104,9,FALSE),""))</f>
        <v/>
      </c>
      <c r="I670" s="13" t="n"/>
      <c r="J670" s="20">
        <f>IF($E670="","",IF($I670&lt;&gt;"",$I670,IFERROR(VLOOKUP($A670,'Recurring Plans'!$A$5:$M$104,10,FALSE),"")))</f>
        <v/>
      </c>
      <c r="K670" s="12" t="n"/>
      <c r="L670" s="9">
        <f>IF($G670="","",IF($K670&lt;&gt;"",$K670,'Assumptions'!$E$14))</f>
        <v/>
      </c>
      <c r="M670" s="13" t="n"/>
      <c r="N670" s="20">
        <f>IF($G670="","",IF(OR($F670&lt;&gt;"",$I670&lt;&gt;"",$M670&lt;&gt;"",$K670='Assumptions'!$E$16,$K670='Assumptions'!$E$17),"Exception - check",IF(AND($L670='Assumptions'!$E$14,$G670&lt;'Assumptions'!$B$4),"Past date - check","")))</f>
        <v/>
      </c>
    </row>
    <row r="671">
      <c r="A671" s="6">
        <f>IFERROR(IF(INDEX('Recurring Plans'!$A$5:$A$104,INT((ROW()-5)/12)+1)="","",INDEX('Recurring Plans'!$A$5:$A$104,INT((ROW()-5)/12)+1)),"")</f>
        <v/>
      </c>
      <c r="B671" s="21">
        <f>IF($A671="","",MOD(ROW()-5,12)+1)</f>
        <v/>
      </c>
      <c r="C671" s="18">
        <f>IF($A671="","",IFERROR(VLOOKUP($A671,'Recurring Plans'!$A$5:$M$104,2,FALSE),""))</f>
        <v/>
      </c>
      <c r="D671" s="18">
        <f>IF($A671="","",IFERROR(VLOOKUP($A671,'Recurring Plans'!$A$5:$M$104,4,FALSE),""))</f>
        <v/>
      </c>
      <c r="E671" s="32">
        <f>IF(OR($A671="",$B671&gt;IFERROR(VLOOKUP($A671,'Recurring Plans'!$A$5:$M$104,8,FALSE),0),IFERROR(VLOOKUP($A671,'Recurring Plans'!$A$5:$M$104,11,FALSE),"")&lt;&gt;'Assumptions'!$E$9),"",IFERROR(IF(VLOOKUP($A671,'Recurring Plans'!$A$5:$M$104,7,FALSE)='Assumptions'!$E$4,VLOOKUP($A671,'Recurring Plans'!$A$5:$M$104,5,FALSE)+($B671-1)*VLOOKUP($A671,'Recurring Plans'!$A$5:$M$104,6,FALSE),IF(VLOOKUP($A671,'Recurring Plans'!$A$5:$M$104,7,FALSE)='Assumptions'!$E$5,VLOOKUP($A671,'Recurring Plans'!$A$5:$M$104,5,FALSE)+($B671-1)*VLOOKUP($A671,'Recurring Plans'!$A$5:$M$104,6,FALSE)*7,IF(VLOOKUP($A671,'Recurring Plans'!$A$5:$M$104,7,FALSE)='Assumptions'!$E$6,EDATE(VLOOKUP($A671,'Recurring Plans'!$A$5:$M$104,5,FALSE),($B671-1)*VLOOKUP($A671,'Recurring Plans'!$A$5:$M$104,6,FALSE)),""))),""))</f>
        <v/>
      </c>
      <c r="F671" s="31" t="n"/>
      <c r="G671" s="32">
        <f>IF($E671="","",IF($F671&lt;&gt;"",$F671,$E671))</f>
        <v/>
      </c>
      <c r="H671" s="22">
        <f>IF($E671="","",IFERROR(VLOOKUP($A671,'Recurring Plans'!$A$5:$M$104,9,FALSE),""))</f>
        <v/>
      </c>
      <c r="I671" s="13" t="n"/>
      <c r="J671" s="18">
        <f>IF($E671="","",IF($I671&lt;&gt;"",$I671,IFERROR(VLOOKUP($A671,'Recurring Plans'!$A$5:$M$104,10,FALSE),"")))</f>
        <v/>
      </c>
      <c r="K671" s="12" t="n"/>
      <c r="L671" s="6">
        <f>IF($G671="","",IF($K671&lt;&gt;"",$K671,'Assumptions'!$E$14))</f>
        <v/>
      </c>
      <c r="M671" s="13" t="n"/>
      <c r="N671" s="18">
        <f>IF($G671="","",IF(OR($F671&lt;&gt;"",$I671&lt;&gt;"",$M671&lt;&gt;"",$K671='Assumptions'!$E$16,$K671='Assumptions'!$E$17),"Exception - check",IF(AND($L671='Assumptions'!$E$14,$G671&lt;'Assumptions'!$B$4),"Past date - check","")))</f>
        <v/>
      </c>
    </row>
    <row r="672">
      <c r="A672" s="9">
        <f>IFERROR(IF(INDEX('Recurring Plans'!$A$5:$A$104,INT((ROW()-5)/12)+1)="","",INDEX('Recurring Plans'!$A$5:$A$104,INT((ROW()-5)/12)+1)),"")</f>
        <v/>
      </c>
      <c r="B672" s="23">
        <f>IF($A672="","",MOD(ROW()-5,12)+1)</f>
        <v/>
      </c>
      <c r="C672" s="20">
        <f>IF($A672="","",IFERROR(VLOOKUP($A672,'Recurring Plans'!$A$5:$M$104,2,FALSE),""))</f>
        <v/>
      </c>
      <c r="D672" s="20">
        <f>IF($A672="","",IFERROR(VLOOKUP($A672,'Recurring Plans'!$A$5:$M$104,4,FALSE),""))</f>
        <v/>
      </c>
      <c r="E672" s="33">
        <f>IF(OR($A672="",$B672&gt;IFERROR(VLOOKUP($A672,'Recurring Plans'!$A$5:$M$104,8,FALSE),0),IFERROR(VLOOKUP($A672,'Recurring Plans'!$A$5:$M$104,11,FALSE),"")&lt;&gt;'Assumptions'!$E$9),"",IFERROR(IF(VLOOKUP($A672,'Recurring Plans'!$A$5:$M$104,7,FALSE)='Assumptions'!$E$4,VLOOKUP($A672,'Recurring Plans'!$A$5:$M$104,5,FALSE)+($B672-1)*VLOOKUP($A672,'Recurring Plans'!$A$5:$M$104,6,FALSE),IF(VLOOKUP($A672,'Recurring Plans'!$A$5:$M$104,7,FALSE)='Assumptions'!$E$5,VLOOKUP($A672,'Recurring Plans'!$A$5:$M$104,5,FALSE)+($B672-1)*VLOOKUP($A672,'Recurring Plans'!$A$5:$M$104,6,FALSE)*7,IF(VLOOKUP($A672,'Recurring Plans'!$A$5:$M$104,7,FALSE)='Assumptions'!$E$6,EDATE(VLOOKUP($A672,'Recurring Plans'!$A$5:$M$104,5,FALSE),($B672-1)*VLOOKUP($A672,'Recurring Plans'!$A$5:$M$104,6,FALSE)),""))),""))</f>
        <v/>
      </c>
      <c r="F672" s="31" t="n"/>
      <c r="G672" s="33">
        <f>IF($E672="","",IF($F672&lt;&gt;"",$F672,$E672))</f>
        <v/>
      </c>
      <c r="H672" s="24">
        <f>IF($E672="","",IFERROR(VLOOKUP($A672,'Recurring Plans'!$A$5:$M$104,9,FALSE),""))</f>
        <v/>
      </c>
      <c r="I672" s="13" t="n"/>
      <c r="J672" s="20">
        <f>IF($E672="","",IF($I672&lt;&gt;"",$I672,IFERROR(VLOOKUP($A672,'Recurring Plans'!$A$5:$M$104,10,FALSE),"")))</f>
        <v/>
      </c>
      <c r="K672" s="12" t="n"/>
      <c r="L672" s="9">
        <f>IF($G672="","",IF($K672&lt;&gt;"",$K672,'Assumptions'!$E$14))</f>
        <v/>
      </c>
      <c r="M672" s="13" t="n"/>
      <c r="N672" s="20">
        <f>IF($G672="","",IF(OR($F672&lt;&gt;"",$I672&lt;&gt;"",$M672&lt;&gt;"",$K672='Assumptions'!$E$16,$K672='Assumptions'!$E$17),"Exception - check",IF(AND($L672='Assumptions'!$E$14,$G672&lt;'Assumptions'!$B$4),"Past date - check","")))</f>
        <v/>
      </c>
    </row>
    <row r="673">
      <c r="A673" s="6">
        <f>IFERROR(IF(INDEX('Recurring Plans'!$A$5:$A$104,INT((ROW()-5)/12)+1)="","",INDEX('Recurring Plans'!$A$5:$A$104,INT((ROW()-5)/12)+1)),"")</f>
        <v/>
      </c>
      <c r="B673" s="21">
        <f>IF($A673="","",MOD(ROW()-5,12)+1)</f>
        <v/>
      </c>
      <c r="C673" s="18">
        <f>IF($A673="","",IFERROR(VLOOKUP($A673,'Recurring Plans'!$A$5:$M$104,2,FALSE),""))</f>
        <v/>
      </c>
      <c r="D673" s="18">
        <f>IF($A673="","",IFERROR(VLOOKUP($A673,'Recurring Plans'!$A$5:$M$104,4,FALSE),""))</f>
        <v/>
      </c>
      <c r="E673" s="32">
        <f>IF(OR($A673="",$B673&gt;IFERROR(VLOOKUP($A673,'Recurring Plans'!$A$5:$M$104,8,FALSE),0),IFERROR(VLOOKUP($A673,'Recurring Plans'!$A$5:$M$104,11,FALSE),"")&lt;&gt;'Assumptions'!$E$9),"",IFERROR(IF(VLOOKUP($A673,'Recurring Plans'!$A$5:$M$104,7,FALSE)='Assumptions'!$E$4,VLOOKUP($A673,'Recurring Plans'!$A$5:$M$104,5,FALSE)+($B673-1)*VLOOKUP($A673,'Recurring Plans'!$A$5:$M$104,6,FALSE),IF(VLOOKUP($A673,'Recurring Plans'!$A$5:$M$104,7,FALSE)='Assumptions'!$E$5,VLOOKUP($A673,'Recurring Plans'!$A$5:$M$104,5,FALSE)+($B673-1)*VLOOKUP($A673,'Recurring Plans'!$A$5:$M$104,6,FALSE)*7,IF(VLOOKUP($A673,'Recurring Plans'!$A$5:$M$104,7,FALSE)='Assumptions'!$E$6,EDATE(VLOOKUP($A673,'Recurring Plans'!$A$5:$M$104,5,FALSE),($B673-1)*VLOOKUP($A673,'Recurring Plans'!$A$5:$M$104,6,FALSE)),""))),""))</f>
        <v/>
      </c>
      <c r="F673" s="31" t="n"/>
      <c r="G673" s="32">
        <f>IF($E673="","",IF($F673&lt;&gt;"",$F673,$E673))</f>
        <v/>
      </c>
      <c r="H673" s="22">
        <f>IF($E673="","",IFERROR(VLOOKUP($A673,'Recurring Plans'!$A$5:$M$104,9,FALSE),""))</f>
        <v/>
      </c>
      <c r="I673" s="13" t="n"/>
      <c r="J673" s="18">
        <f>IF($E673="","",IF($I673&lt;&gt;"",$I673,IFERROR(VLOOKUP($A673,'Recurring Plans'!$A$5:$M$104,10,FALSE),"")))</f>
        <v/>
      </c>
      <c r="K673" s="12" t="n"/>
      <c r="L673" s="6">
        <f>IF($G673="","",IF($K673&lt;&gt;"",$K673,'Assumptions'!$E$14))</f>
        <v/>
      </c>
      <c r="M673" s="13" t="n"/>
      <c r="N673" s="18">
        <f>IF($G673="","",IF(OR($F673&lt;&gt;"",$I673&lt;&gt;"",$M673&lt;&gt;"",$K673='Assumptions'!$E$16,$K673='Assumptions'!$E$17),"Exception - check",IF(AND($L673='Assumptions'!$E$14,$G673&lt;'Assumptions'!$B$4),"Past date - check","")))</f>
        <v/>
      </c>
    </row>
    <row r="674">
      <c r="A674" s="9">
        <f>IFERROR(IF(INDEX('Recurring Plans'!$A$5:$A$104,INT((ROW()-5)/12)+1)="","",INDEX('Recurring Plans'!$A$5:$A$104,INT((ROW()-5)/12)+1)),"")</f>
        <v/>
      </c>
      <c r="B674" s="23">
        <f>IF($A674="","",MOD(ROW()-5,12)+1)</f>
        <v/>
      </c>
      <c r="C674" s="20">
        <f>IF($A674="","",IFERROR(VLOOKUP($A674,'Recurring Plans'!$A$5:$M$104,2,FALSE),""))</f>
        <v/>
      </c>
      <c r="D674" s="20">
        <f>IF($A674="","",IFERROR(VLOOKUP($A674,'Recurring Plans'!$A$5:$M$104,4,FALSE),""))</f>
        <v/>
      </c>
      <c r="E674" s="33">
        <f>IF(OR($A674="",$B674&gt;IFERROR(VLOOKUP($A674,'Recurring Plans'!$A$5:$M$104,8,FALSE),0),IFERROR(VLOOKUP($A674,'Recurring Plans'!$A$5:$M$104,11,FALSE),"")&lt;&gt;'Assumptions'!$E$9),"",IFERROR(IF(VLOOKUP($A674,'Recurring Plans'!$A$5:$M$104,7,FALSE)='Assumptions'!$E$4,VLOOKUP($A674,'Recurring Plans'!$A$5:$M$104,5,FALSE)+($B674-1)*VLOOKUP($A674,'Recurring Plans'!$A$5:$M$104,6,FALSE),IF(VLOOKUP($A674,'Recurring Plans'!$A$5:$M$104,7,FALSE)='Assumptions'!$E$5,VLOOKUP($A674,'Recurring Plans'!$A$5:$M$104,5,FALSE)+($B674-1)*VLOOKUP($A674,'Recurring Plans'!$A$5:$M$104,6,FALSE)*7,IF(VLOOKUP($A674,'Recurring Plans'!$A$5:$M$104,7,FALSE)='Assumptions'!$E$6,EDATE(VLOOKUP($A674,'Recurring Plans'!$A$5:$M$104,5,FALSE),($B674-1)*VLOOKUP($A674,'Recurring Plans'!$A$5:$M$104,6,FALSE)),""))),""))</f>
        <v/>
      </c>
      <c r="F674" s="31" t="n"/>
      <c r="G674" s="33">
        <f>IF($E674="","",IF($F674&lt;&gt;"",$F674,$E674))</f>
        <v/>
      </c>
      <c r="H674" s="24">
        <f>IF($E674="","",IFERROR(VLOOKUP($A674,'Recurring Plans'!$A$5:$M$104,9,FALSE),""))</f>
        <v/>
      </c>
      <c r="I674" s="13" t="n"/>
      <c r="J674" s="20">
        <f>IF($E674="","",IF($I674&lt;&gt;"",$I674,IFERROR(VLOOKUP($A674,'Recurring Plans'!$A$5:$M$104,10,FALSE),"")))</f>
        <v/>
      </c>
      <c r="K674" s="12" t="n"/>
      <c r="L674" s="9">
        <f>IF($G674="","",IF($K674&lt;&gt;"",$K674,'Assumptions'!$E$14))</f>
        <v/>
      </c>
      <c r="M674" s="13" t="n"/>
      <c r="N674" s="20">
        <f>IF($G674="","",IF(OR($F674&lt;&gt;"",$I674&lt;&gt;"",$M674&lt;&gt;"",$K674='Assumptions'!$E$16,$K674='Assumptions'!$E$17),"Exception - check",IF(AND($L674='Assumptions'!$E$14,$G674&lt;'Assumptions'!$B$4),"Past date - check","")))</f>
        <v/>
      </c>
    </row>
    <row r="675">
      <c r="A675" s="6">
        <f>IFERROR(IF(INDEX('Recurring Plans'!$A$5:$A$104,INT((ROW()-5)/12)+1)="","",INDEX('Recurring Plans'!$A$5:$A$104,INT((ROW()-5)/12)+1)),"")</f>
        <v/>
      </c>
      <c r="B675" s="21">
        <f>IF($A675="","",MOD(ROW()-5,12)+1)</f>
        <v/>
      </c>
      <c r="C675" s="18">
        <f>IF($A675="","",IFERROR(VLOOKUP($A675,'Recurring Plans'!$A$5:$M$104,2,FALSE),""))</f>
        <v/>
      </c>
      <c r="D675" s="18">
        <f>IF($A675="","",IFERROR(VLOOKUP($A675,'Recurring Plans'!$A$5:$M$104,4,FALSE),""))</f>
        <v/>
      </c>
      <c r="E675" s="32">
        <f>IF(OR($A675="",$B675&gt;IFERROR(VLOOKUP($A675,'Recurring Plans'!$A$5:$M$104,8,FALSE),0),IFERROR(VLOOKUP($A675,'Recurring Plans'!$A$5:$M$104,11,FALSE),"")&lt;&gt;'Assumptions'!$E$9),"",IFERROR(IF(VLOOKUP($A675,'Recurring Plans'!$A$5:$M$104,7,FALSE)='Assumptions'!$E$4,VLOOKUP($A675,'Recurring Plans'!$A$5:$M$104,5,FALSE)+($B675-1)*VLOOKUP($A675,'Recurring Plans'!$A$5:$M$104,6,FALSE),IF(VLOOKUP($A675,'Recurring Plans'!$A$5:$M$104,7,FALSE)='Assumptions'!$E$5,VLOOKUP($A675,'Recurring Plans'!$A$5:$M$104,5,FALSE)+($B675-1)*VLOOKUP($A675,'Recurring Plans'!$A$5:$M$104,6,FALSE)*7,IF(VLOOKUP($A675,'Recurring Plans'!$A$5:$M$104,7,FALSE)='Assumptions'!$E$6,EDATE(VLOOKUP($A675,'Recurring Plans'!$A$5:$M$104,5,FALSE),($B675-1)*VLOOKUP($A675,'Recurring Plans'!$A$5:$M$104,6,FALSE)),""))),""))</f>
        <v/>
      </c>
      <c r="F675" s="31" t="n"/>
      <c r="G675" s="32">
        <f>IF($E675="","",IF($F675&lt;&gt;"",$F675,$E675))</f>
        <v/>
      </c>
      <c r="H675" s="22">
        <f>IF($E675="","",IFERROR(VLOOKUP($A675,'Recurring Plans'!$A$5:$M$104,9,FALSE),""))</f>
        <v/>
      </c>
      <c r="I675" s="13" t="n"/>
      <c r="J675" s="18">
        <f>IF($E675="","",IF($I675&lt;&gt;"",$I675,IFERROR(VLOOKUP($A675,'Recurring Plans'!$A$5:$M$104,10,FALSE),"")))</f>
        <v/>
      </c>
      <c r="K675" s="12" t="n"/>
      <c r="L675" s="6">
        <f>IF($G675="","",IF($K675&lt;&gt;"",$K675,'Assumptions'!$E$14))</f>
        <v/>
      </c>
      <c r="M675" s="13" t="n"/>
      <c r="N675" s="18">
        <f>IF($G675="","",IF(OR($F675&lt;&gt;"",$I675&lt;&gt;"",$M675&lt;&gt;"",$K675='Assumptions'!$E$16,$K675='Assumptions'!$E$17),"Exception - check",IF(AND($L675='Assumptions'!$E$14,$G675&lt;'Assumptions'!$B$4),"Past date - check","")))</f>
        <v/>
      </c>
    </row>
    <row r="676">
      <c r="A676" s="9">
        <f>IFERROR(IF(INDEX('Recurring Plans'!$A$5:$A$104,INT((ROW()-5)/12)+1)="","",INDEX('Recurring Plans'!$A$5:$A$104,INT((ROW()-5)/12)+1)),"")</f>
        <v/>
      </c>
      <c r="B676" s="23">
        <f>IF($A676="","",MOD(ROW()-5,12)+1)</f>
        <v/>
      </c>
      <c r="C676" s="20">
        <f>IF($A676="","",IFERROR(VLOOKUP($A676,'Recurring Plans'!$A$5:$M$104,2,FALSE),""))</f>
        <v/>
      </c>
      <c r="D676" s="20">
        <f>IF($A676="","",IFERROR(VLOOKUP($A676,'Recurring Plans'!$A$5:$M$104,4,FALSE),""))</f>
        <v/>
      </c>
      <c r="E676" s="33">
        <f>IF(OR($A676="",$B676&gt;IFERROR(VLOOKUP($A676,'Recurring Plans'!$A$5:$M$104,8,FALSE),0),IFERROR(VLOOKUP($A676,'Recurring Plans'!$A$5:$M$104,11,FALSE),"")&lt;&gt;'Assumptions'!$E$9),"",IFERROR(IF(VLOOKUP($A676,'Recurring Plans'!$A$5:$M$104,7,FALSE)='Assumptions'!$E$4,VLOOKUP($A676,'Recurring Plans'!$A$5:$M$104,5,FALSE)+($B676-1)*VLOOKUP($A676,'Recurring Plans'!$A$5:$M$104,6,FALSE),IF(VLOOKUP($A676,'Recurring Plans'!$A$5:$M$104,7,FALSE)='Assumptions'!$E$5,VLOOKUP($A676,'Recurring Plans'!$A$5:$M$104,5,FALSE)+($B676-1)*VLOOKUP($A676,'Recurring Plans'!$A$5:$M$104,6,FALSE)*7,IF(VLOOKUP($A676,'Recurring Plans'!$A$5:$M$104,7,FALSE)='Assumptions'!$E$6,EDATE(VLOOKUP($A676,'Recurring Plans'!$A$5:$M$104,5,FALSE),($B676-1)*VLOOKUP($A676,'Recurring Plans'!$A$5:$M$104,6,FALSE)),""))),""))</f>
        <v/>
      </c>
      <c r="F676" s="31" t="n"/>
      <c r="G676" s="33">
        <f>IF($E676="","",IF($F676&lt;&gt;"",$F676,$E676))</f>
        <v/>
      </c>
      <c r="H676" s="24">
        <f>IF($E676="","",IFERROR(VLOOKUP($A676,'Recurring Plans'!$A$5:$M$104,9,FALSE),""))</f>
        <v/>
      </c>
      <c r="I676" s="13" t="n"/>
      <c r="J676" s="20">
        <f>IF($E676="","",IF($I676&lt;&gt;"",$I676,IFERROR(VLOOKUP($A676,'Recurring Plans'!$A$5:$M$104,10,FALSE),"")))</f>
        <v/>
      </c>
      <c r="K676" s="12" t="n"/>
      <c r="L676" s="9">
        <f>IF($G676="","",IF($K676&lt;&gt;"",$K676,'Assumptions'!$E$14))</f>
        <v/>
      </c>
      <c r="M676" s="13" t="n"/>
      <c r="N676" s="20">
        <f>IF($G676="","",IF(OR($F676&lt;&gt;"",$I676&lt;&gt;"",$M676&lt;&gt;"",$K676='Assumptions'!$E$16,$K676='Assumptions'!$E$17),"Exception - check",IF(AND($L676='Assumptions'!$E$14,$G676&lt;'Assumptions'!$B$4),"Past date - check","")))</f>
        <v/>
      </c>
    </row>
    <row r="677">
      <c r="A677" s="6">
        <f>IFERROR(IF(INDEX('Recurring Plans'!$A$5:$A$104,INT((ROW()-5)/12)+1)="","",INDEX('Recurring Plans'!$A$5:$A$104,INT((ROW()-5)/12)+1)),"")</f>
        <v/>
      </c>
      <c r="B677" s="21">
        <f>IF($A677="","",MOD(ROW()-5,12)+1)</f>
        <v/>
      </c>
      <c r="C677" s="18">
        <f>IF($A677="","",IFERROR(VLOOKUP($A677,'Recurring Plans'!$A$5:$M$104,2,FALSE),""))</f>
        <v/>
      </c>
      <c r="D677" s="18">
        <f>IF($A677="","",IFERROR(VLOOKUP($A677,'Recurring Plans'!$A$5:$M$104,4,FALSE),""))</f>
        <v/>
      </c>
      <c r="E677" s="32">
        <f>IF(OR($A677="",$B677&gt;IFERROR(VLOOKUP($A677,'Recurring Plans'!$A$5:$M$104,8,FALSE),0),IFERROR(VLOOKUP($A677,'Recurring Plans'!$A$5:$M$104,11,FALSE),"")&lt;&gt;'Assumptions'!$E$9),"",IFERROR(IF(VLOOKUP($A677,'Recurring Plans'!$A$5:$M$104,7,FALSE)='Assumptions'!$E$4,VLOOKUP($A677,'Recurring Plans'!$A$5:$M$104,5,FALSE)+($B677-1)*VLOOKUP($A677,'Recurring Plans'!$A$5:$M$104,6,FALSE),IF(VLOOKUP($A677,'Recurring Plans'!$A$5:$M$104,7,FALSE)='Assumptions'!$E$5,VLOOKUP($A677,'Recurring Plans'!$A$5:$M$104,5,FALSE)+($B677-1)*VLOOKUP($A677,'Recurring Plans'!$A$5:$M$104,6,FALSE)*7,IF(VLOOKUP($A677,'Recurring Plans'!$A$5:$M$104,7,FALSE)='Assumptions'!$E$6,EDATE(VLOOKUP($A677,'Recurring Plans'!$A$5:$M$104,5,FALSE),($B677-1)*VLOOKUP($A677,'Recurring Plans'!$A$5:$M$104,6,FALSE)),""))),""))</f>
        <v/>
      </c>
      <c r="F677" s="31" t="n"/>
      <c r="G677" s="32">
        <f>IF($E677="","",IF($F677&lt;&gt;"",$F677,$E677))</f>
        <v/>
      </c>
      <c r="H677" s="22">
        <f>IF($E677="","",IFERROR(VLOOKUP($A677,'Recurring Plans'!$A$5:$M$104,9,FALSE),""))</f>
        <v/>
      </c>
      <c r="I677" s="13" t="n"/>
      <c r="J677" s="18">
        <f>IF($E677="","",IF($I677&lt;&gt;"",$I677,IFERROR(VLOOKUP($A677,'Recurring Plans'!$A$5:$M$104,10,FALSE),"")))</f>
        <v/>
      </c>
      <c r="K677" s="12" t="n"/>
      <c r="L677" s="6">
        <f>IF($G677="","",IF($K677&lt;&gt;"",$K677,'Assumptions'!$E$14))</f>
        <v/>
      </c>
      <c r="M677" s="13" t="n"/>
      <c r="N677" s="18">
        <f>IF($G677="","",IF(OR($F677&lt;&gt;"",$I677&lt;&gt;"",$M677&lt;&gt;"",$K677='Assumptions'!$E$16,$K677='Assumptions'!$E$17),"Exception - check",IF(AND($L677='Assumptions'!$E$14,$G677&lt;'Assumptions'!$B$4),"Past date - check","")))</f>
        <v/>
      </c>
    </row>
    <row r="678">
      <c r="A678" s="9">
        <f>IFERROR(IF(INDEX('Recurring Plans'!$A$5:$A$104,INT((ROW()-5)/12)+1)="","",INDEX('Recurring Plans'!$A$5:$A$104,INT((ROW()-5)/12)+1)),"")</f>
        <v/>
      </c>
      <c r="B678" s="23">
        <f>IF($A678="","",MOD(ROW()-5,12)+1)</f>
        <v/>
      </c>
      <c r="C678" s="20">
        <f>IF($A678="","",IFERROR(VLOOKUP($A678,'Recurring Plans'!$A$5:$M$104,2,FALSE),""))</f>
        <v/>
      </c>
      <c r="D678" s="20">
        <f>IF($A678="","",IFERROR(VLOOKUP($A678,'Recurring Plans'!$A$5:$M$104,4,FALSE),""))</f>
        <v/>
      </c>
      <c r="E678" s="33">
        <f>IF(OR($A678="",$B678&gt;IFERROR(VLOOKUP($A678,'Recurring Plans'!$A$5:$M$104,8,FALSE),0),IFERROR(VLOOKUP($A678,'Recurring Plans'!$A$5:$M$104,11,FALSE),"")&lt;&gt;'Assumptions'!$E$9),"",IFERROR(IF(VLOOKUP($A678,'Recurring Plans'!$A$5:$M$104,7,FALSE)='Assumptions'!$E$4,VLOOKUP($A678,'Recurring Plans'!$A$5:$M$104,5,FALSE)+($B678-1)*VLOOKUP($A678,'Recurring Plans'!$A$5:$M$104,6,FALSE),IF(VLOOKUP($A678,'Recurring Plans'!$A$5:$M$104,7,FALSE)='Assumptions'!$E$5,VLOOKUP($A678,'Recurring Plans'!$A$5:$M$104,5,FALSE)+($B678-1)*VLOOKUP($A678,'Recurring Plans'!$A$5:$M$104,6,FALSE)*7,IF(VLOOKUP($A678,'Recurring Plans'!$A$5:$M$104,7,FALSE)='Assumptions'!$E$6,EDATE(VLOOKUP($A678,'Recurring Plans'!$A$5:$M$104,5,FALSE),($B678-1)*VLOOKUP($A678,'Recurring Plans'!$A$5:$M$104,6,FALSE)),""))),""))</f>
        <v/>
      </c>
      <c r="F678" s="31" t="n"/>
      <c r="G678" s="33">
        <f>IF($E678="","",IF($F678&lt;&gt;"",$F678,$E678))</f>
        <v/>
      </c>
      <c r="H678" s="24">
        <f>IF($E678="","",IFERROR(VLOOKUP($A678,'Recurring Plans'!$A$5:$M$104,9,FALSE),""))</f>
        <v/>
      </c>
      <c r="I678" s="13" t="n"/>
      <c r="J678" s="20">
        <f>IF($E678="","",IF($I678&lt;&gt;"",$I678,IFERROR(VLOOKUP($A678,'Recurring Plans'!$A$5:$M$104,10,FALSE),"")))</f>
        <v/>
      </c>
      <c r="K678" s="12" t="n"/>
      <c r="L678" s="9">
        <f>IF($G678="","",IF($K678&lt;&gt;"",$K678,'Assumptions'!$E$14))</f>
        <v/>
      </c>
      <c r="M678" s="13" t="n"/>
      <c r="N678" s="20">
        <f>IF($G678="","",IF(OR($F678&lt;&gt;"",$I678&lt;&gt;"",$M678&lt;&gt;"",$K678='Assumptions'!$E$16,$K678='Assumptions'!$E$17),"Exception - check",IF(AND($L678='Assumptions'!$E$14,$G678&lt;'Assumptions'!$B$4),"Past date - check","")))</f>
        <v/>
      </c>
    </row>
    <row r="679">
      <c r="A679" s="6">
        <f>IFERROR(IF(INDEX('Recurring Plans'!$A$5:$A$104,INT((ROW()-5)/12)+1)="","",INDEX('Recurring Plans'!$A$5:$A$104,INT((ROW()-5)/12)+1)),"")</f>
        <v/>
      </c>
      <c r="B679" s="21">
        <f>IF($A679="","",MOD(ROW()-5,12)+1)</f>
        <v/>
      </c>
      <c r="C679" s="18">
        <f>IF($A679="","",IFERROR(VLOOKUP($A679,'Recurring Plans'!$A$5:$M$104,2,FALSE),""))</f>
        <v/>
      </c>
      <c r="D679" s="18">
        <f>IF($A679="","",IFERROR(VLOOKUP($A679,'Recurring Plans'!$A$5:$M$104,4,FALSE),""))</f>
        <v/>
      </c>
      <c r="E679" s="32">
        <f>IF(OR($A679="",$B679&gt;IFERROR(VLOOKUP($A679,'Recurring Plans'!$A$5:$M$104,8,FALSE),0),IFERROR(VLOOKUP($A679,'Recurring Plans'!$A$5:$M$104,11,FALSE),"")&lt;&gt;'Assumptions'!$E$9),"",IFERROR(IF(VLOOKUP($A679,'Recurring Plans'!$A$5:$M$104,7,FALSE)='Assumptions'!$E$4,VLOOKUP($A679,'Recurring Plans'!$A$5:$M$104,5,FALSE)+($B679-1)*VLOOKUP($A679,'Recurring Plans'!$A$5:$M$104,6,FALSE),IF(VLOOKUP($A679,'Recurring Plans'!$A$5:$M$104,7,FALSE)='Assumptions'!$E$5,VLOOKUP($A679,'Recurring Plans'!$A$5:$M$104,5,FALSE)+($B679-1)*VLOOKUP($A679,'Recurring Plans'!$A$5:$M$104,6,FALSE)*7,IF(VLOOKUP($A679,'Recurring Plans'!$A$5:$M$104,7,FALSE)='Assumptions'!$E$6,EDATE(VLOOKUP($A679,'Recurring Plans'!$A$5:$M$104,5,FALSE),($B679-1)*VLOOKUP($A679,'Recurring Plans'!$A$5:$M$104,6,FALSE)),""))),""))</f>
        <v/>
      </c>
      <c r="F679" s="31" t="n"/>
      <c r="G679" s="32">
        <f>IF($E679="","",IF($F679&lt;&gt;"",$F679,$E679))</f>
        <v/>
      </c>
      <c r="H679" s="22">
        <f>IF($E679="","",IFERROR(VLOOKUP($A679,'Recurring Plans'!$A$5:$M$104,9,FALSE),""))</f>
        <v/>
      </c>
      <c r="I679" s="13" t="n"/>
      <c r="J679" s="18">
        <f>IF($E679="","",IF($I679&lt;&gt;"",$I679,IFERROR(VLOOKUP($A679,'Recurring Plans'!$A$5:$M$104,10,FALSE),"")))</f>
        <v/>
      </c>
      <c r="K679" s="12" t="n"/>
      <c r="L679" s="6">
        <f>IF($G679="","",IF($K679&lt;&gt;"",$K679,'Assumptions'!$E$14))</f>
        <v/>
      </c>
      <c r="M679" s="13" t="n"/>
      <c r="N679" s="18">
        <f>IF($G679="","",IF(OR($F679&lt;&gt;"",$I679&lt;&gt;"",$M679&lt;&gt;"",$K679='Assumptions'!$E$16,$K679='Assumptions'!$E$17),"Exception - check",IF(AND($L679='Assumptions'!$E$14,$G679&lt;'Assumptions'!$B$4),"Past date - check","")))</f>
        <v/>
      </c>
    </row>
    <row r="680">
      <c r="A680" s="9">
        <f>IFERROR(IF(INDEX('Recurring Plans'!$A$5:$A$104,INT((ROW()-5)/12)+1)="","",INDEX('Recurring Plans'!$A$5:$A$104,INT((ROW()-5)/12)+1)),"")</f>
        <v/>
      </c>
      <c r="B680" s="23">
        <f>IF($A680="","",MOD(ROW()-5,12)+1)</f>
        <v/>
      </c>
      <c r="C680" s="20">
        <f>IF($A680="","",IFERROR(VLOOKUP($A680,'Recurring Plans'!$A$5:$M$104,2,FALSE),""))</f>
        <v/>
      </c>
      <c r="D680" s="20">
        <f>IF($A680="","",IFERROR(VLOOKUP($A680,'Recurring Plans'!$A$5:$M$104,4,FALSE),""))</f>
        <v/>
      </c>
      <c r="E680" s="33">
        <f>IF(OR($A680="",$B680&gt;IFERROR(VLOOKUP($A680,'Recurring Plans'!$A$5:$M$104,8,FALSE),0),IFERROR(VLOOKUP($A680,'Recurring Plans'!$A$5:$M$104,11,FALSE),"")&lt;&gt;'Assumptions'!$E$9),"",IFERROR(IF(VLOOKUP($A680,'Recurring Plans'!$A$5:$M$104,7,FALSE)='Assumptions'!$E$4,VLOOKUP($A680,'Recurring Plans'!$A$5:$M$104,5,FALSE)+($B680-1)*VLOOKUP($A680,'Recurring Plans'!$A$5:$M$104,6,FALSE),IF(VLOOKUP($A680,'Recurring Plans'!$A$5:$M$104,7,FALSE)='Assumptions'!$E$5,VLOOKUP($A680,'Recurring Plans'!$A$5:$M$104,5,FALSE)+($B680-1)*VLOOKUP($A680,'Recurring Plans'!$A$5:$M$104,6,FALSE)*7,IF(VLOOKUP($A680,'Recurring Plans'!$A$5:$M$104,7,FALSE)='Assumptions'!$E$6,EDATE(VLOOKUP($A680,'Recurring Plans'!$A$5:$M$104,5,FALSE),($B680-1)*VLOOKUP($A680,'Recurring Plans'!$A$5:$M$104,6,FALSE)),""))),""))</f>
        <v/>
      </c>
      <c r="F680" s="31" t="n"/>
      <c r="G680" s="33">
        <f>IF($E680="","",IF($F680&lt;&gt;"",$F680,$E680))</f>
        <v/>
      </c>
      <c r="H680" s="24">
        <f>IF($E680="","",IFERROR(VLOOKUP($A680,'Recurring Plans'!$A$5:$M$104,9,FALSE),""))</f>
        <v/>
      </c>
      <c r="I680" s="13" t="n"/>
      <c r="J680" s="20">
        <f>IF($E680="","",IF($I680&lt;&gt;"",$I680,IFERROR(VLOOKUP($A680,'Recurring Plans'!$A$5:$M$104,10,FALSE),"")))</f>
        <v/>
      </c>
      <c r="K680" s="12" t="n"/>
      <c r="L680" s="9">
        <f>IF($G680="","",IF($K680&lt;&gt;"",$K680,'Assumptions'!$E$14))</f>
        <v/>
      </c>
      <c r="M680" s="13" t="n"/>
      <c r="N680" s="20">
        <f>IF($G680="","",IF(OR($F680&lt;&gt;"",$I680&lt;&gt;"",$M680&lt;&gt;"",$K680='Assumptions'!$E$16,$K680='Assumptions'!$E$17),"Exception - check",IF(AND($L680='Assumptions'!$E$14,$G680&lt;'Assumptions'!$B$4),"Past date - check","")))</f>
        <v/>
      </c>
    </row>
    <row r="681">
      <c r="A681" s="6">
        <f>IFERROR(IF(INDEX('Recurring Plans'!$A$5:$A$104,INT((ROW()-5)/12)+1)="","",INDEX('Recurring Plans'!$A$5:$A$104,INT((ROW()-5)/12)+1)),"")</f>
        <v/>
      </c>
      <c r="B681" s="21">
        <f>IF($A681="","",MOD(ROW()-5,12)+1)</f>
        <v/>
      </c>
      <c r="C681" s="18">
        <f>IF($A681="","",IFERROR(VLOOKUP($A681,'Recurring Plans'!$A$5:$M$104,2,FALSE),""))</f>
        <v/>
      </c>
      <c r="D681" s="18">
        <f>IF($A681="","",IFERROR(VLOOKUP($A681,'Recurring Plans'!$A$5:$M$104,4,FALSE),""))</f>
        <v/>
      </c>
      <c r="E681" s="32">
        <f>IF(OR($A681="",$B681&gt;IFERROR(VLOOKUP($A681,'Recurring Plans'!$A$5:$M$104,8,FALSE),0),IFERROR(VLOOKUP($A681,'Recurring Plans'!$A$5:$M$104,11,FALSE),"")&lt;&gt;'Assumptions'!$E$9),"",IFERROR(IF(VLOOKUP($A681,'Recurring Plans'!$A$5:$M$104,7,FALSE)='Assumptions'!$E$4,VLOOKUP($A681,'Recurring Plans'!$A$5:$M$104,5,FALSE)+($B681-1)*VLOOKUP($A681,'Recurring Plans'!$A$5:$M$104,6,FALSE),IF(VLOOKUP($A681,'Recurring Plans'!$A$5:$M$104,7,FALSE)='Assumptions'!$E$5,VLOOKUP($A681,'Recurring Plans'!$A$5:$M$104,5,FALSE)+($B681-1)*VLOOKUP($A681,'Recurring Plans'!$A$5:$M$104,6,FALSE)*7,IF(VLOOKUP($A681,'Recurring Plans'!$A$5:$M$104,7,FALSE)='Assumptions'!$E$6,EDATE(VLOOKUP($A681,'Recurring Plans'!$A$5:$M$104,5,FALSE),($B681-1)*VLOOKUP($A681,'Recurring Plans'!$A$5:$M$104,6,FALSE)),""))),""))</f>
        <v/>
      </c>
      <c r="F681" s="31" t="n"/>
      <c r="G681" s="32">
        <f>IF($E681="","",IF($F681&lt;&gt;"",$F681,$E681))</f>
        <v/>
      </c>
      <c r="H681" s="22">
        <f>IF($E681="","",IFERROR(VLOOKUP($A681,'Recurring Plans'!$A$5:$M$104,9,FALSE),""))</f>
        <v/>
      </c>
      <c r="I681" s="13" t="n"/>
      <c r="J681" s="18">
        <f>IF($E681="","",IF($I681&lt;&gt;"",$I681,IFERROR(VLOOKUP($A681,'Recurring Plans'!$A$5:$M$104,10,FALSE),"")))</f>
        <v/>
      </c>
      <c r="K681" s="12" t="n"/>
      <c r="L681" s="6">
        <f>IF($G681="","",IF($K681&lt;&gt;"",$K681,'Assumptions'!$E$14))</f>
        <v/>
      </c>
      <c r="M681" s="13" t="n"/>
      <c r="N681" s="18">
        <f>IF($G681="","",IF(OR($F681&lt;&gt;"",$I681&lt;&gt;"",$M681&lt;&gt;"",$K681='Assumptions'!$E$16,$K681='Assumptions'!$E$17),"Exception - check",IF(AND($L681='Assumptions'!$E$14,$G681&lt;'Assumptions'!$B$4),"Past date - check","")))</f>
        <v/>
      </c>
    </row>
    <row r="682">
      <c r="A682" s="9">
        <f>IFERROR(IF(INDEX('Recurring Plans'!$A$5:$A$104,INT((ROW()-5)/12)+1)="","",INDEX('Recurring Plans'!$A$5:$A$104,INT((ROW()-5)/12)+1)),"")</f>
        <v/>
      </c>
      <c r="B682" s="23">
        <f>IF($A682="","",MOD(ROW()-5,12)+1)</f>
        <v/>
      </c>
      <c r="C682" s="20">
        <f>IF($A682="","",IFERROR(VLOOKUP($A682,'Recurring Plans'!$A$5:$M$104,2,FALSE),""))</f>
        <v/>
      </c>
      <c r="D682" s="20">
        <f>IF($A682="","",IFERROR(VLOOKUP($A682,'Recurring Plans'!$A$5:$M$104,4,FALSE),""))</f>
        <v/>
      </c>
      <c r="E682" s="33">
        <f>IF(OR($A682="",$B682&gt;IFERROR(VLOOKUP($A682,'Recurring Plans'!$A$5:$M$104,8,FALSE),0),IFERROR(VLOOKUP($A682,'Recurring Plans'!$A$5:$M$104,11,FALSE),"")&lt;&gt;'Assumptions'!$E$9),"",IFERROR(IF(VLOOKUP($A682,'Recurring Plans'!$A$5:$M$104,7,FALSE)='Assumptions'!$E$4,VLOOKUP($A682,'Recurring Plans'!$A$5:$M$104,5,FALSE)+($B682-1)*VLOOKUP($A682,'Recurring Plans'!$A$5:$M$104,6,FALSE),IF(VLOOKUP($A682,'Recurring Plans'!$A$5:$M$104,7,FALSE)='Assumptions'!$E$5,VLOOKUP($A682,'Recurring Plans'!$A$5:$M$104,5,FALSE)+($B682-1)*VLOOKUP($A682,'Recurring Plans'!$A$5:$M$104,6,FALSE)*7,IF(VLOOKUP($A682,'Recurring Plans'!$A$5:$M$104,7,FALSE)='Assumptions'!$E$6,EDATE(VLOOKUP($A682,'Recurring Plans'!$A$5:$M$104,5,FALSE),($B682-1)*VLOOKUP($A682,'Recurring Plans'!$A$5:$M$104,6,FALSE)),""))),""))</f>
        <v/>
      </c>
      <c r="F682" s="31" t="n"/>
      <c r="G682" s="33">
        <f>IF($E682="","",IF($F682&lt;&gt;"",$F682,$E682))</f>
        <v/>
      </c>
      <c r="H682" s="24">
        <f>IF($E682="","",IFERROR(VLOOKUP($A682,'Recurring Plans'!$A$5:$M$104,9,FALSE),""))</f>
        <v/>
      </c>
      <c r="I682" s="13" t="n"/>
      <c r="J682" s="20">
        <f>IF($E682="","",IF($I682&lt;&gt;"",$I682,IFERROR(VLOOKUP($A682,'Recurring Plans'!$A$5:$M$104,10,FALSE),"")))</f>
        <v/>
      </c>
      <c r="K682" s="12" t="n"/>
      <c r="L682" s="9">
        <f>IF($G682="","",IF($K682&lt;&gt;"",$K682,'Assumptions'!$E$14))</f>
        <v/>
      </c>
      <c r="M682" s="13" t="n"/>
      <c r="N682" s="20">
        <f>IF($G682="","",IF(OR($F682&lt;&gt;"",$I682&lt;&gt;"",$M682&lt;&gt;"",$K682='Assumptions'!$E$16,$K682='Assumptions'!$E$17),"Exception - check",IF(AND($L682='Assumptions'!$E$14,$G682&lt;'Assumptions'!$B$4),"Past date - check","")))</f>
        <v/>
      </c>
    </row>
    <row r="683">
      <c r="A683" s="6">
        <f>IFERROR(IF(INDEX('Recurring Plans'!$A$5:$A$104,INT((ROW()-5)/12)+1)="","",INDEX('Recurring Plans'!$A$5:$A$104,INT((ROW()-5)/12)+1)),"")</f>
        <v/>
      </c>
      <c r="B683" s="21">
        <f>IF($A683="","",MOD(ROW()-5,12)+1)</f>
        <v/>
      </c>
      <c r="C683" s="18">
        <f>IF($A683="","",IFERROR(VLOOKUP($A683,'Recurring Plans'!$A$5:$M$104,2,FALSE),""))</f>
        <v/>
      </c>
      <c r="D683" s="18">
        <f>IF($A683="","",IFERROR(VLOOKUP($A683,'Recurring Plans'!$A$5:$M$104,4,FALSE),""))</f>
        <v/>
      </c>
      <c r="E683" s="32">
        <f>IF(OR($A683="",$B683&gt;IFERROR(VLOOKUP($A683,'Recurring Plans'!$A$5:$M$104,8,FALSE),0),IFERROR(VLOOKUP($A683,'Recurring Plans'!$A$5:$M$104,11,FALSE),"")&lt;&gt;'Assumptions'!$E$9),"",IFERROR(IF(VLOOKUP($A683,'Recurring Plans'!$A$5:$M$104,7,FALSE)='Assumptions'!$E$4,VLOOKUP($A683,'Recurring Plans'!$A$5:$M$104,5,FALSE)+($B683-1)*VLOOKUP($A683,'Recurring Plans'!$A$5:$M$104,6,FALSE),IF(VLOOKUP($A683,'Recurring Plans'!$A$5:$M$104,7,FALSE)='Assumptions'!$E$5,VLOOKUP($A683,'Recurring Plans'!$A$5:$M$104,5,FALSE)+($B683-1)*VLOOKUP($A683,'Recurring Plans'!$A$5:$M$104,6,FALSE)*7,IF(VLOOKUP($A683,'Recurring Plans'!$A$5:$M$104,7,FALSE)='Assumptions'!$E$6,EDATE(VLOOKUP($A683,'Recurring Plans'!$A$5:$M$104,5,FALSE),($B683-1)*VLOOKUP($A683,'Recurring Plans'!$A$5:$M$104,6,FALSE)),""))),""))</f>
        <v/>
      </c>
      <c r="F683" s="31" t="n"/>
      <c r="G683" s="32">
        <f>IF($E683="","",IF($F683&lt;&gt;"",$F683,$E683))</f>
        <v/>
      </c>
      <c r="H683" s="22">
        <f>IF($E683="","",IFERROR(VLOOKUP($A683,'Recurring Plans'!$A$5:$M$104,9,FALSE),""))</f>
        <v/>
      </c>
      <c r="I683" s="13" t="n"/>
      <c r="J683" s="18">
        <f>IF($E683="","",IF($I683&lt;&gt;"",$I683,IFERROR(VLOOKUP($A683,'Recurring Plans'!$A$5:$M$104,10,FALSE),"")))</f>
        <v/>
      </c>
      <c r="K683" s="12" t="n"/>
      <c r="L683" s="6">
        <f>IF($G683="","",IF($K683&lt;&gt;"",$K683,'Assumptions'!$E$14))</f>
        <v/>
      </c>
      <c r="M683" s="13" t="n"/>
      <c r="N683" s="18">
        <f>IF($G683="","",IF(OR($F683&lt;&gt;"",$I683&lt;&gt;"",$M683&lt;&gt;"",$K683='Assumptions'!$E$16,$K683='Assumptions'!$E$17),"Exception - check",IF(AND($L683='Assumptions'!$E$14,$G683&lt;'Assumptions'!$B$4),"Past date - check","")))</f>
        <v/>
      </c>
    </row>
    <row r="684">
      <c r="A684" s="9">
        <f>IFERROR(IF(INDEX('Recurring Plans'!$A$5:$A$104,INT((ROW()-5)/12)+1)="","",INDEX('Recurring Plans'!$A$5:$A$104,INT((ROW()-5)/12)+1)),"")</f>
        <v/>
      </c>
      <c r="B684" s="23">
        <f>IF($A684="","",MOD(ROW()-5,12)+1)</f>
        <v/>
      </c>
      <c r="C684" s="20">
        <f>IF($A684="","",IFERROR(VLOOKUP($A684,'Recurring Plans'!$A$5:$M$104,2,FALSE),""))</f>
        <v/>
      </c>
      <c r="D684" s="20">
        <f>IF($A684="","",IFERROR(VLOOKUP($A684,'Recurring Plans'!$A$5:$M$104,4,FALSE),""))</f>
        <v/>
      </c>
      <c r="E684" s="33">
        <f>IF(OR($A684="",$B684&gt;IFERROR(VLOOKUP($A684,'Recurring Plans'!$A$5:$M$104,8,FALSE),0),IFERROR(VLOOKUP($A684,'Recurring Plans'!$A$5:$M$104,11,FALSE),"")&lt;&gt;'Assumptions'!$E$9),"",IFERROR(IF(VLOOKUP($A684,'Recurring Plans'!$A$5:$M$104,7,FALSE)='Assumptions'!$E$4,VLOOKUP($A684,'Recurring Plans'!$A$5:$M$104,5,FALSE)+($B684-1)*VLOOKUP($A684,'Recurring Plans'!$A$5:$M$104,6,FALSE),IF(VLOOKUP($A684,'Recurring Plans'!$A$5:$M$104,7,FALSE)='Assumptions'!$E$5,VLOOKUP($A684,'Recurring Plans'!$A$5:$M$104,5,FALSE)+($B684-1)*VLOOKUP($A684,'Recurring Plans'!$A$5:$M$104,6,FALSE)*7,IF(VLOOKUP($A684,'Recurring Plans'!$A$5:$M$104,7,FALSE)='Assumptions'!$E$6,EDATE(VLOOKUP($A684,'Recurring Plans'!$A$5:$M$104,5,FALSE),($B684-1)*VLOOKUP($A684,'Recurring Plans'!$A$5:$M$104,6,FALSE)),""))),""))</f>
        <v/>
      </c>
      <c r="F684" s="31" t="n"/>
      <c r="G684" s="33">
        <f>IF($E684="","",IF($F684&lt;&gt;"",$F684,$E684))</f>
        <v/>
      </c>
      <c r="H684" s="24">
        <f>IF($E684="","",IFERROR(VLOOKUP($A684,'Recurring Plans'!$A$5:$M$104,9,FALSE),""))</f>
        <v/>
      </c>
      <c r="I684" s="13" t="n"/>
      <c r="J684" s="20">
        <f>IF($E684="","",IF($I684&lt;&gt;"",$I684,IFERROR(VLOOKUP($A684,'Recurring Plans'!$A$5:$M$104,10,FALSE),"")))</f>
        <v/>
      </c>
      <c r="K684" s="12" t="n"/>
      <c r="L684" s="9">
        <f>IF($G684="","",IF($K684&lt;&gt;"",$K684,'Assumptions'!$E$14))</f>
        <v/>
      </c>
      <c r="M684" s="13" t="n"/>
      <c r="N684" s="20">
        <f>IF($G684="","",IF(OR($F684&lt;&gt;"",$I684&lt;&gt;"",$M684&lt;&gt;"",$K684='Assumptions'!$E$16,$K684='Assumptions'!$E$17),"Exception - check",IF(AND($L684='Assumptions'!$E$14,$G684&lt;'Assumptions'!$B$4),"Past date - check","")))</f>
        <v/>
      </c>
    </row>
    <row r="685">
      <c r="A685" s="6">
        <f>IFERROR(IF(INDEX('Recurring Plans'!$A$5:$A$104,INT((ROW()-5)/12)+1)="","",INDEX('Recurring Plans'!$A$5:$A$104,INT((ROW()-5)/12)+1)),"")</f>
        <v/>
      </c>
      <c r="B685" s="21">
        <f>IF($A685="","",MOD(ROW()-5,12)+1)</f>
        <v/>
      </c>
      <c r="C685" s="18">
        <f>IF($A685="","",IFERROR(VLOOKUP($A685,'Recurring Plans'!$A$5:$M$104,2,FALSE),""))</f>
        <v/>
      </c>
      <c r="D685" s="18">
        <f>IF($A685="","",IFERROR(VLOOKUP($A685,'Recurring Plans'!$A$5:$M$104,4,FALSE),""))</f>
        <v/>
      </c>
      <c r="E685" s="32">
        <f>IF(OR($A685="",$B685&gt;IFERROR(VLOOKUP($A685,'Recurring Plans'!$A$5:$M$104,8,FALSE),0),IFERROR(VLOOKUP($A685,'Recurring Plans'!$A$5:$M$104,11,FALSE),"")&lt;&gt;'Assumptions'!$E$9),"",IFERROR(IF(VLOOKUP($A685,'Recurring Plans'!$A$5:$M$104,7,FALSE)='Assumptions'!$E$4,VLOOKUP($A685,'Recurring Plans'!$A$5:$M$104,5,FALSE)+($B685-1)*VLOOKUP($A685,'Recurring Plans'!$A$5:$M$104,6,FALSE),IF(VLOOKUP($A685,'Recurring Plans'!$A$5:$M$104,7,FALSE)='Assumptions'!$E$5,VLOOKUP($A685,'Recurring Plans'!$A$5:$M$104,5,FALSE)+($B685-1)*VLOOKUP($A685,'Recurring Plans'!$A$5:$M$104,6,FALSE)*7,IF(VLOOKUP($A685,'Recurring Plans'!$A$5:$M$104,7,FALSE)='Assumptions'!$E$6,EDATE(VLOOKUP($A685,'Recurring Plans'!$A$5:$M$104,5,FALSE),($B685-1)*VLOOKUP($A685,'Recurring Plans'!$A$5:$M$104,6,FALSE)),""))),""))</f>
        <v/>
      </c>
      <c r="F685" s="31" t="n"/>
      <c r="G685" s="32">
        <f>IF($E685="","",IF($F685&lt;&gt;"",$F685,$E685))</f>
        <v/>
      </c>
      <c r="H685" s="22">
        <f>IF($E685="","",IFERROR(VLOOKUP($A685,'Recurring Plans'!$A$5:$M$104,9,FALSE),""))</f>
        <v/>
      </c>
      <c r="I685" s="13" t="n"/>
      <c r="J685" s="18">
        <f>IF($E685="","",IF($I685&lt;&gt;"",$I685,IFERROR(VLOOKUP($A685,'Recurring Plans'!$A$5:$M$104,10,FALSE),"")))</f>
        <v/>
      </c>
      <c r="K685" s="12" t="n"/>
      <c r="L685" s="6">
        <f>IF($G685="","",IF($K685&lt;&gt;"",$K685,'Assumptions'!$E$14))</f>
        <v/>
      </c>
      <c r="M685" s="13" t="n"/>
      <c r="N685" s="18">
        <f>IF($G685="","",IF(OR($F685&lt;&gt;"",$I685&lt;&gt;"",$M685&lt;&gt;"",$K685='Assumptions'!$E$16,$K685='Assumptions'!$E$17),"Exception - check",IF(AND($L685='Assumptions'!$E$14,$G685&lt;'Assumptions'!$B$4),"Past date - check","")))</f>
        <v/>
      </c>
    </row>
    <row r="686">
      <c r="A686" s="9">
        <f>IFERROR(IF(INDEX('Recurring Plans'!$A$5:$A$104,INT((ROW()-5)/12)+1)="","",INDEX('Recurring Plans'!$A$5:$A$104,INT((ROW()-5)/12)+1)),"")</f>
        <v/>
      </c>
      <c r="B686" s="23">
        <f>IF($A686="","",MOD(ROW()-5,12)+1)</f>
        <v/>
      </c>
      <c r="C686" s="20">
        <f>IF($A686="","",IFERROR(VLOOKUP($A686,'Recurring Plans'!$A$5:$M$104,2,FALSE),""))</f>
        <v/>
      </c>
      <c r="D686" s="20">
        <f>IF($A686="","",IFERROR(VLOOKUP($A686,'Recurring Plans'!$A$5:$M$104,4,FALSE),""))</f>
        <v/>
      </c>
      <c r="E686" s="33">
        <f>IF(OR($A686="",$B686&gt;IFERROR(VLOOKUP($A686,'Recurring Plans'!$A$5:$M$104,8,FALSE),0),IFERROR(VLOOKUP($A686,'Recurring Plans'!$A$5:$M$104,11,FALSE),"")&lt;&gt;'Assumptions'!$E$9),"",IFERROR(IF(VLOOKUP($A686,'Recurring Plans'!$A$5:$M$104,7,FALSE)='Assumptions'!$E$4,VLOOKUP($A686,'Recurring Plans'!$A$5:$M$104,5,FALSE)+($B686-1)*VLOOKUP($A686,'Recurring Plans'!$A$5:$M$104,6,FALSE),IF(VLOOKUP($A686,'Recurring Plans'!$A$5:$M$104,7,FALSE)='Assumptions'!$E$5,VLOOKUP($A686,'Recurring Plans'!$A$5:$M$104,5,FALSE)+($B686-1)*VLOOKUP($A686,'Recurring Plans'!$A$5:$M$104,6,FALSE)*7,IF(VLOOKUP($A686,'Recurring Plans'!$A$5:$M$104,7,FALSE)='Assumptions'!$E$6,EDATE(VLOOKUP($A686,'Recurring Plans'!$A$5:$M$104,5,FALSE),($B686-1)*VLOOKUP($A686,'Recurring Plans'!$A$5:$M$104,6,FALSE)),""))),""))</f>
        <v/>
      </c>
      <c r="F686" s="31" t="n"/>
      <c r="G686" s="33">
        <f>IF($E686="","",IF($F686&lt;&gt;"",$F686,$E686))</f>
        <v/>
      </c>
      <c r="H686" s="24">
        <f>IF($E686="","",IFERROR(VLOOKUP($A686,'Recurring Plans'!$A$5:$M$104,9,FALSE),""))</f>
        <v/>
      </c>
      <c r="I686" s="13" t="n"/>
      <c r="J686" s="20">
        <f>IF($E686="","",IF($I686&lt;&gt;"",$I686,IFERROR(VLOOKUP($A686,'Recurring Plans'!$A$5:$M$104,10,FALSE),"")))</f>
        <v/>
      </c>
      <c r="K686" s="12" t="n"/>
      <c r="L686" s="9">
        <f>IF($G686="","",IF($K686&lt;&gt;"",$K686,'Assumptions'!$E$14))</f>
        <v/>
      </c>
      <c r="M686" s="13" t="n"/>
      <c r="N686" s="20">
        <f>IF($G686="","",IF(OR($F686&lt;&gt;"",$I686&lt;&gt;"",$M686&lt;&gt;"",$K686='Assumptions'!$E$16,$K686='Assumptions'!$E$17),"Exception - check",IF(AND($L686='Assumptions'!$E$14,$G686&lt;'Assumptions'!$B$4),"Past date - check","")))</f>
        <v/>
      </c>
    </row>
    <row r="687">
      <c r="A687" s="6">
        <f>IFERROR(IF(INDEX('Recurring Plans'!$A$5:$A$104,INT((ROW()-5)/12)+1)="","",INDEX('Recurring Plans'!$A$5:$A$104,INT((ROW()-5)/12)+1)),"")</f>
        <v/>
      </c>
      <c r="B687" s="21">
        <f>IF($A687="","",MOD(ROW()-5,12)+1)</f>
        <v/>
      </c>
      <c r="C687" s="18">
        <f>IF($A687="","",IFERROR(VLOOKUP($A687,'Recurring Plans'!$A$5:$M$104,2,FALSE),""))</f>
        <v/>
      </c>
      <c r="D687" s="18">
        <f>IF($A687="","",IFERROR(VLOOKUP($A687,'Recurring Plans'!$A$5:$M$104,4,FALSE),""))</f>
        <v/>
      </c>
      <c r="E687" s="32">
        <f>IF(OR($A687="",$B687&gt;IFERROR(VLOOKUP($A687,'Recurring Plans'!$A$5:$M$104,8,FALSE),0),IFERROR(VLOOKUP($A687,'Recurring Plans'!$A$5:$M$104,11,FALSE),"")&lt;&gt;'Assumptions'!$E$9),"",IFERROR(IF(VLOOKUP($A687,'Recurring Plans'!$A$5:$M$104,7,FALSE)='Assumptions'!$E$4,VLOOKUP($A687,'Recurring Plans'!$A$5:$M$104,5,FALSE)+($B687-1)*VLOOKUP($A687,'Recurring Plans'!$A$5:$M$104,6,FALSE),IF(VLOOKUP($A687,'Recurring Plans'!$A$5:$M$104,7,FALSE)='Assumptions'!$E$5,VLOOKUP($A687,'Recurring Plans'!$A$5:$M$104,5,FALSE)+($B687-1)*VLOOKUP($A687,'Recurring Plans'!$A$5:$M$104,6,FALSE)*7,IF(VLOOKUP($A687,'Recurring Plans'!$A$5:$M$104,7,FALSE)='Assumptions'!$E$6,EDATE(VLOOKUP($A687,'Recurring Plans'!$A$5:$M$104,5,FALSE),($B687-1)*VLOOKUP($A687,'Recurring Plans'!$A$5:$M$104,6,FALSE)),""))),""))</f>
        <v/>
      </c>
      <c r="F687" s="31" t="n"/>
      <c r="G687" s="32">
        <f>IF($E687="","",IF($F687&lt;&gt;"",$F687,$E687))</f>
        <v/>
      </c>
      <c r="H687" s="22">
        <f>IF($E687="","",IFERROR(VLOOKUP($A687,'Recurring Plans'!$A$5:$M$104,9,FALSE),""))</f>
        <v/>
      </c>
      <c r="I687" s="13" t="n"/>
      <c r="J687" s="18">
        <f>IF($E687="","",IF($I687&lt;&gt;"",$I687,IFERROR(VLOOKUP($A687,'Recurring Plans'!$A$5:$M$104,10,FALSE),"")))</f>
        <v/>
      </c>
      <c r="K687" s="12" t="n"/>
      <c r="L687" s="6">
        <f>IF($G687="","",IF($K687&lt;&gt;"",$K687,'Assumptions'!$E$14))</f>
        <v/>
      </c>
      <c r="M687" s="13" t="n"/>
      <c r="N687" s="18">
        <f>IF($G687="","",IF(OR($F687&lt;&gt;"",$I687&lt;&gt;"",$M687&lt;&gt;"",$K687='Assumptions'!$E$16,$K687='Assumptions'!$E$17),"Exception - check",IF(AND($L687='Assumptions'!$E$14,$G687&lt;'Assumptions'!$B$4),"Past date - check","")))</f>
        <v/>
      </c>
    </row>
    <row r="688">
      <c r="A688" s="9">
        <f>IFERROR(IF(INDEX('Recurring Plans'!$A$5:$A$104,INT((ROW()-5)/12)+1)="","",INDEX('Recurring Plans'!$A$5:$A$104,INT((ROW()-5)/12)+1)),"")</f>
        <v/>
      </c>
      <c r="B688" s="23">
        <f>IF($A688="","",MOD(ROW()-5,12)+1)</f>
        <v/>
      </c>
      <c r="C688" s="20">
        <f>IF($A688="","",IFERROR(VLOOKUP($A688,'Recurring Plans'!$A$5:$M$104,2,FALSE),""))</f>
        <v/>
      </c>
      <c r="D688" s="20">
        <f>IF($A688="","",IFERROR(VLOOKUP($A688,'Recurring Plans'!$A$5:$M$104,4,FALSE),""))</f>
        <v/>
      </c>
      <c r="E688" s="33">
        <f>IF(OR($A688="",$B688&gt;IFERROR(VLOOKUP($A688,'Recurring Plans'!$A$5:$M$104,8,FALSE),0),IFERROR(VLOOKUP($A688,'Recurring Plans'!$A$5:$M$104,11,FALSE),"")&lt;&gt;'Assumptions'!$E$9),"",IFERROR(IF(VLOOKUP($A688,'Recurring Plans'!$A$5:$M$104,7,FALSE)='Assumptions'!$E$4,VLOOKUP($A688,'Recurring Plans'!$A$5:$M$104,5,FALSE)+($B688-1)*VLOOKUP($A688,'Recurring Plans'!$A$5:$M$104,6,FALSE),IF(VLOOKUP($A688,'Recurring Plans'!$A$5:$M$104,7,FALSE)='Assumptions'!$E$5,VLOOKUP($A688,'Recurring Plans'!$A$5:$M$104,5,FALSE)+($B688-1)*VLOOKUP($A688,'Recurring Plans'!$A$5:$M$104,6,FALSE)*7,IF(VLOOKUP($A688,'Recurring Plans'!$A$5:$M$104,7,FALSE)='Assumptions'!$E$6,EDATE(VLOOKUP($A688,'Recurring Plans'!$A$5:$M$104,5,FALSE),($B688-1)*VLOOKUP($A688,'Recurring Plans'!$A$5:$M$104,6,FALSE)),""))),""))</f>
        <v/>
      </c>
      <c r="F688" s="31" t="n"/>
      <c r="G688" s="33">
        <f>IF($E688="","",IF($F688&lt;&gt;"",$F688,$E688))</f>
        <v/>
      </c>
      <c r="H688" s="24">
        <f>IF($E688="","",IFERROR(VLOOKUP($A688,'Recurring Plans'!$A$5:$M$104,9,FALSE),""))</f>
        <v/>
      </c>
      <c r="I688" s="13" t="n"/>
      <c r="J688" s="20">
        <f>IF($E688="","",IF($I688&lt;&gt;"",$I688,IFERROR(VLOOKUP($A688,'Recurring Plans'!$A$5:$M$104,10,FALSE),"")))</f>
        <v/>
      </c>
      <c r="K688" s="12" t="n"/>
      <c r="L688" s="9">
        <f>IF($G688="","",IF($K688&lt;&gt;"",$K688,'Assumptions'!$E$14))</f>
        <v/>
      </c>
      <c r="M688" s="13" t="n"/>
      <c r="N688" s="20">
        <f>IF($G688="","",IF(OR($F688&lt;&gt;"",$I688&lt;&gt;"",$M688&lt;&gt;"",$K688='Assumptions'!$E$16,$K688='Assumptions'!$E$17),"Exception - check",IF(AND($L688='Assumptions'!$E$14,$G688&lt;'Assumptions'!$B$4),"Past date - check","")))</f>
        <v/>
      </c>
    </row>
    <row r="689">
      <c r="A689" s="6">
        <f>IFERROR(IF(INDEX('Recurring Plans'!$A$5:$A$104,INT((ROW()-5)/12)+1)="","",INDEX('Recurring Plans'!$A$5:$A$104,INT((ROW()-5)/12)+1)),"")</f>
        <v/>
      </c>
      <c r="B689" s="21">
        <f>IF($A689="","",MOD(ROW()-5,12)+1)</f>
        <v/>
      </c>
      <c r="C689" s="18">
        <f>IF($A689="","",IFERROR(VLOOKUP($A689,'Recurring Plans'!$A$5:$M$104,2,FALSE),""))</f>
        <v/>
      </c>
      <c r="D689" s="18">
        <f>IF($A689="","",IFERROR(VLOOKUP($A689,'Recurring Plans'!$A$5:$M$104,4,FALSE),""))</f>
        <v/>
      </c>
      <c r="E689" s="32">
        <f>IF(OR($A689="",$B689&gt;IFERROR(VLOOKUP($A689,'Recurring Plans'!$A$5:$M$104,8,FALSE),0),IFERROR(VLOOKUP($A689,'Recurring Plans'!$A$5:$M$104,11,FALSE),"")&lt;&gt;'Assumptions'!$E$9),"",IFERROR(IF(VLOOKUP($A689,'Recurring Plans'!$A$5:$M$104,7,FALSE)='Assumptions'!$E$4,VLOOKUP($A689,'Recurring Plans'!$A$5:$M$104,5,FALSE)+($B689-1)*VLOOKUP($A689,'Recurring Plans'!$A$5:$M$104,6,FALSE),IF(VLOOKUP($A689,'Recurring Plans'!$A$5:$M$104,7,FALSE)='Assumptions'!$E$5,VLOOKUP($A689,'Recurring Plans'!$A$5:$M$104,5,FALSE)+($B689-1)*VLOOKUP($A689,'Recurring Plans'!$A$5:$M$104,6,FALSE)*7,IF(VLOOKUP($A689,'Recurring Plans'!$A$5:$M$104,7,FALSE)='Assumptions'!$E$6,EDATE(VLOOKUP($A689,'Recurring Plans'!$A$5:$M$104,5,FALSE),($B689-1)*VLOOKUP($A689,'Recurring Plans'!$A$5:$M$104,6,FALSE)),""))),""))</f>
        <v/>
      </c>
      <c r="F689" s="31" t="n"/>
      <c r="G689" s="32">
        <f>IF($E689="","",IF($F689&lt;&gt;"",$F689,$E689))</f>
        <v/>
      </c>
      <c r="H689" s="22">
        <f>IF($E689="","",IFERROR(VLOOKUP($A689,'Recurring Plans'!$A$5:$M$104,9,FALSE),""))</f>
        <v/>
      </c>
      <c r="I689" s="13" t="n"/>
      <c r="J689" s="18">
        <f>IF($E689="","",IF($I689&lt;&gt;"",$I689,IFERROR(VLOOKUP($A689,'Recurring Plans'!$A$5:$M$104,10,FALSE),"")))</f>
        <v/>
      </c>
      <c r="K689" s="12" t="n"/>
      <c r="L689" s="6">
        <f>IF($G689="","",IF($K689&lt;&gt;"",$K689,'Assumptions'!$E$14))</f>
        <v/>
      </c>
      <c r="M689" s="13" t="n"/>
      <c r="N689" s="18">
        <f>IF($G689="","",IF(OR($F689&lt;&gt;"",$I689&lt;&gt;"",$M689&lt;&gt;"",$K689='Assumptions'!$E$16,$K689='Assumptions'!$E$17),"Exception - check",IF(AND($L689='Assumptions'!$E$14,$G689&lt;'Assumptions'!$B$4),"Past date - check","")))</f>
        <v/>
      </c>
    </row>
    <row r="690">
      <c r="A690" s="9">
        <f>IFERROR(IF(INDEX('Recurring Plans'!$A$5:$A$104,INT((ROW()-5)/12)+1)="","",INDEX('Recurring Plans'!$A$5:$A$104,INT((ROW()-5)/12)+1)),"")</f>
        <v/>
      </c>
      <c r="B690" s="23">
        <f>IF($A690="","",MOD(ROW()-5,12)+1)</f>
        <v/>
      </c>
      <c r="C690" s="20">
        <f>IF($A690="","",IFERROR(VLOOKUP($A690,'Recurring Plans'!$A$5:$M$104,2,FALSE),""))</f>
        <v/>
      </c>
      <c r="D690" s="20">
        <f>IF($A690="","",IFERROR(VLOOKUP($A690,'Recurring Plans'!$A$5:$M$104,4,FALSE),""))</f>
        <v/>
      </c>
      <c r="E690" s="33">
        <f>IF(OR($A690="",$B690&gt;IFERROR(VLOOKUP($A690,'Recurring Plans'!$A$5:$M$104,8,FALSE),0),IFERROR(VLOOKUP($A690,'Recurring Plans'!$A$5:$M$104,11,FALSE),"")&lt;&gt;'Assumptions'!$E$9),"",IFERROR(IF(VLOOKUP($A690,'Recurring Plans'!$A$5:$M$104,7,FALSE)='Assumptions'!$E$4,VLOOKUP($A690,'Recurring Plans'!$A$5:$M$104,5,FALSE)+($B690-1)*VLOOKUP($A690,'Recurring Plans'!$A$5:$M$104,6,FALSE),IF(VLOOKUP($A690,'Recurring Plans'!$A$5:$M$104,7,FALSE)='Assumptions'!$E$5,VLOOKUP($A690,'Recurring Plans'!$A$5:$M$104,5,FALSE)+($B690-1)*VLOOKUP($A690,'Recurring Plans'!$A$5:$M$104,6,FALSE)*7,IF(VLOOKUP($A690,'Recurring Plans'!$A$5:$M$104,7,FALSE)='Assumptions'!$E$6,EDATE(VLOOKUP($A690,'Recurring Plans'!$A$5:$M$104,5,FALSE),($B690-1)*VLOOKUP($A690,'Recurring Plans'!$A$5:$M$104,6,FALSE)),""))),""))</f>
        <v/>
      </c>
      <c r="F690" s="31" t="n"/>
      <c r="G690" s="33">
        <f>IF($E690="","",IF($F690&lt;&gt;"",$F690,$E690))</f>
        <v/>
      </c>
      <c r="H690" s="24">
        <f>IF($E690="","",IFERROR(VLOOKUP($A690,'Recurring Plans'!$A$5:$M$104,9,FALSE),""))</f>
        <v/>
      </c>
      <c r="I690" s="13" t="n"/>
      <c r="J690" s="20">
        <f>IF($E690="","",IF($I690&lt;&gt;"",$I690,IFERROR(VLOOKUP($A690,'Recurring Plans'!$A$5:$M$104,10,FALSE),"")))</f>
        <v/>
      </c>
      <c r="K690" s="12" t="n"/>
      <c r="L690" s="9">
        <f>IF($G690="","",IF($K690&lt;&gt;"",$K690,'Assumptions'!$E$14))</f>
        <v/>
      </c>
      <c r="M690" s="13" t="n"/>
      <c r="N690" s="20">
        <f>IF($G690="","",IF(OR($F690&lt;&gt;"",$I690&lt;&gt;"",$M690&lt;&gt;"",$K690='Assumptions'!$E$16,$K690='Assumptions'!$E$17),"Exception - check",IF(AND($L690='Assumptions'!$E$14,$G690&lt;'Assumptions'!$B$4),"Past date - check","")))</f>
        <v/>
      </c>
    </row>
    <row r="691">
      <c r="A691" s="6">
        <f>IFERROR(IF(INDEX('Recurring Plans'!$A$5:$A$104,INT((ROW()-5)/12)+1)="","",INDEX('Recurring Plans'!$A$5:$A$104,INT((ROW()-5)/12)+1)),"")</f>
        <v/>
      </c>
      <c r="B691" s="21">
        <f>IF($A691="","",MOD(ROW()-5,12)+1)</f>
        <v/>
      </c>
      <c r="C691" s="18">
        <f>IF($A691="","",IFERROR(VLOOKUP($A691,'Recurring Plans'!$A$5:$M$104,2,FALSE),""))</f>
        <v/>
      </c>
      <c r="D691" s="18">
        <f>IF($A691="","",IFERROR(VLOOKUP($A691,'Recurring Plans'!$A$5:$M$104,4,FALSE),""))</f>
        <v/>
      </c>
      <c r="E691" s="32">
        <f>IF(OR($A691="",$B691&gt;IFERROR(VLOOKUP($A691,'Recurring Plans'!$A$5:$M$104,8,FALSE),0),IFERROR(VLOOKUP($A691,'Recurring Plans'!$A$5:$M$104,11,FALSE),"")&lt;&gt;'Assumptions'!$E$9),"",IFERROR(IF(VLOOKUP($A691,'Recurring Plans'!$A$5:$M$104,7,FALSE)='Assumptions'!$E$4,VLOOKUP($A691,'Recurring Plans'!$A$5:$M$104,5,FALSE)+($B691-1)*VLOOKUP($A691,'Recurring Plans'!$A$5:$M$104,6,FALSE),IF(VLOOKUP($A691,'Recurring Plans'!$A$5:$M$104,7,FALSE)='Assumptions'!$E$5,VLOOKUP($A691,'Recurring Plans'!$A$5:$M$104,5,FALSE)+($B691-1)*VLOOKUP($A691,'Recurring Plans'!$A$5:$M$104,6,FALSE)*7,IF(VLOOKUP($A691,'Recurring Plans'!$A$5:$M$104,7,FALSE)='Assumptions'!$E$6,EDATE(VLOOKUP($A691,'Recurring Plans'!$A$5:$M$104,5,FALSE),($B691-1)*VLOOKUP($A691,'Recurring Plans'!$A$5:$M$104,6,FALSE)),""))),""))</f>
        <v/>
      </c>
      <c r="F691" s="31" t="n"/>
      <c r="G691" s="32">
        <f>IF($E691="","",IF($F691&lt;&gt;"",$F691,$E691))</f>
        <v/>
      </c>
      <c r="H691" s="22">
        <f>IF($E691="","",IFERROR(VLOOKUP($A691,'Recurring Plans'!$A$5:$M$104,9,FALSE),""))</f>
        <v/>
      </c>
      <c r="I691" s="13" t="n"/>
      <c r="J691" s="18">
        <f>IF($E691="","",IF($I691&lt;&gt;"",$I691,IFERROR(VLOOKUP($A691,'Recurring Plans'!$A$5:$M$104,10,FALSE),"")))</f>
        <v/>
      </c>
      <c r="K691" s="12" t="n"/>
      <c r="L691" s="6">
        <f>IF($G691="","",IF($K691&lt;&gt;"",$K691,'Assumptions'!$E$14))</f>
        <v/>
      </c>
      <c r="M691" s="13" t="n"/>
      <c r="N691" s="18">
        <f>IF($G691="","",IF(OR($F691&lt;&gt;"",$I691&lt;&gt;"",$M691&lt;&gt;"",$K691='Assumptions'!$E$16,$K691='Assumptions'!$E$17),"Exception - check",IF(AND($L691='Assumptions'!$E$14,$G691&lt;'Assumptions'!$B$4),"Past date - check","")))</f>
        <v/>
      </c>
    </row>
    <row r="692">
      <c r="A692" s="9">
        <f>IFERROR(IF(INDEX('Recurring Plans'!$A$5:$A$104,INT((ROW()-5)/12)+1)="","",INDEX('Recurring Plans'!$A$5:$A$104,INT((ROW()-5)/12)+1)),"")</f>
        <v/>
      </c>
      <c r="B692" s="23">
        <f>IF($A692="","",MOD(ROW()-5,12)+1)</f>
        <v/>
      </c>
      <c r="C692" s="20">
        <f>IF($A692="","",IFERROR(VLOOKUP($A692,'Recurring Plans'!$A$5:$M$104,2,FALSE),""))</f>
        <v/>
      </c>
      <c r="D692" s="20">
        <f>IF($A692="","",IFERROR(VLOOKUP($A692,'Recurring Plans'!$A$5:$M$104,4,FALSE),""))</f>
        <v/>
      </c>
      <c r="E692" s="33">
        <f>IF(OR($A692="",$B692&gt;IFERROR(VLOOKUP($A692,'Recurring Plans'!$A$5:$M$104,8,FALSE),0),IFERROR(VLOOKUP($A692,'Recurring Plans'!$A$5:$M$104,11,FALSE),"")&lt;&gt;'Assumptions'!$E$9),"",IFERROR(IF(VLOOKUP($A692,'Recurring Plans'!$A$5:$M$104,7,FALSE)='Assumptions'!$E$4,VLOOKUP($A692,'Recurring Plans'!$A$5:$M$104,5,FALSE)+($B692-1)*VLOOKUP($A692,'Recurring Plans'!$A$5:$M$104,6,FALSE),IF(VLOOKUP($A692,'Recurring Plans'!$A$5:$M$104,7,FALSE)='Assumptions'!$E$5,VLOOKUP($A692,'Recurring Plans'!$A$5:$M$104,5,FALSE)+($B692-1)*VLOOKUP($A692,'Recurring Plans'!$A$5:$M$104,6,FALSE)*7,IF(VLOOKUP($A692,'Recurring Plans'!$A$5:$M$104,7,FALSE)='Assumptions'!$E$6,EDATE(VLOOKUP($A692,'Recurring Plans'!$A$5:$M$104,5,FALSE),($B692-1)*VLOOKUP($A692,'Recurring Plans'!$A$5:$M$104,6,FALSE)),""))),""))</f>
        <v/>
      </c>
      <c r="F692" s="31" t="n"/>
      <c r="G692" s="33">
        <f>IF($E692="","",IF($F692&lt;&gt;"",$F692,$E692))</f>
        <v/>
      </c>
      <c r="H692" s="24">
        <f>IF($E692="","",IFERROR(VLOOKUP($A692,'Recurring Plans'!$A$5:$M$104,9,FALSE),""))</f>
        <v/>
      </c>
      <c r="I692" s="13" t="n"/>
      <c r="J692" s="20">
        <f>IF($E692="","",IF($I692&lt;&gt;"",$I692,IFERROR(VLOOKUP($A692,'Recurring Plans'!$A$5:$M$104,10,FALSE),"")))</f>
        <v/>
      </c>
      <c r="K692" s="12" t="n"/>
      <c r="L692" s="9">
        <f>IF($G692="","",IF($K692&lt;&gt;"",$K692,'Assumptions'!$E$14))</f>
        <v/>
      </c>
      <c r="M692" s="13" t="n"/>
      <c r="N692" s="20">
        <f>IF($G692="","",IF(OR($F692&lt;&gt;"",$I692&lt;&gt;"",$M692&lt;&gt;"",$K692='Assumptions'!$E$16,$K692='Assumptions'!$E$17),"Exception - check",IF(AND($L692='Assumptions'!$E$14,$G692&lt;'Assumptions'!$B$4),"Past date - check","")))</f>
        <v/>
      </c>
    </row>
    <row r="693">
      <c r="A693" s="6">
        <f>IFERROR(IF(INDEX('Recurring Plans'!$A$5:$A$104,INT((ROW()-5)/12)+1)="","",INDEX('Recurring Plans'!$A$5:$A$104,INT((ROW()-5)/12)+1)),"")</f>
        <v/>
      </c>
      <c r="B693" s="21">
        <f>IF($A693="","",MOD(ROW()-5,12)+1)</f>
        <v/>
      </c>
      <c r="C693" s="18">
        <f>IF($A693="","",IFERROR(VLOOKUP($A693,'Recurring Plans'!$A$5:$M$104,2,FALSE),""))</f>
        <v/>
      </c>
      <c r="D693" s="18">
        <f>IF($A693="","",IFERROR(VLOOKUP($A693,'Recurring Plans'!$A$5:$M$104,4,FALSE),""))</f>
        <v/>
      </c>
      <c r="E693" s="32">
        <f>IF(OR($A693="",$B693&gt;IFERROR(VLOOKUP($A693,'Recurring Plans'!$A$5:$M$104,8,FALSE),0),IFERROR(VLOOKUP($A693,'Recurring Plans'!$A$5:$M$104,11,FALSE),"")&lt;&gt;'Assumptions'!$E$9),"",IFERROR(IF(VLOOKUP($A693,'Recurring Plans'!$A$5:$M$104,7,FALSE)='Assumptions'!$E$4,VLOOKUP($A693,'Recurring Plans'!$A$5:$M$104,5,FALSE)+($B693-1)*VLOOKUP($A693,'Recurring Plans'!$A$5:$M$104,6,FALSE),IF(VLOOKUP($A693,'Recurring Plans'!$A$5:$M$104,7,FALSE)='Assumptions'!$E$5,VLOOKUP($A693,'Recurring Plans'!$A$5:$M$104,5,FALSE)+($B693-1)*VLOOKUP($A693,'Recurring Plans'!$A$5:$M$104,6,FALSE)*7,IF(VLOOKUP($A693,'Recurring Plans'!$A$5:$M$104,7,FALSE)='Assumptions'!$E$6,EDATE(VLOOKUP($A693,'Recurring Plans'!$A$5:$M$104,5,FALSE),($B693-1)*VLOOKUP($A693,'Recurring Plans'!$A$5:$M$104,6,FALSE)),""))),""))</f>
        <v/>
      </c>
      <c r="F693" s="31" t="n"/>
      <c r="G693" s="32">
        <f>IF($E693="","",IF($F693&lt;&gt;"",$F693,$E693))</f>
        <v/>
      </c>
      <c r="H693" s="22">
        <f>IF($E693="","",IFERROR(VLOOKUP($A693,'Recurring Plans'!$A$5:$M$104,9,FALSE),""))</f>
        <v/>
      </c>
      <c r="I693" s="13" t="n"/>
      <c r="J693" s="18">
        <f>IF($E693="","",IF($I693&lt;&gt;"",$I693,IFERROR(VLOOKUP($A693,'Recurring Plans'!$A$5:$M$104,10,FALSE),"")))</f>
        <v/>
      </c>
      <c r="K693" s="12" t="n"/>
      <c r="L693" s="6">
        <f>IF($G693="","",IF($K693&lt;&gt;"",$K693,'Assumptions'!$E$14))</f>
        <v/>
      </c>
      <c r="M693" s="13" t="n"/>
      <c r="N693" s="18">
        <f>IF($G693="","",IF(OR($F693&lt;&gt;"",$I693&lt;&gt;"",$M693&lt;&gt;"",$K693='Assumptions'!$E$16,$K693='Assumptions'!$E$17),"Exception - check",IF(AND($L693='Assumptions'!$E$14,$G693&lt;'Assumptions'!$B$4),"Past date - check","")))</f>
        <v/>
      </c>
    </row>
    <row r="694">
      <c r="A694" s="9">
        <f>IFERROR(IF(INDEX('Recurring Plans'!$A$5:$A$104,INT((ROW()-5)/12)+1)="","",INDEX('Recurring Plans'!$A$5:$A$104,INT((ROW()-5)/12)+1)),"")</f>
        <v/>
      </c>
      <c r="B694" s="23">
        <f>IF($A694="","",MOD(ROW()-5,12)+1)</f>
        <v/>
      </c>
      <c r="C694" s="20">
        <f>IF($A694="","",IFERROR(VLOOKUP($A694,'Recurring Plans'!$A$5:$M$104,2,FALSE),""))</f>
        <v/>
      </c>
      <c r="D694" s="20">
        <f>IF($A694="","",IFERROR(VLOOKUP($A694,'Recurring Plans'!$A$5:$M$104,4,FALSE),""))</f>
        <v/>
      </c>
      <c r="E694" s="33">
        <f>IF(OR($A694="",$B694&gt;IFERROR(VLOOKUP($A694,'Recurring Plans'!$A$5:$M$104,8,FALSE),0),IFERROR(VLOOKUP($A694,'Recurring Plans'!$A$5:$M$104,11,FALSE),"")&lt;&gt;'Assumptions'!$E$9),"",IFERROR(IF(VLOOKUP($A694,'Recurring Plans'!$A$5:$M$104,7,FALSE)='Assumptions'!$E$4,VLOOKUP($A694,'Recurring Plans'!$A$5:$M$104,5,FALSE)+($B694-1)*VLOOKUP($A694,'Recurring Plans'!$A$5:$M$104,6,FALSE),IF(VLOOKUP($A694,'Recurring Plans'!$A$5:$M$104,7,FALSE)='Assumptions'!$E$5,VLOOKUP($A694,'Recurring Plans'!$A$5:$M$104,5,FALSE)+($B694-1)*VLOOKUP($A694,'Recurring Plans'!$A$5:$M$104,6,FALSE)*7,IF(VLOOKUP($A694,'Recurring Plans'!$A$5:$M$104,7,FALSE)='Assumptions'!$E$6,EDATE(VLOOKUP($A694,'Recurring Plans'!$A$5:$M$104,5,FALSE),($B694-1)*VLOOKUP($A694,'Recurring Plans'!$A$5:$M$104,6,FALSE)),""))),""))</f>
        <v/>
      </c>
      <c r="F694" s="31" t="n"/>
      <c r="G694" s="33">
        <f>IF($E694="","",IF($F694&lt;&gt;"",$F694,$E694))</f>
        <v/>
      </c>
      <c r="H694" s="24">
        <f>IF($E694="","",IFERROR(VLOOKUP($A694,'Recurring Plans'!$A$5:$M$104,9,FALSE),""))</f>
        <v/>
      </c>
      <c r="I694" s="13" t="n"/>
      <c r="J694" s="20">
        <f>IF($E694="","",IF($I694&lt;&gt;"",$I694,IFERROR(VLOOKUP($A694,'Recurring Plans'!$A$5:$M$104,10,FALSE),"")))</f>
        <v/>
      </c>
      <c r="K694" s="12" t="n"/>
      <c r="L694" s="9">
        <f>IF($G694="","",IF($K694&lt;&gt;"",$K694,'Assumptions'!$E$14))</f>
        <v/>
      </c>
      <c r="M694" s="13" t="n"/>
      <c r="N694" s="20">
        <f>IF($G694="","",IF(OR($F694&lt;&gt;"",$I694&lt;&gt;"",$M694&lt;&gt;"",$K694='Assumptions'!$E$16,$K694='Assumptions'!$E$17),"Exception - check",IF(AND($L694='Assumptions'!$E$14,$G694&lt;'Assumptions'!$B$4),"Past date - check","")))</f>
        <v/>
      </c>
    </row>
    <row r="695">
      <c r="A695" s="6">
        <f>IFERROR(IF(INDEX('Recurring Plans'!$A$5:$A$104,INT((ROW()-5)/12)+1)="","",INDEX('Recurring Plans'!$A$5:$A$104,INT((ROW()-5)/12)+1)),"")</f>
        <v/>
      </c>
      <c r="B695" s="21">
        <f>IF($A695="","",MOD(ROW()-5,12)+1)</f>
        <v/>
      </c>
      <c r="C695" s="18">
        <f>IF($A695="","",IFERROR(VLOOKUP($A695,'Recurring Plans'!$A$5:$M$104,2,FALSE),""))</f>
        <v/>
      </c>
      <c r="D695" s="18">
        <f>IF($A695="","",IFERROR(VLOOKUP($A695,'Recurring Plans'!$A$5:$M$104,4,FALSE),""))</f>
        <v/>
      </c>
      <c r="E695" s="32">
        <f>IF(OR($A695="",$B695&gt;IFERROR(VLOOKUP($A695,'Recurring Plans'!$A$5:$M$104,8,FALSE),0),IFERROR(VLOOKUP($A695,'Recurring Plans'!$A$5:$M$104,11,FALSE),"")&lt;&gt;'Assumptions'!$E$9),"",IFERROR(IF(VLOOKUP($A695,'Recurring Plans'!$A$5:$M$104,7,FALSE)='Assumptions'!$E$4,VLOOKUP($A695,'Recurring Plans'!$A$5:$M$104,5,FALSE)+($B695-1)*VLOOKUP($A695,'Recurring Plans'!$A$5:$M$104,6,FALSE),IF(VLOOKUP($A695,'Recurring Plans'!$A$5:$M$104,7,FALSE)='Assumptions'!$E$5,VLOOKUP($A695,'Recurring Plans'!$A$5:$M$104,5,FALSE)+($B695-1)*VLOOKUP($A695,'Recurring Plans'!$A$5:$M$104,6,FALSE)*7,IF(VLOOKUP($A695,'Recurring Plans'!$A$5:$M$104,7,FALSE)='Assumptions'!$E$6,EDATE(VLOOKUP($A695,'Recurring Plans'!$A$5:$M$104,5,FALSE),($B695-1)*VLOOKUP($A695,'Recurring Plans'!$A$5:$M$104,6,FALSE)),""))),""))</f>
        <v/>
      </c>
      <c r="F695" s="31" t="n"/>
      <c r="G695" s="32">
        <f>IF($E695="","",IF($F695&lt;&gt;"",$F695,$E695))</f>
        <v/>
      </c>
      <c r="H695" s="22">
        <f>IF($E695="","",IFERROR(VLOOKUP($A695,'Recurring Plans'!$A$5:$M$104,9,FALSE),""))</f>
        <v/>
      </c>
      <c r="I695" s="13" t="n"/>
      <c r="J695" s="18">
        <f>IF($E695="","",IF($I695&lt;&gt;"",$I695,IFERROR(VLOOKUP($A695,'Recurring Plans'!$A$5:$M$104,10,FALSE),"")))</f>
        <v/>
      </c>
      <c r="K695" s="12" t="n"/>
      <c r="L695" s="6">
        <f>IF($G695="","",IF($K695&lt;&gt;"",$K695,'Assumptions'!$E$14))</f>
        <v/>
      </c>
      <c r="M695" s="13" t="n"/>
      <c r="N695" s="18">
        <f>IF($G695="","",IF(OR($F695&lt;&gt;"",$I695&lt;&gt;"",$M695&lt;&gt;"",$K695='Assumptions'!$E$16,$K695='Assumptions'!$E$17),"Exception - check",IF(AND($L695='Assumptions'!$E$14,$G695&lt;'Assumptions'!$B$4),"Past date - check","")))</f>
        <v/>
      </c>
    </row>
    <row r="696">
      <c r="A696" s="9">
        <f>IFERROR(IF(INDEX('Recurring Plans'!$A$5:$A$104,INT((ROW()-5)/12)+1)="","",INDEX('Recurring Plans'!$A$5:$A$104,INT((ROW()-5)/12)+1)),"")</f>
        <v/>
      </c>
      <c r="B696" s="23">
        <f>IF($A696="","",MOD(ROW()-5,12)+1)</f>
        <v/>
      </c>
      <c r="C696" s="20">
        <f>IF($A696="","",IFERROR(VLOOKUP($A696,'Recurring Plans'!$A$5:$M$104,2,FALSE),""))</f>
        <v/>
      </c>
      <c r="D696" s="20">
        <f>IF($A696="","",IFERROR(VLOOKUP($A696,'Recurring Plans'!$A$5:$M$104,4,FALSE),""))</f>
        <v/>
      </c>
      <c r="E696" s="33">
        <f>IF(OR($A696="",$B696&gt;IFERROR(VLOOKUP($A696,'Recurring Plans'!$A$5:$M$104,8,FALSE),0),IFERROR(VLOOKUP($A696,'Recurring Plans'!$A$5:$M$104,11,FALSE),"")&lt;&gt;'Assumptions'!$E$9),"",IFERROR(IF(VLOOKUP($A696,'Recurring Plans'!$A$5:$M$104,7,FALSE)='Assumptions'!$E$4,VLOOKUP($A696,'Recurring Plans'!$A$5:$M$104,5,FALSE)+($B696-1)*VLOOKUP($A696,'Recurring Plans'!$A$5:$M$104,6,FALSE),IF(VLOOKUP($A696,'Recurring Plans'!$A$5:$M$104,7,FALSE)='Assumptions'!$E$5,VLOOKUP($A696,'Recurring Plans'!$A$5:$M$104,5,FALSE)+($B696-1)*VLOOKUP($A696,'Recurring Plans'!$A$5:$M$104,6,FALSE)*7,IF(VLOOKUP($A696,'Recurring Plans'!$A$5:$M$104,7,FALSE)='Assumptions'!$E$6,EDATE(VLOOKUP($A696,'Recurring Plans'!$A$5:$M$104,5,FALSE),($B696-1)*VLOOKUP($A696,'Recurring Plans'!$A$5:$M$104,6,FALSE)),""))),""))</f>
        <v/>
      </c>
      <c r="F696" s="31" t="n"/>
      <c r="G696" s="33">
        <f>IF($E696="","",IF($F696&lt;&gt;"",$F696,$E696))</f>
        <v/>
      </c>
      <c r="H696" s="24">
        <f>IF($E696="","",IFERROR(VLOOKUP($A696,'Recurring Plans'!$A$5:$M$104,9,FALSE),""))</f>
        <v/>
      </c>
      <c r="I696" s="13" t="n"/>
      <c r="J696" s="20">
        <f>IF($E696="","",IF($I696&lt;&gt;"",$I696,IFERROR(VLOOKUP($A696,'Recurring Plans'!$A$5:$M$104,10,FALSE),"")))</f>
        <v/>
      </c>
      <c r="K696" s="12" t="n"/>
      <c r="L696" s="9">
        <f>IF($G696="","",IF($K696&lt;&gt;"",$K696,'Assumptions'!$E$14))</f>
        <v/>
      </c>
      <c r="M696" s="13" t="n"/>
      <c r="N696" s="20">
        <f>IF($G696="","",IF(OR($F696&lt;&gt;"",$I696&lt;&gt;"",$M696&lt;&gt;"",$K696='Assumptions'!$E$16,$K696='Assumptions'!$E$17),"Exception - check",IF(AND($L696='Assumptions'!$E$14,$G696&lt;'Assumptions'!$B$4),"Past date - check","")))</f>
        <v/>
      </c>
    </row>
    <row r="697">
      <c r="A697" s="6">
        <f>IFERROR(IF(INDEX('Recurring Plans'!$A$5:$A$104,INT((ROW()-5)/12)+1)="","",INDEX('Recurring Plans'!$A$5:$A$104,INT((ROW()-5)/12)+1)),"")</f>
        <v/>
      </c>
      <c r="B697" s="21">
        <f>IF($A697="","",MOD(ROW()-5,12)+1)</f>
        <v/>
      </c>
      <c r="C697" s="18">
        <f>IF($A697="","",IFERROR(VLOOKUP($A697,'Recurring Plans'!$A$5:$M$104,2,FALSE),""))</f>
        <v/>
      </c>
      <c r="D697" s="18">
        <f>IF($A697="","",IFERROR(VLOOKUP($A697,'Recurring Plans'!$A$5:$M$104,4,FALSE),""))</f>
        <v/>
      </c>
      <c r="E697" s="32">
        <f>IF(OR($A697="",$B697&gt;IFERROR(VLOOKUP($A697,'Recurring Plans'!$A$5:$M$104,8,FALSE),0),IFERROR(VLOOKUP($A697,'Recurring Plans'!$A$5:$M$104,11,FALSE),"")&lt;&gt;'Assumptions'!$E$9),"",IFERROR(IF(VLOOKUP($A697,'Recurring Plans'!$A$5:$M$104,7,FALSE)='Assumptions'!$E$4,VLOOKUP($A697,'Recurring Plans'!$A$5:$M$104,5,FALSE)+($B697-1)*VLOOKUP($A697,'Recurring Plans'!$A$5:$M$104,6,FALSE),IF(VLOOKUP($A697,'Recurring Plans'!$A$5:$M$104,7,FALSE)='Assumptions'!$E$5,VLOOKUP($A697,'Recurring Plans'!$A$5:$M$104,5,FALSE)+($B697-1)*VLOOKUP($A697,'Recurring Plans'!$A$5:$M$104,6,FALSE)*7,IF(VLOOKUP($A697,'Recurring Plans'!$A$5:$M$104,7,FALSE)='Assumptions'!$E$6,EDATE(VLOOKUP($A697,'Recurring Plans'!$A$5:$M$104,5,FALSE),($B697-1)*VLOOKUP($A697,'Recurring Plans'!$A$5:$M$104,6,FALSE)),""))),""))</f>
        <v/>
      </c>
      <c r="F697" s="31" t="n"/>
      <c r="G697" s="32">
        <f>IF($E697="","",IF($F697&lt;&gt;"",$F697,$E697))</f>
        <v/>
      </c>
      <c r="H697" s="22">
        <f>IF($E697="","",IFERROR(VLOOKUP($A697,'Recurring Plans'!$A$5:$M$104,9,FALSE),""))</f>
        <v/>
      </c>
      <c r="I697" s="13" t="n"/>
      <c r="J697" s="18">
        <f>IF($E697="","",IF($I697&lt;&gt;"",$I697,IFERROR(VLOOKUP($A697,'Recurring Plans'!$A$5:$M$104,10,FALSE),"")))</f>
        <v/>
      </c>
      <c r="K697" s="12" t="n"/>
      <c r="L697" s="6">
        <f>IF($G697="","",IF($K697&lt;&gt;"",$K697,'Assumptions'!$E$14))</f>
        <v/>
      </c>
      <c r="M697" s="13" t="n"/>
      <c r="N697" s="18">
        <f>IF($G697="","",IF(OR($F697&lt;&gt;"",$I697&lt;&gt;"",$M697&lt;&gt;"",$K697='Assumptions'!$E$16,$K697='Assumptions'!$E$17),"Exception - check",IF(AND($L697='Assumptions'!$E$14,$G697&lt;'Assumptions'!$B$4),"Past date - check","")))</f>
        <v/>
      </c>
    </row>
    <row r="698">
      <c r="A698" s="9">
        <f>IFERROR(IF(INDEX('Recurring Plans'!$A$5:$A$104,INT((ROW()-5)/12)+1)="","",INDEX('Recurring Plans'!$A$5:$A$104,INT((ROW()-5)/12)+1)),"")</f>
        <v/>
      </c>
      <c r="B698" s="23">
        <f>IF($A698="","",MOD(ROW()-5,12)+1)</f>
        <v/>
      </c>
      <c r="C698" s="20">
        <f>IF($A698="","",IFERROR(VLOOKUP($A698,'Recurring Plans'!$A$5:$M$104,2,FALSE),""))</f>
        <v/>
      </c>
      <c r="D698" s="20">
        <f>IF($A698="","",IFERROR(VLOOKUP($A698,'Recurring Plans'!$A$5:$M$104,4,FALSE),""))</f>
        <v/>
      </c>
      <c r="E698" s="33">
        <f>IF(OR($A698="",$B698&gt;IFERROR(VLOOKUP($A698,'Recurring Plans'!$A$5:$M$104,8,FALSE),0),IFERROR(VLOOKUP($A698,'Recurring Plans'!$A$5:$M$104,11,FALSE),"")&lt;&gt;'Assumptions'!$E$9),"",IFERROR(IF(VLOOKUP($A698,'Recurring Plans'!$A$5:$M$104,7,FALSE)='Assumptions'!$E$4,VLOOKUP($A698,'Recurring Plans'!$A$5:$M$104,5,FALSE)+($B698-1)*VLOOKUP($A698,'Recurring Plans'!$A$5:$M$104,6,FALSE),IF(VLOOKUP($A698,'Recurring Plans'!$A$5:$M$104,7,FALSE)='Assumptions'!$E$5,VLOOKUP($A698,'Recurring Plans'!$A$5:$M$104,5,FALSE)+($B698-1)*VLOOKUP($A698,'Recurring Plans'!$A$5:$M$104,6,FALSE)*7,IF(VLOOKUP($A698,'Recurring Plans'!$A$5:$M$104,7,FALSE)='Assumptions'!$E$6,EDATE(VLOOKUP($A698,'Recurring Plans'!$A$5:$M$104,5,FALSE),($B698-1)*VLOOKUP($A698,'Recurring Plans'!$A$5:$M$104,6,FALSE)),""))),""))</f>
        <v/>
      </c>
      <c r="F698" s="31" t="n"/>
      <c r="G698" s="33">
        <f>IF($E698="","",IF($F698&lt;&gt;"",$F698,$E698))</f>
        <v/>
      </c>
      <c r="H698" s="24">
        <f>IF($E698="","",IFERROR(VLOOKUP($A698,'Recurring Plans'!$A$5:$M$104,9,FALSE),""))</f>
        <v/>
      </c>
      <c r="I698" s="13" t="n"/>
      <c r="J698" s="20">
        <f>IF($E698="","",IF($I698&lt;&gt;"",$I698,IFERROR(VLOOKUP($A698,'Recurring Plans'!$A$5:$M$104,10,FALSE),"")))</f>
        <v/>
      </c>
      <c r="K698" s="12" t="n"/>
      <c r="L698" s="9">
        <f>IF($G698="","",IF($K698&lt;&gt;"",$K698,'Assumptions'!$E$14))</f>
        <v/>
      </c>
      <c r="M698" s="13" t="n"/>
      <c r="N698" s="20">
        <f>IF($G698="","",IF(OR($F698&lt;&gt;"",$I698&lt;&gt;"",$M698&lt;&gt;"",$K698='Assumptions'!$E$16,$K698='Assumptions'!$E$17),"Exception - check",IF(AND($L698='Assumptions'!$E$14,$G698&lt;'Assumptions'!$B$4),"Past date - check","")))</f>
        <v/>
      </c>
    </row>
    <row r="699">
      <c r="A699" s="6">
        <f>IFERROR(IF(INDEX('Recurring Plans'!$A$5:$A$104,INT((ROW()-5)/12)+1)="","",INDEX('Recurring Plans'!$A$5:$A$104,INT((ROW()-5)/12)+1)),"")</f>
        <v/>
      </c>
      <c r="B699" s="21">
        <f>IF($A699="","",MOD(ROW()-5,12)+1)</f>
        <v/>
      </c>
      <c r="C699" s="18">
        <f>IF($A699="","",IFERROR(VLOOKUP($A699,'Recurring Plans'!$A$5:$M$104,2,FALSE),""))</f>
        <v/>
      </c>
      <c r="D699" s="18">
        <f>IF($A699="","",IFERROR(VLOOKUP($A699,'Recurring Plans'!$A$5:$M$104,4,FALSE),""))</f>
        <v/>
      </c>
      <c r="E699" s="32">
        <f>IF(OR($A699="",$B699&gt;IFERROR(VLOOKUP($A699,'Recurring Plans'!$A$5:$M$104,8,FALSE),0),IFERROR(VLOOKUP($A699,'Recurring Plans'!$A$5:$M$104,11,FALSE),"")&lt;&gt;'Assumptions'!$E$9),"",IFERROR(IF(VLOOKUP($A699,'Recurring Plans'!$A$5:$M$104,7,FALSE)='Assumptions'!$E$4,VLOOKUP($A699,'Recurring Plans'!$A$5:$M$104,5,FALSE)+($B699-1)*VLOOKUP($A699,'Recurring Plans'!$A$5:$M$104,6,FALSE),IF(VLOOKUP($A699,'Recurring Plans'!$A$5:$M$104,7,FALSE)='Assumptions'!$E$5,VLOOKUP($A699,'Recurring Plans'!$A$5:$M$104,5,FALSE)+($B699-1)*VLOOKUP($A699,'Recurring Plans'!$A$5:$M$104,6,FALSE)*7,IF(VLOOKUP($A699,'Recurring Plans'!$A$5:$M$104,7,FALSE)='Assumptions'!$E$6,EDATE(VLOOKUP($A699,'Recurring Plans'!$A$5:$M$104,5,FALSE),($B699-1)*VLOOKUP($A699,'Recurring Plans'!$A$5:$M$104,6,FALSE)),""))),""))</f>
        <v/>
      </c>
      <c r="F699" s="31" t="n"/>
      <c r="G699" s="32">
        <f>IF($E699="","",IF($F699&lt;&gt;"",$F699,$E699))</f>
        <v/>
      </c>
      <c r="H699" s="22">
        <f>IF($E699="","",IFERROR(VLOOKUP($A699,'Recurring Plans'!$A$5:$M$104,9,FALSE),""))</f>
        <v/>
      </c>
      <c r="I699" s="13" t="n"/>
      <c r="J699" s="18">
        <f>IF($E699="","",IF($I699&lt;&gt;"",$I699,IFERROR(VLOOKUP($A699,'Recurring Plans'!$A$5:$M$104,10,FALSE),"")))</f>
        <v/>
      </c>
      <c r="K699" s="12" t="n"/>
      <c r="L699" s="6">
        <f>IF($G699="","",IF($K699&lt;&gt;"",$K699,'Assumptions'!$E$14))</f>
        <v/>
      </c>
      <c r="M699" s="13" t="n"/>
      <c r="N699" s="18">
        <f>IF($G699="","",IF(OR($F699&lt;&gt;"",$I699&lt;&gt;"",$M699&lt;&gt;"",$K699='Assumptions'!$E$16,$K699='Assumptions'!$E$17),"Exception - check",IF(AND($L699='Assumptions'!$E$14,$G699&lt;'Assumptions'!$B$4),"Past date - check","")))</f>
        <v/>
      </c>
    </row>
    <row r="700">
      <c r="A700" s="9">
        <f>IFERROR(IF(INDEX('Recurring Plans'!$A$5:$A$104,INT((ROW()-5)/12)+1)="","",INDEX('Recurring Plans'!$A$5:$A$104,INT((ROW()-5)/12)+1)),"")</f>
        <v/>
      </c>
      <c r="B700" s="23">
        <f>IF($A700="","",MOD(ROW()-5,12)+1)</f>
        <v/>
      </c>
      <c r="C700" s="20">
        <f>IF($A700="","",IFERROR(VLOOKUP($A700,'Recurring Plans'!$A$5:$M$104,2,FALSE),""))</f>
        <v/>
      </c>
      <c r="D700" s="20">
        <f>IF($A700="","",IFERROR(VLOOKUP($A700,'Recurring Plans'!$A$5:$M$104,4,FALSE),""))</f>
        <v/>
      </c>
      <c r="E700" s="33">
        <f>IF(OR($A700="",$B700&gt;IFERROR(VLOOKUP($A700,'Recurring Plans'!$A$5:$M$104,8,FALSE),0),IFERROR(VLOOKUP($A700,'Recurring Plans'!$A$5:$M$104,11,FALSE),"")&lt;&gt;'Assumptions'!$E$9),"",IFERROR(IF(VLOOKUP($A700,'Recurring Plans'!$A$5:$M$104,7,FALSE)='Assumptions'!$E$4,VLOOKUP($A700,'Recurring Plans'!$A$5:$M$104,5,FALSE)+($B700-1)*VLOOKUP($A700,'Recurring Plans'!$A$5:$M$104,6,FALSE),IF(VLOOKUP($A700,'Recurring Plans'!$A$5:$M$104,7,FALSE)='Assumptions'!$E$5,VLOOKUP($A700,'Recurring Plans'!$A$5:$M$104,5,FALSE)+($B700-1)*VLOOKUP($A700,'Recurring Plans'!$A$5:$M$104,6,FALSE)*7,IF(VLOOKUP($A700,'Recurring Plans'!$A$5:$M$104,7,FALSE)='Assumptions'!$E$6,EDATE(VLOOKUP($A700,'Recurring Plans'!$A$5:$M$104,5,FALSE),($B700-1)*VLOOKUP($A700,'Recurring Plans'!$A$5:$M$104,6,FALSE)),""))),""))</f>
        <v/>
      </c>
      <c r="F700" s="31" t="n"/>
      <c r="G700" s="33">
        <f>IF($E700="","",IF($F700&lt;&gt;"",$F700,$E700))</f>
        <v/>
      </c>
      <c r="H700" s="24">
        <f>IF($E700="","",IFERROR(VLOOKUP($A700,'Recurring Plans'!$A$5:$M$104,9,FALSE),""))</f>
        <v/>
      </c>
      <c r="I700" s="13" t="n"/>
      <c r="J700" s="20">
        <f>IF($E700="","",IF($I700&lt;&gt;"",$I700,IFERROR(VLOOKUP($A700,'Recurring Plans'!$A$5:$M$104,10,FALSE),"")))</f>
        <v/>
      </c>
      <c r="K700" s="12" t="n"/>
      <c r="L700" s="9">
        <f>IF($G700="","",IF($K700&lt;&gt;"",$K700,'Assumptions'!$E$14))</f>
        <v/>
      </c>
      <c r="M700" s="13" t="n"/>
      <c r="N700" s="20">
        <f>IF($G700="","",IF(OR($F700&lt;&gt;"",$I700&lt;&gt;"",$M700&lt;&gt;"",$K700='Assumptions'!$E$16,$K700='Assumptions'!$E$17),"Exception - check",IF(AND($L700='Assumptions'!$E$14,$G700&lt;'Assumptions'!$B$4),"Past date - check","")))</f>
        <v/>
      </c>
    </row>
    <row r="701">
      <c r="A701" s="6">
        <f>IFERROR(IF(INDEX('Recurring Plans'!$A$5:$A$104,INT((ROW()-5)/12)+1)="","",INDEX('Recurring Plans'!$A$5:$A$104,INT((ROW()-5)/12)+1)),"")</f>
        <v/>
      </c>
      <c r="B701" s="21">
        <f>IF($A701="","",MOD(ROW()-5,12)+1)</f>
        <v/>
      </c>
      <c r="C701" s="18">
        <f>IF($A701="","",IFERROR(VLOOKUP($A701,'Recurring Plans'!$A$5:$M$104,2,FALSE),""))</f>
        <v/>
      </c>
      <c r="D701" s="18">
        <f>IF($A701="","",IFERROR(VLOOKUP($A701,'Recurring Plans'!$A$5:$M$104,4,FALSE),""))</f>
        <v/>
      </c>
      <c r="E701" s="32">
        <f>IF(OR($A701="",$B701&gt;IFERROR(VLOOKUP($A701,'Recurring Plans'!$A$5:$M$104,8,FALSE),0),IFERROR(VLOOKUP($A701,'Recurring Plans'!$A$5:$M$104,11,FALSE),"")&lt;&gt;'Assumptions'!$E$9),"",IFERROR(IF(VLOOKUP($A701,'Recurring Plans'!$A$5:$M$104,7,FALSE)='Assumptions'!$E$4,VLOOKUP($A701,'Recurring Plans'!$A$5:$M$104,5,FALSE)+($B701-1)*VLOOKUP($A701,'Recurring Plans'!$A$5:$M$104,6,FALSE),IF(VLOOKUP($A701,'Recurring Plans'!$A$5:$M$104,7,FALSE)='Assumptions'!$E$5,VLOOKUP($A701,'Recurring Plans'!$A$5:$M$104,5,FALSE)+($B701-1)*VLOOKUP($A701,'Recurring Plans'!$A$5:$M$104,6,FALSE)*7,IF(VLOOKUP($A701,'Recurring Plans'!$A$5:$M$104,7,FALSE)='Assumptions'!$E$6,EDATE(VLOOKUP($A701,'Recurring Plans'!$A$5:$M$104,5,FALSE),($B701-1)*VLOOKUP($A701,'Recurring Plans'!$A$5:$M$104,6,FALSE)),""))),""))</f>
        <v/>
      </c>
      <c r="F701" s="31" t="n"/>
      <c r="G701" s="32">
        <f>IF($E701="","",IF($F701&lt;&gt;"",$F701,$E701))</f>
        <v/>
      </c>
      <c r="H701" s="22">
        <f>IF($E701="","",IFERROR(VLOOKUP($A701,'Recurring Plans'!$A$5:$M$104,9,FALSE),""))</f>
        <v/>
      </c>
      <c r="I701" s="13" t="n"/>
      <c r="J701" s="18">
        <f>IF($E701="","",IF($I701&lt;&gt;"",$I701,IFERROR(VLOOKUP($A701,'Recurring Plans'!$A$5:$M$104,10,FALSE),"")))</f>
        <v/>
      </c>
      <c r="K701" s="12" t="n"/>
      <c r="L701" s="6">
        <f>IF($G701="","",IF($K701&lt;&gt;"",$K701,'Assumptions'!$E$14))</f>
        <v/>
      </c>
      <c r="M701" s="13" t="n"/>
      <c r="N701" s="18">
        <f>IF($G701="","",IF(OR($F701&lt;&gt;"",$I701&lt;&gt;"",$M701&lt;&gt;"",$K701='Assumptions'!$E$16,$K701='Assumptions'!$E$17),"Exception - check",IF(AND($L701='Assumptions'!$E$14,$G701&lt;'Assumptions'!$B$4),"Past date - check","")))</f>
        <v/>
      </c>
    </row>
    <row r="702">
      <c r="A702" s="9">
        <f>IFERROR(IF(INDEX('Recurring Plans'!$A$5:$A$104,INT((ROW()-5)/12)+1)="","",INDEX('Recurring Plans'!$A$5:$A$104,INT((ROW()-5)/12)+1)),"")</f>
        <v/>
      </c>
      <c r="B702" s="23">
        <f>IF($A702="","",MOD(ROW()-5,12)+1)</f>
        <v/>
      </c>
      <c r="C702" s="20">
        <f>IF($A702="","",IFERROR(VLOOKUP($A702,'Recurring Plans'!$A$5:$M$104,2,FALSE),""))</f>
        <v/>
      </c>
      <c r="D702" s="20">
        <f>IF($A702="","",IFERROR(VLOOKUP($A702,'Recurring Plans'!$A$5:$M$104,4,FALSE),""))</f>
        <v/>
      </c>
      <c r="E702" s="33">
        <f>IF(OR($A702="",$B702&gt;IFERROR(VLOOKUP($A702,'Recurring Plans'!$A$5:$M$104,8,FALSE),0),IFERROR(VLOOKUP($A702,'Recurring Plans'!$A$5:$M$104,11,FALSE),"")&lt;&gt;'Assumptions'!$E$9),"",IFERROR(IF(VLOOKUP($A702,'Recurring Plans'!$A$5:$M$104,7,FALSE)='Assumptions'!$E$4,VLOOKUP($A702,'Recurring Plans'!$A$5:$M$104,5,FALSE)+($B702-1)*VLOOKUP($A702,'Recurring Plans'!$A$5:$M$104,6,FALSE),IF(VLOOKUP($A702,'Recurring Plans'!$A$5:$M$104,7,FALSE)='Assumptions'!$E$5,VLOOKUP($A702,'Recurring Plans'!$A$5:$M$104,5,FALSE)+($B702-1)*VLOOKUP($A702,'Recurring Plans'!$A$5:$M$104,6,FALSE)*7,IF(VLOOKUP($A702,'Recurring Plans'!$A$5:$M$104,7,FALSE)='Assumptions'!$E$6,EDATE(VLOOKUP($A702,'Recurring Plans'!$A$5:$M$104,5,FALSE),($B702-1)*VLOOKUP($A702,'Recurring Plans'!$A$5:$M$104,6,FALSE)),""))),""))</f>
        <v/>
      </c>
      <c r="F702" s="31" t="n"/>
      <c r="G702" s="33">
        <f>IF($E702="","",IF($F702&lt;&gt;"",$F702,$E702))</f>
        <v/>
      </c>
      <c r="H702" s="24">
        <f>IF($E702="","",IFERROR(VLOOKUP($A702,'Recurring Plans'!$A$5:$M$104,9,FALSE),""))</f>
        <v/>
      </c>
      <c r="I702" s="13" t="n"/>
      <c r="J702" s="20">
        <f>IF($E702="","",IF($I702&lt;&gt;"",$I702,IFERROR(VLOOKUP($A702,'Recurring Plans'!$A$5:$M$104,10,FALSE),"")))</f>
        <v/>
      </c>
      <c r="K702" s="12" t="n"/>
      <c r="L702" s="9">
        <f>IF($G702="","",IF($K702&lt;&gt;"",$K702,'Assumptions'!$E$14))</f>
        <v/>
      </c>
      <c r="M702" s="13" t="n"/>
      <c r="N702" s="20">
        <f>IF($G702="","",IF(OR($F702&lt;&gt;"",$I702&lt;&gt;"",$M702&lt;&gt;"",$K702='Assumptions'!$E$16,$K702='Assumptions'!$E$17),"Exception - check",IF(AND($L702='Assumptions'!$E$14,$G702&lt;'Assumptions'!$B$4),"Past date - check","")))</f>
        <v/>
      </c>
    </row>
    <row r="703">
      <c r="A703" s="6">
        <f>IFERROR(IF(INDEX('Recurring Plans'!$A$5:$A$104,INT((ROW()-5)/12)+1)="","",INDEX('Recurring Plans'!$A$5:$A$104,INT((ROW()-5)/12)+1)),"")</f>
        <v/>
      </c>
      <c r="B703" s="21">
        <f>IF($A703="","",MOD(ROW()-5,12)+1)</f>
        <v/>
      </c>
      <c r="C703" s="18">
        <f>IF($A703="","",IFERROR(VLOOKUP($A703,'Recurring Plans'!$A$5:$M$104,2,FALSE),""))</f>
        <v/>
      </c>
      <c r="D703" s="18">
        <f>IF($A703="","",IFERROR(VLOOKUP($A703,'Recurring Plans'!$A$5:$M$104,4,FALSE),""))</f>
        <v/>
      </c>
      <c r="E703" s="32">
        <f>IF(OR($A703="",$B703&gt;IFERROR(VLOOKUP($A703,'Recurring Plans'!$A$5:$M$104,8,FALSE),0),IFERROR(VLOOKUP($A703,'Recurring Plans'!$A$5:$M$104,11,FALSE),"")&lt;&gt;'Assumptions'!$E$9),"",IFERROR(IF(VLOOKUP($A703,'Recurring Plans'!$A$5:$M$104,7,FALSE)='Assumptions'!$E$4,VLOOKUP($A703,'Recurring Plans'!$A$5:$M$104,5,FALSE)+($B703-1)*VLOOKUP($A703,'Recurring Plans'!$A$5:$M$104,6,FALSE),IF(VLOOKUP($A703,'Recurring Plans'!$A$5:$M$104,7,FALSE)='Assumptions'!$E$5,VLOOKUP($A703,'Recurring Plans'!$A$5:$M$104,5,FALSE)+($B703-1)*VLOOKUP($A703,'Recurring Plans'!$A$5:$M$104,6,FALSE)*7,IF(VLOOKUP($A703,'Recurring Plans'!$A$5:$M$104,7,FALSE)='Assumptions'!$E$6,EDATE(VLOOKUP($A703,'Recurring Plans'!$A$5:$M$104,5,FALSE),($B703-1)*VLOOKUP($A703,'Recurring Plans'!$A$5:$M$104,6,FALSE)),""))),""))</f>
        <v/>
      </c>
      <c r="F703" s="31" t="n"/>
      <c r="G703" s="32">
        <f>IF($E703="","",IF($F703&lt;&gt;"",$F703,$E703))</f>
        <v/>
      </c>
      <c r="H703" s="22">
        <f>IF($E703="","",IFERROR(VLOOKUP($A703,'Recurring Plans'!$A$5:$M$104,9,FALSE),""))</f>
        <v/>
      </c>
      <c r="I703" s="13" t="n"/>
      <c r="J703" s="18">
        <f>IF($E703="","",IF($I703&lt;&gt;"",$I703,IFERROR(VLOOKUP($A703,'Recurring Plans'!$A$5:$M$104,10,FALSE),"")))</f>
        <v/>
      </c>
      <c r="K703" s="12" t="n"/>
      <c r="L703" s="6">
        <f>IF($G703="","",IF($K703&lt;&gt;"",$K703,'Assumptions'!$E$14))</f>
        <v/>
      </c>
      <c r="M703" s="13" t="n"/>
      <c r="N703" s="18">
        <f>IF($G703="","",IF(OR($F703&lt;&gt;"",$I703&lt;&gt;"",$M703&lt;&gt;"",$K703='Assumptions'!$E$16,$K703='Assumptions'!$E$17),"Exception - check",IF(AND($L703='Assumptions'!$E$14,$G703&lt;'Assumptions'!$B$4),"Past date - check","")))</f>
        <v/>
      </c>
    </row>
    <row r="704">
      <c r="A704" s="9">
        <f>IFERROR(IF(INDEX('Recurring Plans'!$A$5:$A$104,INT((ROW()-5)/12)+1)="","",INDEX('Recurring Plans'!$A$5:$A$104,INT((ROW()-5)/12)+1)),"")</f>
        <v/>
      </c>
      <c r="B704" s="23">
        <f>IF($A704="","",MOD(ROW()-5,12)+1)</f>
        <v/>
      </c>
      <c r="C704" s="20">
        <f>IF($A704="","",IFERROR(VLOOKUP($A704,'Recurring Plans'!$A$5:$M$104,2,FALSE),""))</f>
        <v/>
      </c>
      <c r="D704" s="20">
        <f>IF($A704="","",IFERROR(VLOOKUP($A704,'Recurring Plans'!$A$5:$M$104,4,FALSE),""))</f>
        <v/>
      </c>
      <c r="E704" s="33">
        <f>IF(OR($A704="",$B704&gt;IFERROR(VLOOKUP($A704,'Recurring Plans'!$A$5:$M$104,8,FALSE),0),IFERROR(VLOOKUP($A704,'Recurring Plans'!$A$5:$M$104,11,FALSE),"")&lt;&gt;'Assumptions'!$E$9),"",IFERROR(IF(VLOOKUP($A704,'Recurring Plans'!$A$5:$M$104,7,FALSE)='Assumptions'!$E$4,VLOOKUP($A704,'Recurring Plans'!$A$5:$M$104,5,FALSE)+($B704-1)*VLOOKUP($A704,'Recurring Plans'!$A$5:$M$104,6,FALSE),IF(VLOOKUP($A704,'Recurring Plans'!$A$5:$M$104,7,FALSE)='Assumptions'!$E$5,VLOOKUP($A704,'Recurring Plans'!$A$5:$M$104,5,FALSE)+($B704-1)*VLOOKUP($A704,'Recurring Plans'!$A$5:$M$104,6,FALSE)*7,IF(VLOOKUP($A704,'Recurring Plans'!$A$5:$M$104,7,FALSE)='Assumptions'!$E$6,EDATE(VLOOKUP($A704,'Recurring Plans'!$A$5:$M$104,5,FALSE),($B704-1)*VLOOKUP($A704,'Recurring Plans'!$A$5:$M$104,6,FALSE)),""))),""))</f>
        <v/>
      </c>
      <c r="F704" s="31" t="n"/>
      <c r="G704" s="33">
        <f>IF($E704="","",IF($F704&lt;&gt;"",$F704,$E704))</f>
        <v/>
      </c>
      <c r="H704" s="24">
        <f>IF($E704="","",IFERROR(VLOOKUP($A704,'Recurring Plans'!$A$5:$M$104,9,FALSE),""))</f>
        <v/>
      </c>
      <c r="I704" s="13" t="n"/>
      <c r="J704" s="20">
        <f>IF($E704="","",IF($I704&lt;&gt;"",$I704,IFERROR(VLOOKUP($A704,'Recurring Plans'!$A$5:$M$104,10,FALSE),"")))</f>
        <v/>
      </c>
      <c r="K704" s="12" t="n"/>
      <c r="L704" s="9">
        <f>IF($G704="","",IF($K704&lt;&gt;"",$K704,'Assumptions'!$E$14))</f>
        <v/>
      </c>
      <c r="M704" s="13" t="n"/>
      <c r="N704" s="20">
        <f>IF($G704="","",IF(OR($F704&lt;&gt;"",$I704&lt;&gt;"",$M704&lt;&gt;"",$K704='Assumptions'!$E$16,$K704='Assumptions'!$E$17),"Exception - check",IF(AND($L704='Assumptions'!$E$14,$G704&lt;'Assumptions'!$B$4),"Past date - check","")))</f>
        <v/>
      </c>
    </row>
    <row r="705">
      <c r="A705" s="6">
        <f>IFERROR(IF(INDEX('Recurring Plans'!$A$5:$A$104,INT((ROW()-5)/12)+1)="","",INDEX('Recurring Plans'!$A$5:$A$104,INT((ROW()-5)/12)+1)),"")</f>
        <v/>
      </c>
      <c r="B705" s="21">
        <f>IF($A705="","",MOD(ROW()-5,12)+1)</f>
        <v/>
      </c>
      <c r="C705" s="18">
        <f>IF($A705="","",IFERROR(VLOOKUP($A705,'Recurring Plans'!$A$5:$M$104,2,FALSE),""))</f>
        <v/>
      </c>
      <c r="D705" s="18">
        <f>IF($A705="","",IFERROR(VLOOKUP($A705,'Recurring Plans'!$A$5:$M$104,4,FALSE),""))</f>
        <v/>
      </c>
      <c r="E705" s="32">
        <f>IF(OR($A705="",$B705&gt;IFERROR(VLOOKUP($A705,'Recurring Plans'!$A$5:$M$104,8,FALSE),0),IFERROR(VLOOKUP($A705,'Recurring Plans'!$A$5:$M$104,11,FALSE),"")&lt;&gt;'Assumptions'!$E$9),"",IFERROR(IF(VLOOKUP($A705,'Recurring Plans'!$A$5:$M$104,7,FALSE)='Assumptions'!$E$4,VLOOKUP($A705,'Recurring Plans'!$A$5:$M$104,5,FALSE)+($B705-1)*VLOOKUP($A705,'Recurring Plans'!$A$5:$M$104,6,FALSE),IF(VLOOKUP($A705,'Recurring Plans'!$A$5:$M$104,7,FALSE)='Assumptions'!$E$5,VLOOKUP($A705,'Recurring Plans'!$A$5:$M$104,5,FALSE)+($B705-1)*VLOOKUP($A705,'Recurring Plans'!$A$5:$M$104,6,FALSE)*7,IF(VLOOKUP($A705,'Recurring Plans'!$A$5:$M$104,7,FALSE)='Assumptions'!$E$6,EDATE(VLOOKUP($A705,'Recurring Plans'!$A$5:$M$104,5,FALSE),($B705-1)*VLOOKUP($A705,'Recurring Plans'!$A$5:$M$104,6,FALSE)),""))),""))</f>
        <v/>
      </c>
      <c r="F705" s="31" t="n"/>
      <c r="G705" s="32">
        <f>IF($E705="","",IF($F705&lt;&gt;"",$F705,$E705))</f>
        <v/>
      </c>
      <c r="H705" s="22">
        <f>IF($E705="","",IFERROR(VLOOKUP($A705,'Recurring Plans'!$A$5:$M$104,9,FALSE),""))</f>
        <v/>
      </c>
      <c r="I705" s="13" t="n"/>
      <c r="J705" s="18">
        <f>IF($E705="","",IF($I705&lt;&gt;"",$I705,IFERROR(VLOOKUP($A705,'Recurring Plans'!$A$5:$M$104,10,FALSE),"")))</f>
        <v/>
      </c>
      <c r="K705" s="12" t="n"/>
      <c r="L705" s="6">
        <f>IF($G705="","",IF($K705&lt;&gt;"",$K705,'Assumptions'!$E$14))</f>
        <v/>
      </c>
      <c r="M705" s="13" t="n"/>
      <c r="N705" s="18">
        <f>IF($G705="","",IF(OR($F705&lt;&gt;"",$I705&lt;&gt;"",$M705&lt;&gt;"",$K705='Assumptions'!$E$16,$K705='Assumptions'!$E$17),"Exception - check",IF(AND($L705='Assumptions'!$E$14,$G705&lt;'Assumptions'!$B$4),"Past date - check","")))</f>
        <v/>
      </c>
    </row>
    <row r="706">
      <c r="A706" s="9">
        <f>IFERROR(IF(INDEX('Recurring Plans'!$A$5:$A$104,INT((ROW()-5)/12)+1)="","",INDEX('Recurring Plans'!$A$5:$A$104,INT((ROW()-5)/12)+1)),"")</f>
        <v/>
      </c>
      <c r="B706" s="23">
        <f>IF($A706="","",MOD(ROW()-5,12)+1)</f>
        <v/>
      </c>
      <c r="C706" s="20">
        <f>IF($A706="","",IFERROR(VLOOKUP($A706,'Recurring Plans'!$A$5:$M$104,2,FALSE),""))</f>
        <v/>
      </c>
      <c r="D706" s="20">
        <f>IF($A706="","",IFERROR(VLOOKUP($A706,'Recurring Plans'!$A$5:$M$104,4,FALSE),""))</f>
        <v/>
      </c>
      <c r="E706" s="33">
        <f>IF(OR($A706="",$B706&gt;IFERROR(VLOOKUP($A706,'Recurring Plans'!$A$5:$M$104,8,FALSE),0),IFERROR(VLOOKUP($A706,'Recurring Plans'!$A$5:$M$104,11,FALSE),"")&lt;&gt;'Assumptions'!$E$9),"",IFERROR(IF(VLOOKUP($A706,'Recurring Plans'!$A$5:$M$104,7,FALSE)='Assumptions'!$E$4,VLOOKUP($A706,'Recurring Plans'!$A$5:$M$104,5,FALSE)+($B706-1)*VLOOKUP($A706,'Recurring Plans'!$A$5:$M$104,6,FALSE),IF(VLOOKUP($A706,'Recurring Plans'!$A$5:$M$104,7,FALSE)='Assumptions'!$E$5,VLOOKUP($A706,'Recurring Plans'!$A$5:$M$104,5,FALSE)+($B706-1)*VLOOKUP($A706,'Recurring Plans'!$A$5:$M$104,6,FALSE)*7,IF(VLOOKUP($A706,'Recurring Plans'!$A$5:$M$104,7,FALSE)='Assumptions'!$E$6,EDATE(VLOOKUP($A706,'Recurring Plans'!$A$5:$M$104,5,FALSE),($B706-1)*VLOOKUP($A706,'Recurring Plans'!$A$5:$M$104,6,FALSE)),""))),""))</f>
        <v/>
      </c>
      <c r="F706" s="31" t="n"/>
      <c r="G706" s="33">
        <f>IF($E706="","",IF($F706&lt;&gt;"",$F706,$E706))</f>
        <v/>
      </c>
      <c r="H706" s="24">
        <f>IF($E706="","",IFERROR(VLOOKUP($A706,'Recurring Plans'!$A$5:$M$104,9,FALSE),""))</f>
        <v/>
      </c>
      <c r="I706" s="13" t="n"/>
      <c r="J706" s="20">
        <f>IF($E706="","",IF($I706&lt;&gt;"",$I706,IFERROR(VLOOKUP($A706,'Recurring Plans'!$A$5:$M$104,10,FALSE),"")))</f>
        <v/>
      </c>
      <c r="K706" s="12" t="n"/>
      <c r="L706" s="9">
        <f>IF($G706="","",IF($K706&lt;&gt;"",$K706,'Assumptions'!$E$14))</f>
        <v/>
      </c>
      <c r="M706" s="13" t="n"/>
      <c r="N706" s="20">
        <f>IF($G706="","",IF(OR($F706&lt;&gt;"",$I706&lt;&gt;"",$M706&lt;&gt;"",$K706='Assumptions'!$E$16,$K706='Assumptions'!$E$17),"Exception - check",IF(AND($L706='Assumptions'!$E$14,$G706&lt;'Assumptions'!$B$4),"Past date - check","")))</f>
        <v/>
      </c>
    </row>
    <row r="707">
      <c r="A707" s="6">
        <f>IFERROR(IF(INDEX('Recurring Plans'!$A$5:$A$104,INT((ROW()-5)/12)+1)="","",INDEX('Recurring Plans'!$A$5:$A$104,INT((ROW()-5)/12)+1)),"")</f>
        <v/>
      </c>
      <c r="B707" s="21">
        <f>IF($A707="","",MOD(ROW()-5,12)+1)</f>
        <v/>
      </c>
      <c r="C707" s="18">
        <f>IF($A707="","",IFERROR(VLOOKUP($A707,'Recurring Plans'!$A$5:$M$104,2,FALSE),""))</f>
        <v/>
      </c>
      <c r="D707" s="18">
        <f>IF($A707="","",IFERROR(VLOOKUP($A707,'Recurring Plans'!$A$5:$M$104,4,FALSE),""))</f>
        <v/>
      </c>
      <c r="E707" s="32">
        <f>IF(OR($A707="",$B707&gt;IFERROR(VLOOKUP($A707,'Recurring Plans'!$A$5:$M$104,8,FALSE),0),IFERROR(VLOOKUP($A707,'Recurring Plans'!$A$5:$M$104,11,FALSE),"")&lt;&gt;'Assumptions'!$E$9),"",IFERROR(IF(VLOOKUP($A707,'Recurring Plans'!$A$5:$M$104,7,FALSE)='Assumptions'!$E$4,VLOOKUP($A707,'Recurring Plans'!$A$5:$M$104,5,FALSE)+($B707-1)*VLOOKUP($A707,'Recurring Plans'!$A$5:$M$104,6,FALSE),IF(VLOOKUP($A707,'Recurring Plans'!$A$5:$M$104,7,FALSE)='Assumptions'!$E$5,VLOOKUP($A707,'Recurring Plans'!$A$5:$M$104,5,FALSE)+($B707-1)*VLOOKUP($A707,'Recurring Plans'!$A$5:$M$104,6,FALSE)*7,IF(VLOOKUP($A707,'Recurring Plans'!$A$5:$M$104,7,FALSE)='Assumptions'!$E$6,EDATE(VLOOKUP($A707,'Recurring Plans'!$A$5:$M$104,5,FALSE),($B707-1)*VLOOKUP($A707,'Recurring Plans'!$A$5:$M$104,6,FALSE)),""))),""))</f>
        <v/>
      </c>
      <c r="F707" s="31" t="n"/>
      <c r="G707" s="32">
        <f>IF($E707="","",IF($F707&lt;&gt;"",$F707,$E707))</f>
        <v/>
      </c>
      <c r="H707" s="22">
        <f>IF($E707="","",IFERROR(VLOOKUP($A707,'Recurring Plans'!$A$5:$M$104,9,FALSE),""))</f>
        <v/>
      </c>
      <c r="I707" s="13" t="n"/>
      <c r="J707" s="18">
        <f>IF($E707="","",IF($I707&lt;&gt;"",$I707,IFERROR(VLOOKUP($A707,'Recurring Plans'!$A$5:$M$104,10,FALSE),"")))</f>
        <v/>
      </c>
      <c r="K707" s="12" t="n"/>
      <c r="L707" s="6">
        <f>IF($G707="","",IF($K707&lt;&gt;"",$K707,'Assumptions'!$E$14))</f>
        <v/>
      </c>
      <c r="M707" s="13" t="n"/>
      <c r="N707" s="18">
        <f>IF($G707="","",IF(OR($F707&lt;&gt;"",$I707&lt;&gt;"",$M707&lt;&gt;"",$K707='Assumptions'!$E$16,$K707='Assumptions'!$E$17),"Exception - check",IF(AND($L707='Assumptions'!$E$14,$G707&lt;'Assumptions'!$B$4),"Past date - check","")))</f>
        <v/>
      </c>
    </row>
    <row r="708">
      <c r="A708" s="9">
        <f>IFERROR(IF(INDEX('Recurring Plans'!$A$5:$A$104,INT((ROW()-5)/12)+1)="","",INDEX('Recurring Plans'!$A$5:$A$104,INT((ROW()-5)/12)+1)),"")</f>
        <v/>
      </c>
      <c r="B708" s="23">
        <f>IF($A708="","",MOD(ROW()-5,12)+1)</f>
        <v/>
      </c>
      <c r="C708" s="20">
        <f>IF($A708="","",IFERROR(VLOOKUP($A708,'Recurring Plans'!$A$5:$M$104,2,FALSE),""))</f>
        <v/>
      </c>
      <c r="D708" s="20">
        <f>IF($A708="","",IFERROR(VLOOKUP($A708,'Recurring Plans'!$A$5:$M$104,4,FALSE),""))</f>
        <v/>
      </c>
      <c r="E708" s="33">
        <f>IF(OR($A708="",$B708&gt;IFERROR(VLOOKUP($A708,'Recurring Plans'!$A$5:$M$104,8,FALSE),0),IFERROR(VLOOKUP($A708,'Recurring Plans'!$A$5:$M$104,11,FALSE),"")&lt;&gt;'Assumptions'!$E$9),"",IFERROR(IF(VLOOKUP($A708,'Recurring Plans'!$A$5:$M$104,7,FALSE)='Assumptions'!$E$4,VLOOKUP($A708,'Recurring Plans'!$A$5:$M$104,5,FALSE)+($B708-1)*VLOOKUP($A708,'Recurring Plans'!$A$5:$M$104,6,FALSE),IF(VLOOKUP($A708,'Recurring Plans'!$A$5:$M$104,7,FALSE)='Assumptions'!$E$5,VLOOKUP($A708,'Recurring Plans'!$A$5:$M$104,5,FALSE)+($B708-1)*VLOOKUP($A708,'Recurring Plans'!$A$5:$M$104,6,FALSE)*7,IF(VLOOKUP($A708,'Recurring Plans'!$A$5:$M$104,7,FALSE)='Assumptions'!$E$6,EDATE(VLOOKUP($A708,'Recurring Plans'!$A$5:$M$104,5,FALSE),($B708-1)*VLOOKUP($A708,'Recurring Plans'!$A$5:$M$104,6,FALSE)),""))),""))</f>
        <v/>
      </c>
      <c r="F708" s="31" t="n"/>
      <c r="G708" s="33">
        <f>IF($E708="","",IF($F708&lt;&gt;"",$F708,$E708))</f>
        <v/>
      </c>
      <c r="H708" s="24">
        <f>IF($E708="","",IFERROR(VLOOKUP($A708,'Recurring Plans'!$A$5:$M$104,9,FALSE),""))</f>
        <v/>
      </c>
      <c r="I708" s="13" t="n"/>
      <c r="J708" s="20">
        <f>IF($E708="","",IF($I708&lt;&gt;"",$I708,IFERROR(VLOOKUP($A708,'Recurring Plans'!$A$5:$M$104,10,FALSE),"")))</f>
        <v/>
      </c>
      <c r="K708" s="12" t="n"/>
      <c r="L708" s="9">
        <f>IF($G708="","",IF($K708&lt;&gt;"",$K708,'Assumptions'!$E$14))</f>
        <v/>
      </c>
      <c r="M708" s="13" t="n"/>
      <c r="N708" s="20">
        <f>IF($G708="","",IF(OR($F708&lt;&gt;"",$I708&lt;&gt;"",$M708&lt;&gt;"",$K708='Assumptions'!$E$16,$K708='Assumptions'!$E$17),"Exception - check",IF(AND($L708='Assumptions'!$E$14,$G708&lt;'Assumptions'!$B$4),"Past date - check","")))</f>
        <v/>
      </c>
    </row>
    <row r="709">
      <c r="A709" s="6">
        <f>IFERROR(IF(INDEX('Recurring Plans'!$A$5:$A$104,INT((ROW()-5)/12)+1)="","",INDEX('Recurring Plans'!$A$5:$A$104,INT((ROW()-5)/12)+1)),"")</f>
        <v/>
      </c>
      <c r="B709" s="21">
        <f>IF($A709="","",MOD(ROW()-5,12)+1)</f>
        <v/>
      </c>
      <c r="C709" s="18">
        <f>IF($A709="","",IFERROR(VLOOKUP($A709,'Recurring Plans'!$A$5:$M$104,2,FALSE),""))</f>
        <v/>
      </c>
      <c r="D709" s="18">
        <f>IF($A709="","",IFERROR(VLOOKUP($A709,'Recurring Plans'!$A$5:$M$104,4,FALSE),""))</f>
        <v/>
      </c>
      <c r="E709" s="32">
        <f>IF(OR($A709="",$B709&gt;IFERROR(VLOOKUP($A709,'Recurring Plans'!$A$5:$M$104,8,FALSE),0),IFERROR(VLOOKUP($A709,'Recurring Plans'!$A$5:$M$104,11,FALSE),"")&lt;&gt;'Assumptions'!$E$9),"",IFERROR(IF(VLOOKUP($A709,'Recurring Plans'!$A$5:$M$104,7,FALSE)='Assumptions'!$E$4,VLOOKUP($A709,'Recurring Plans'!$A$5:$M$104,5,FALSE)+($B709-1)*VLOOKUP($A709,'Recurring Plans'!$A$5:$M$104,6,FALSE),IF(VLOOKUP($A709,'Recurring Plans'!$A$5:$M$104,7,FALSE)='Assumptions'!$E$5,VLOOKUP($A709,'Recurring Plans'!$A$5:$M$104,5,FALSE)+($B709-1)*VLOOKUP($A709,'Recurring Plans'!$A$5:$M$104,6,FALSE)*7,IF(VLOOKUP($A709,'Recurring Plans'!$A$5:$M$104,7,FALSE)='Assumptions'!$E$6,EDATE(VLOOKUP($A709,'Recurring Plans'!$A$5:$M$104,5,FALSE),($B709-1)*VLOOKUP($A709,'Recurring Plans'!$A$5:$M$104,6,FALSE)),""))),""))</f>
        <v/>
      </c>
      <c r="F709" s="31" t="n"/>
      <c r="G709" s="32">
        <f>IF($E709="","",IF($F709&lt;&gt;"",$F709,$E709))</f>
        <v/>
      </c>
      <c r="H709" s="22">
        <f>IF($E709="","",IFERROR(VLOOKUP($A709,'Recurring Plans'!$A$5:$M$104,9,FALSE),""))</f>
        <v/>
      </c>
      <c r="I709" s="13" t="n"/>
      <c r="J709" s="18">
        <f>IF($E709="","",IF($I709&lt;&gt;"",$I709,IFERROR(VLOOKUP($A709,'Recurring Plans'!$A$5:$M$104,10,FALSE),"")))</f>
        <v/>
      </c>
      <c r="K709" s="12" t="n"/>
      <c r="L709" s="6">
        <f>IF($G709="","",IF($K709&lt;&gt;"",$K709,'Assumptions'!$E$14))</f>
        <v/>
      </c>
      <c r="M709" s="13" t="n"/>
      <c r="N709" s="18">
        <f>IF($G709="","",IF(OR($F709&lt;&gt;"",$I709&lt;&gt;"",$M709&lt;&gt;"",$K709='Assumptions'!$E$16,$K709='Assumptions'!$E$17),"Exception - check",IF(AND($L709='Assumptions'!$E$14,$G709&lt;'Assumptions'!$B$4),"Past date - check","")))</f>
        <v/>
      </c>
    </row>
    <row r="710">
      <c r="A710" s="9">
        <f>IFERROR(IF(INDEX('Recurring Plans'!$A$5:$A$104,INT((ROW()-5)/12)+1)="","",INDEX('Recurring Plans'!$A$5:$A$104,INT((ROW()-5)/12)+1)),"")</f>
        <v/>
      </c>
      <c r="B710" s="23">
        <f>IF($A710="","",MOD(ROW()-5,12)+1)</f>
        <v/>
      </c>
      <c r="C710" s="20">
        <f>IF($A710="","",IFERROR(VLOOKUP($A710,'Recurring Plans'!$A$5:$M$104,2,FALSE),""))</f>
        <v/>
      </c>
      <c r="D710" s="20">
        <f>IF($A710="","",IFERROR(VLOOKUP($A710,'Recurring Plans'!$A$5:$M$104,4,FALSE),""))</f>
        <v/>
      </c>
      <c r="E710" s="33">
        <f>IF(OR($A710="",$B710&gt;IFERROR(VLOOKUP($A710,'Recurring Plans'!$A$5:$M$104,8,FALSE),0),IFERROR(VLOOKUP($A710,'Recurring Plans'!$A$5:$M$104,11,FALSE),"")&lt;&gt;'Assumptions'!$E$9),"",IFERROR(IF(VLOOKUP($A710,'Recurring Plans'!$A$5:$M$104,7,FALSE)='Assumptions'!$E$4,VLOOKUP($A710,'Recurring Plans'!$A$5:$M$104,5,FALSE)+($B710-1)*VLOOKUP($A710,'Recurring Plans'!$A$5:$M$104,6,FALSE),IF(VLOOKUP($A710,'Recurring Plans'!$A$5:$M$104,7,FALSE)='Assumptions'!$E$5,VLOOKUP($A710,'Recurring Plans'!$A$5:$M$104,5,FALSE)+($B710-1)*VLOOKUP($A710,'Recurring Plans'!$A$5:$M$104,6,FALSE)*7,IF(VLOOKUP($A710,'Recurring Plans'!$A$5:$M$104,7,FALSE)='Assumptions'!$E$6,EDATE(VLOOKUP($A710,'Recurring Plans'!$A$5:$M$104,5,FALSE),($B710-1)*VLOOKUP($A710,'Recurring Plans'!$A$5:$M$104,6,FALSE)),""))),""))</f>
        <v/>
      </c>
      <c r="F710" s="31" t="n"/>
      <c r="G710" s="33">
        <f>IF($E710="","",IF($F710&lt;&gt;"",$F710,$E710))</f>
        <v/>
      </c>
      <c r="H710" s="24">
        <f>IF($E710="","",IFERROR(VLOOKUP($A710,'Recurring Plans'!$A$5:$M$104,9,FALSE),""))</f>
        <v/>
      </c>
      <c r="I710" s="13" t="n"/>
      <c r="J710" s="20">
        <f>IF($E710="","",IF($I710&lt;&gt;"",$I710,IFERROR(VLOOKUP($A710,'Recurring Plans'!$A$5:$M$104,10,FALSE),"")))</f>
        <v/>
      </c>
      <c r="K710" s="12" t="n"/>
      <c r="L710" s="9">
        <f>IF($G710="","",IF($K710&lt;&gt;"",$K710,'Assumptions'!$E$14))</f>
        <v/>
      </c>
      <c r="M710" s="13" t="n"/>
      <c r="N710" s="20">
        <f>IF($G710="","",IF(OR($F710&lt;&gt;"",$I710&lt;&gt;"",$M710&lt;&gt;"",$K710='Assumptions'!$E$16,$K710='Assumptions'!$E$17),"Exception - check",IF(AND($L710='Assumptions'!$E$14,$G710&lt;'Assumptions'!$B$4),"Past date - check","")))</f>
        <v/>
      </c>
    </row>
    <row r="711">
      <c r="A711" s="6">
        <f>IFERROR(IF(INDEX('Recurring Plans'!$A$5:$A$104,INT((ROW()-5)/12)+1)="","",INDEX('Recurring Plans'!$A$5:$A$104,INT((ROW()-5)/12)+1)),"")</f>
        <v/>
      </c>
      <c r="B711" s="21">
        <f>IF($A711="","",MOD(ROW()-5,12)+1)</f>
        <v/>
      </c>
      <c r="C711" s="18">
        <f>IF($A711="","",IFERROR(VLOOKUP($A711,'Recurring Plans'!$A$5:$M$104,2,FALSE),""))</f>
        <v/>
      </c>
      <c r="D711" s="18">
        <f>IF($A711="","",IFERROR(VLOOKUP($A711,'Recurring Plans'!$A$5:$M$104,4,FALSE),""))</f>
        <v/>
      </c>
      <c r="E711" s="32">
        <f>IF(OR($A711="",$B711&gt;IFERROR(VLOOKUP($A711,'Recurring Plans'!$A$5:$M$104,8,FALSE),0),IFERROR(VLOOKUP($A711,'Recurring Plans'!$A$5:$M$104,11,FALSE),"")&lt;&gt;'Assumptions'!$E$9),"",IFERROR(IF(VLOOKUP($A711,'Recurring Plans'!$A$5:$M$104,7,FALSE)='Assumptions'!$E$4,VLOOKUP($A711,'Recurring Plans'!$A$5:$M$104,5,FALSE)+($B711-1)*VLOOKUP($A711,'Recurring Plans'!$A$5:$M$104,6,FALSE),IF(VLOOKUP($A711,'Recurring Plans'!$A$5:$M$104,7,FALSE)='Assumptions'!$E$5,VLOOKUP($A711,'Recurring Plans'!$A$5:$M$104,5,FALSE)+($B711-1)*VLOOKUP($A711,'Recurring Plans'!$A$5:$M$104,6,FALSE)*7,IF(VLOOKUP($A711,'Recurring Plans'!$A$5:$M$104,7,FALSE)='Assumptions'!$E$6,EDATE(VLOOKUP($A711,'Recurring Plans'!$A$5:$M$104,5,FALSE),($B711-1)*VLOOKUP($A711,'Recurring Plans'!$A$5:$M$104,6,FALSE)),""))),""))</f>
        <v/>
      </c>
      <c r="F711" s="31" t="n"/>
      <c r="G711" s="32">
        <f>IF($E711="","",IF($F711&lt;&gt;"",$F711,$E711))</f>
        <v/>
      </c>
      <c r="H711" s="22">
        <f>IF($E711="","",IFERROR(VLOOKUP($A711,'Recurring Plans'!$A$5:$M$104,9,FALSE),""))</f>
        <v/>
      </c>
      <c r="I711" s="13" t="n"/>
      <c r="J711" s="18">
        <f>IF($E711="","",IF($I711&lt;&gt;"",$I711,IFERROR(VLOOKUP($A711,'Recurring Plans'!$A$5:$M$104,10,FALSE),"")))</f>
        <v/>
      </c>
      <c r="K711" s="12" t="n"/>
      <c r="L711" s="6">
        <f>IF($G711="","",IF($K711&lt;&gt;"",$K711,'Assumptions'!$E$14))</f>
        <v/>
      </c>
      <c r="M711" s="13" t="n"/>
      <c r="N711" s="18">
        <f>IF($G711="","",IF(OR($F711&lt;&gt;"",$I711&lt;&gt;"",$M711&lt;&gt;"",$K711='Assumptions'!$E$16,$K711='Assumptions'!$E$17),"Exception - check",IF(AND($L711='Assumptions'!$E$14,$G711&lt;'Assumptions'!$B$4),"Past date - check","")))</f>
        <v/>
      </c>
    </row>
    <row r="712">
      <c r="A712" s="9">
        <f>IFERROR(IF(INDEX('Recurring Plans'!$A$5:$A$104,INT((ROW()-5)/12)+1)="","",INDEX('Recurring Plans'!$A$5:$A$104,INT((ROW()-5)/12)+1)),"")</f>
        <v/>
      </c>
      <c r="B712" s="23">
        <f>IF($A712="","",MOD(ROW()-5,12)+1)</f>
        <v/>
      </c>
      <c r="C712" s="20">
        <f>IF($A712="","",IFERROR(VLOOKUP($A712,'Recurring Plans'!$A$5:$M$104,2,FALSE),""))</f>
        <v/>
      </c>
      <c r="D712" s="20">
        <f>IF($A712="","",IFERROR(VLOOKUP($A712,'Recurring Plans'!$A$5:$M$104,4,FALSE),""))</f>
        <v/>
      </c>
      <c r="E712" s="33">
        <f>IF(OR($A712="",$B712&gt;IFERROR(VLOOKUP($A712,'Recurring Plans'!$A$5:$M$104,8,FALSE),0),IFERROR(VLOOKUP($A712,'Recurring Plans'!$A$5:$M$104,11,FALSE),"")&lt;&gt;'Assumptions'!$E$9),"",IFERROR(IF(VLOOKUP($A712,'Recurring Plans'!$A$5:$M$104,7,FALSE)='Assumptions'!$E$4,VLOOKUP($A712,'Recurring Plans'!$A$5:$M$104,5,FALSE)+($B712-1)*VLOOKUP($A712,'Recurring Plans'!$A$5:$M$104,6,FALSE),IF(VLOOKUP($A712,'Recurring Plans'!$A$5:$M$104,7,FALSE)='Assumptions'!$E$5,VLOOKUP($A712,'Recurring Plans'!$A$5:$M$104,5,FALSE)+($B712-1)*VLOOKUP($A712,'Recurring Plans'!$A$5:$M$104,6,FALSE)*7,IF(VLOOKUP($A712,'Recurring Plans'!$A$5:$M$104,7,FALSE)='Assumptions'!$E$6,EDATE(VLOOKUP($A712,'Recurring Plans'!$A$5:$M$104,5,FALSE),($B712-1)*VLOOKUP($A712,'Recurring Plans'!$A$5:$M$104,6,FALSE)),""))),""))</f>
        <v/>
      </c>
      <c r="F712" s="31" t="n"/>
      <c r="G712" s="33">
        <f>IF($E712="","",IF($F712&lt;&gt;"",$F712,$E712))</f>
        <v/>
      </c>
      <c r="H712" s="24">
        <f>IF($E712="","",IFERROR(VLOOKUP($A712,'Recurring Plans'!$A$5:$M$104,9,FALSE),""))</f>
        <v/>
      </c>
      <c r="I712" s="13" t="n"/>
      <c r="J712" s="20">
        <f>IF($E712="","",IF($I712&lt;&gt;"",$I712,IFERROR(VLOOKUP($A712,'Recurring Plans'!$A$5:$M$104,10,FALSE),"")))</f>
        <v/>
      </c>
      <c r="K712" s="12" t="n"/>
      <c r="L712" s="9">
        <f>IF($G712="","",IF($K712&lt;&gt;"",$K712,'Assumptions'!$E$14))</f>
        <v/>
      </c>
      <c r="M712" s="13" t="n"/>
      <c r="N712" s="20">
        <f>IF($G712="","",IF(OR($F712&lt;&gt;"",$I712&lt;&gt;"",$M712&lt;&gt;"",$K712='Assumptions'!$E$16,$K712='Assumptions'!$E$17),"Exception - check",IF(AND($L712='Assumptions'!$E$14,$G712&lt;'Assumptions'!$B$4),"Past date - check","")))</f>
        <v/>
      </c>
    </row>
    <row r="713">
      <c r="A713" s="6">
        <f>IFERROR(IF(INDEX('Recurring Plans'!$A$5:$A$104,INT((ROW()-5)/12)+1)="","",INDEX('Recurring Plans'!$A$5:$A$104,INT((ROW()-5)/12)+1)),"")</f>
        <v/>
      </c>
      <c r="B713" s="21">
        <f>IF($A713="","",MOD(ROW()-5,12)+1)</f>
        <v/>
      </c>
      <c r="C713" s="18">
        <f>IF($A713="","",IFERROR(VLOOKUP($A713,'Recurring Plans'!$A$5:$M$104,2,FALSE),""))</f>
        <v/>
      </c>
      <c r="D713" s="18">
        <f>IF($A713="","",IFERROR(VLOOKUP($A713,'Recurring Plans'!$A$5:$M$104,4,FALSE),""))</f>
        <v/>
      </c>
      <c r="E713" s="32">
        <f>IF(OR($A713="",$B713&gt;IFERROR(VLOOKUP($A713,'Recurring Plans'!$A$5:$M$104,8,FALSE),0),IFERROR(VLOOKUP($A713,'Recurring Plans'!$A$5:$M$104,11,FALSE),"")&lt;&gt;'Assumptions'!$E$9),"",IFERROR(IF(VLOOKUP($A713,'Recurring Plans'!$A$5:$M$104,7,FALSE)='Assumptions'!$E$4,VLOOKUP($A713,'Recurring Plans'!$A$5:$M$104,5,FALSE)+($B713-1)*VLOOKUP($A713,'Recurring Plans'!$A$5:$M$104,6,FALSE),IF(VLOOKUP($A713,'Recurring Plans'!$A$5:$M$104,7,FALSE)='Assumptions'!$E$5,VLOOKUP($A713,'Recurring Plans'!$A$5:$M$104,5,FALSE)+($B713-1)*VLOOKUP($A713,'Recurring Plans'!$A$5:$M$104,6,FALSE)*7,IF(VLOOKUP($A713,'Recurring Plans'!$A$5:$M$104,7,FALSE)='Assumptions'!$E$6,EDATE(VLOOKUP($A713,'Recurring Plans'!$A$5:$M$104,5,FALSE),($B713-1)*VLOOKUP($A713,'Recurring Plans'!$A$5:$M$104,6,FALSE)),""))),""))</f>
        <v/>
      </c>
      <c r="F713" s="31" t="n"/>
      <c r="G713" s="32">
        <f>IF($E713="","",IF($F713&lt;&gt;"",$F713,$E713))</f>
        <v/>
      </c>
      <c r="H713" s="22">
        <f>IF($E713="","",IFERROR(VLOOKUP($A713,'Recurring Plans'!$A$5:$M$104,9,FALSE),""))</f>
        <v/>
      </c>
      <c r="I713" s="13" t="n"/>
      <c r="J713" s="18">
        <f>IF($E713="","",IF($I713&lt;&gt;"",$I713,IFERROR(VLOOKUP($A713,'Recurring Plans'!$A$5:$M$104,10,FALSE),"")))</f>
        <v/>
      </c>
      <c r="K713" s="12" t="n"/>
      <c r="L713" s="6">
        <f>IF($G713="","",IF($K713&lt;&gt;"",$K713,'Assumptions'!$E$14))</f>
        <v/>
      </c>
      <c r="M713" s="13" t="n"/>
      <c r="N713" s="18">
        <f>IF($G713="","",IF(OR($F713&lt;&gt;"",$I713&lt;&gt;"",$M713&lt;&gt;"",$K713='Assumptions'!$E$16,$K713='Assumptions'!$E$17),"Exception - check",IF(AND($L713='Assumptions'!$E$14,$G713&lt;'Assumptions'!$B$4),"Past date - check","")))</f>
        <v/>
      </c>
    </row>
    <row r="714">
      <c r="A714" s="9">
        <f>IFERROR(IF(INDEX('Recurring Plans'!$A$5:$A$104,INT((ROW()-5)/12)+1)="","",INDEX('Recurring Plans'!$A$5:$A$104,INT((ROW()-5)/12)+1)),"")</f>
        <v/>
      </c>
      <c r="B714" s="23">
        <f>IF($A714="","",MOD(ROW()-5,12)+1)</f>
        <v/>
      </c>
      <c r="C714" s="20">
        <f>IF($A714="","",IFERROR(VLOOKUP($A714,'Recurring Plans'!$A$5:$M$104,2,FALSE),""))</f>
        <v/>
      </c>
      <c r="D714" s="20">
        <f>IF($A714="","",IFERROR(VLOOKUP($A714,'Recurring Plans'!$A$5:$M$104,4,FALSE),""))</f>
        <v/>
      </c>
      <c r="E714" s="33">
        <f>IF(OR($A714="",$B714&gt;IFERROR(VLOOKUP($A714,'Recurring Plans'!$A$5:$M$104,8,FALSE),0),IFERROR(VLOOKUP($A714,'Recurring Plans'!$A$5:$M$104,11,FALSE),"")&lt;&gt;'Assumptions'!$E$9),"",IFERROR(IF(VLOOKUP($A714,'Recurring Plans'!$A$5:$M$104,7,FALSE)='Assumptions'!$E$4,VLOOKUP($A714,'Recurring Plans'!$A$5:$M$104,5,FALSE)+($B714-1)*VLOOKUP($A714,'Recurring Plans'!$A$5:$M$104,6,FALSE),IF(VLOOKUP($A714,'Recurring Plans'!$A$5:$M$104,7,FALSE)='Assumptions'!$E$5,VLOOKUP($A714,'Recurring Plans'!$A$5:$M$104,5,FALSE)+($B714-1)*VLOOKUP($A714,'Recurring Plans'!$A$5:$M$104,6,FALSE)*7,IF(VLOOKUP($A714,'Recurring Plans'!$A$5:$M$104,7,FALSE)='Assumptions'!$E$6,EDATE(VLOOKUP($A714,'Recurring Plans'!$A$5:$M$104,5,FALSE),($B714-1)*VLOOKUP($A714,'Recurring Plans'!$A$5:$M$104,6,FALSE)),""))),""))</f>
        <v/>
      </c>
      <c r="F714" s="31" t="n"/>
      <c r="G714" s="33">
        <f>IF($E714="","",IF($F714&lt;&gt;"",$F714,$E714))</f>
        <v/>
      </c>
      <c r="H714" s="24">
        <f>IF($E714="","",IFERROR(VLOOKUP($A714,'Recurring Plans'!$A$5:$M$104,9,FALSE),""))</f>
        <v/>
      </c>
      <c r="I714" s="13" t="n"/>
      <c r="J714" s="20">
        <f>IF($E714="","",IF($I714&lt;&gt;"",$I714,IFERROR(VLOOKUP($A714,'Recurring Plans'!$A$5:$M$104,10,FALSE),"")))</f>
        <v/>
      </c>
      <c r="K714" s="12" t="n"/>
      <c r="L714" s="9">
        <f>IF($G714="","",IF($K714&lt;&gt;"",$K714,'Assumptions'!$E$14))</f>
        <v/>
      </c>
      <c r="M714" s="13" t="n"/>
      <c r="N714" s="20">
        <f>IF($G714="","",IF(OR($F714&lt;&gt;"",$I714&lt;&gt;"",$M714&lt;&gt;"",$K714='Assumptions'!$E$16,$K714='Assumptions'!$E$17),"Exception - check",IF(AND($L714='Assumptions'!$E$14,$G714&lt;'Assumptions'!$B$4),"Past date - check","")))</f>
        <v/>
      </c>
    </row>
    <row r="715">
      <c r="A715" s="6">
        <f>IFERROR(IF(INDEX('Recurring Plans'!$A$5:$A$104,INT((ROW()-5)/12)+1)="","",INDEX('Recurring Plans'!$A$5:$A$104,INT((ROW()-5)/12)+1)),"")</f>
        <v/>
      </c>
      <c r="B715" s="21">
        <f>IF($A715="","",MOD(ROW()-5,12)+1)</f>
        <v/>
      </c>
      <c r="C715" s="18">
        <f>IF($A715="","",IFERROR(VLOOKUP($A715,'Recurring Plans'!$A$5:$M$104,2,FALSE),""))</f>
        <v/>
      </c>
      <c r="D715" s="18">
        <f>IF($A715="","",IFERROR(VLOOKUP($A715,'Recurring Plans'!$A$5:$M$104,4,FALSE),""))</f>
        <v/>
      </c>
      <c r="E715" s="32">
        <f>IF(OR($A715="",$B715&gt;IFERROR(VLOOKUP($A715,'Recurring Plans'!$A$5:$M$104,8,FALSE),0),IFERROR(VLOOKUP($A715,'Recurring Plans'!$A$5:$M$104,11,FALSE),"")&lt;&gt;'Assumptions'!$E$9),"",IFERROR(IF(VLOOKUP($A715,'Recurring Plans'!$A$5:$M$104,7,FALSE)='Assumptions'!$E$4,VLOOKUP($A715,'Recurring Plans'!$A$5:$M$104,5,FALSE)+($B715-1)*VLOOKUP($A715,'Recurring Plans'!$A$5:$M$104,6,FALSE),IF(VLOOKUP($A715,'Recurring Plans'!$A$5:$M$104,7,FALSE)='Assumptions'!$E$5,VLOOKUP($A715,'Recurring Plans'!$A$5:$M$104,5,FALSE)+($B715-1)*VLOOKUP($A715,'Recurring Plans'!$A$5:$M$104,6,FALSE)*7,IF(VLOOKUP($A715,'Recurring Plans'!$A$5:$M$104,7,FALSE)='Assumptions'!$E$6,EDATE(VLOOKUP($A715,'Recurring Plans'!$A$5:$M$104,5,FALSE),($B715-1)*VLOOKUP($A715,'Recurring Plans'!$A$5:$M$104,6,FALSE)),""))),""))</f>
        <v/>
      </c>
      <c r="F715" s="31" t="n"/>
      <c r="G715" s="32">
        <f>IF($E715="","",IF($F715&lt;&gt;"",$F715,$E715))</f>
        <v/>
      </c>
      <c r="H715" s="22">
        <f>IF($E715="","",IFERROR(VLOOKUP($A715,'Recurring Plans'!$A$5:$M$104,9,FALSE),""))</f>
        <v/>
      </c>
      <c r="I715" s="13" t="n"/>
      <c r="J715" s="18">
        <f>IF($E715="","",IF($I715&lt;&gt;"",$I715,IFERROR(VLOOKUP($A715,'Recurring Plans'!$A$5:$M$104,10,FALSE),"")))</f>
        <v/>
      </c>
      <c r="K715" s="12" t="n"/>
      <c r="L715" s="6">
        <f>IF($G715="","",IF($K715&lt;&gt;"",$K715,'Assumptions'!$E$14))</f>
        <v/>
      </c>
      <c r="M715" s="13" t="n"/>
      <c r="N715" s="18">
        <f>IF($G715="","",IF(OR($F715&lt;&gt;"",$I715&lt;&gt;"",$M715&lt;&gt;"",$K715='Assumptions'!$E$16,$K715='Assumptions'!$E$17),"Exception - check",IF(AND($L715='Assumptions'!$E$14,$G715&lt;'Assumptions'!$B$4),"Past date - check","")))</f>
        <v/>
      </c>
    </row>
    <row r="716">
      <c r="A716" s="9">
        <f>IFERROR(IF(INDEX('Recurring Plans'!$A$5:$A$104,INT((ROW()-5)/12)+1)="","",INDEX('Recurring Plans'!$A$5:$A$104,INT((ROW()-5)/12)+1)),"")</f>
        <v/>
      </c>
      <c r="B716" s="23">
        <f>IF($A716="","",MOD(ROW()-5,12)+1)</f>
        <v/>
      </c>
      <c r="C716" s="20">
        <f>IF($A716="","",IFERROR(VLOOKUP($A716,'Recurring Plans'!$A$5:$M$104,2,FALSE),""))</f>
        <v/>
      </c>
      <c r="D716" s="20">
        <f>IF($A716="","",IFERROR(VLOOKUP($A716,'Recurring Plans'!$A$5:$M$104,4,FALSE),""))</f>
        <v/>
      </c>
      <c r="E716" s="33">
        <f>IF(OR($A716="",$B716&gt;IFERROR(VLOOKUP($A716,'Recurring Plans'!$A$5:$M$104,8,FALSE),0),IFERROR(VLOOKUP($A716,'Recurring Plans'!$A$5:$M$104,11,FALSE),"")&lt;&gt;'Assumptions'!$E$9),"",IFERROR(IF(VLOOKUP($A716,'Recurring Plans'!$A$5:$M$104,7,FALSE)='Assumptions'!$E$4,VLOOKUP($A716,'Recurring Plans'!$A$5:$M$104,5,FALSE)+($B716-1)*VLOOKUP($A716,'Recurring Plans'!$A$5:$M$104,6,FALSE),IF(VLOOKUP($A716,'Recurring Plans'!$A$5:$M$104,7,FALSE)='Assumptions'!$E$5,VLOOKUP($A716,'Recurring Plans'!$A$5:$M$104,5,FALSE)+($B716-1)*VLOOKUP($A716,'Recurring Plans'!$A$5:$M$104,6,FALSE)*7,IF(VLOOKUP($A716,'Recurring Plans'!$A$5:$M$104,7,FALSE)='Assumptions'!$E$6,EDATE(VLOOKUP($A716,'Recurring Plans'!$A$5:$M$104,5,FALSE),($B716-1)*VLOOKUP($A716,'Recurring Plans'!$A$5:$M$104,6,FALSE)),""))),""))</f>
        <v/>
      </c>
      <c r="F716" s="31" t="n"/>
      <c r="G716" s="33">
        <f>IF($E716="","",IF($F716&lt;&gt;"",$F716,$E716))</f>
        <v/>
      </c>
      <c r="H716" s="24">
        <f>IF($E716="","",IFERROR(VLOOKUP($A716,'Recurring Plans'!$A$5:$M$104,9,FALSE),""))</f>
        <v/>
      </c>
      <c r="I716" s="13" t="n"/>
      <c r="J716" s="20">
        <f>IF($E716="","",IF($I716&lt;&gt;"",$I716,IFERROR(VLOOKUP($A716,'Recurring Plans'!$A$5:$M$104,10,FALSE),"")))</f>
        <v/>
      </c>
      <c r="K716" s="12" t="n"/>
      <c r="L716" s="9">
        <f>IF($G716="","",IF($K716&lt;&gt;"",$K716,'Assumptions'!$E$14))</f>
        <v/>
      </c>
      <c r="M716" s="13" t="n"/>
      <c r="N716" s="20">
        <f>IF($G716="","",IF(OR($F716&lt;&gt;"",$I716&lt;&gt;"",$M716&lt;&gt;"",$K716='Assumptions'!$E$16,$K716='Assumptions'!$E$17),"Exception - check",IF(AND($L716='Assumptions'!$E$14,$G716&lt;'Assumptions'!$B$4),"Past date - check","")))</f>
        <v/>
      </c>
    </row>
    <row r="717">
      <c r="A717" s="6">
        <f>IFERROR(IF(INDEX('Recurring Plans'!$A$5:$A$104,INT((ROW()-5)/12)+1)="","",INDEX('Recurring Plans'!$A$5:$A$104,INT((ROW()-5)/12)+1)),"")</f>
        <v/>
      </c>
      <c r="B717" s="21">
        <f>IF($A717="","",MOD(ROW()-5,12)+1)</f>
        <v/>
      </c>
      <c r="C717" s="18">
        <f>IF($A717="","",IFERROR(VLOOKUP($A717,'Recurring Plans'!$A$5:$M$104,2,FALSE),""))</f>
        <v/>
      </c>
      <c r="D717" s="18">
        <f>IF($A717="","",IFERROR(VLOOKUP($A717,'Recurring Plans'!$A$5:$M$104,4,FALSE),""))</f>
        <v/>
      </c>
      <c r="E717" s="32">
        <f>IF(OR($A717="",$B717&gt;IFERROR(VLOOKUP($A717,'Recurring Plans'!$A$5:$M$104,8,FALSE),0),IFERROR(VLOOKUP($A717,'Recurring Plans'!$A$5:$M$104,11,FALSE),"")&lt;&gt;'Assumptions'!$E$9),"",IFERROR(IF(VLOOKUP($A717,'Recurring Plans'!$A$5:$M$104,7,FALSE)='Assumptions'!$E$4,VLOOKUP($A717,'Recurring Plans'!$A$5:$M$104,5,FALSE)+($B717-1)*VLOOKUP($A717,'Recurring Plans'!$A$5:$M$104,6,FALSE),IF(VLOOKUP($A717,'Recurring Plans'!$A$5:$M$104,7,FALSE)='Assumptions'!$E$5,VLOOKUP($A717,'Recurring Plans'!$A$5:$M$104,5,FALSE)+($B717-1)*VLOOKUP($A717,'Recurring Plans'!$A$5:$M$104,6,FALSE)*7,IF(VLOOKUP($A717,'Recurring Plans'!$A$5:$M$104,7,FALSE)='Assumptions'!$E$6,EDATE(VLOOKUP($A717,'Recurring Plans'!$A$5:$M$104,5,FALSE),($B717-1)*VLOOKUP($A717,'Recurring Plans'!$A$5:$M$104,6,FALSE)),""))),""))</f>
        <v/>
      </c>
      <c r="F717" s="31" t="n"/>
      <c r="G717" s="32">
        <f>IF($E717="","",IF($F717&lt;&gt;"",$F717,$E717))</f>
        <v/>
      </c>
      <c r="H717" s="22">
        <f>IF($E717="","",IFERROR(VLOOKUP($A717,'Recurring Plans'!$A$5:$M$104,9,FALSE),""))</f>
        <v/>
      </c>
      <c r="I717" s="13" t="n"/>
      <c r="J717" s="18">
        <f>IF($E717="","",IF($I717&lt;&gt;"",$I717,IFERROR(VLOOKUP($A717,'Recurring Plans'!$A$5:$M$104,10,FALSE),"")))</f>
        <v/>
      </c>
      <c r="K717" s="12" t="n"/>
      <c r="L717" s="6">
        <f>IF($G717="","",IF($K717&lt;&gt;"",$K717,'Assumptions'!$E$14))</f>
        <v/>
      </c>
      <c r="M717" s="13" t="n"/>
      <c r="N717" s="18">
        <f>IF($G717="","",IF(OR($F717&lt;&gt;"",$I717&lt;&gt;"",$M717&lt;&gt;"",$K717='Assumptions'!$E$16,$K717='Assumptions'!$E$17),"Exception - check",IF(AND($L717='Assumptions'!$E$14,$G717&lt;'Assumptions'!$B$4),"Past date - check","")))</f>
        <v/>
      </c>
    </row>
    <row r="718">
      <c r="A718" s="9">
        <f>IFERROR(IF(INDEX('Recurring Plans'!$A$5:$A$104,INT((ROW()-5)/12)+1)="","",INDEX('Recurring Plans'!$A$5:$A$104,INT((ROW()-5)/12)+1)),"")</f>
        <v/>
      </c>
      <c r="B718" s="23">
        <f>IF($A718="","",MOD(ROW()-5,12)+1)</f>
        <v/>
      </c>
      <c r="C718" s="20">
        <f>IF($A718="","",IFERROR(VLOOKUP($A718,'Recurring Plans'!$A$5:$M$104,2,FALSE),""))</f>
        <v/>
      </c>
      <c r="D718" s="20">
        <f>IF($A718="","",IFERROR(VLOOKUP($A718,'Recurring Plans'!$A$5:$M$104,4,FALSE),""))</f>
        <v/>
      </c>
      <c r="E718" s="33">
        <f>IF(OR($A718="",$B718&gt;IFERROR(VLOOKUP($A718,'Recurring Plans'!$A$5:$M$104,8,FALSE),0),IFERROR(VLOOKUP($A718,'Recurring Plans'!$A$5:$M$104,11,FALSE),"")&lt;&gt;'Assumptions'!$E$9),"",IFERROR(IF(VLOOKUP($A718,'Recurring Plans'!$A$5:$M$104,7,FALSE)='Assumptions'!$E$4,VLOOKUP($A718,'Recurring Plans'!$A$5:$M$104,5,FALSE)+($B718-1)*VLOOKUP($A718,'Recurring Plans'!$A$5:$M$104,6,FALSE),IF(VLOOKUP($A718,'Recurring Plans'!$A$5:$M$104,7,FALSE)='Assumptions'!$E$5,VLOOKUP($A718,'Recurring Plans'!$A$5:$M$104,5,FALSE)+($B718-1)*VLOOKUP($A718,'Recurring Plans'!$A$5:$M$104,6,FALSE)*7,IF(VLOOKUP($A718,'Recurring Plans'!$A$5:$M$104,7,FALSE)='Assumptions'!$E$6,EDATE(VLOOKUP($A718,'Recurring Plans'!$A$5:$M$104,5,FALSE),($B718-1)*VLOOKUP($A718,'Recurring Plans'!$A$5:$M$104,6,FALSE)),""))),""))</f>
        <v/>
      </c>
      <c r="F718" s="31" t="n"/>
      <c r="G718" s="33">
        <f>IF($E718="","",IF($F718&lt;&gt;"",$F718,$E718))</f>
        <v/>
      </c>
      <c r="H718" s="24">
        <f>IF($E718="","",IFERROR(VLOOKUP($A718,'Recurring Plans'!$A$5:$M$104,9,FALSE),""))</f>
        <v/>
      </c>
      <c r="I718" s="13" t="n"/>
      <c r="J718" s="20">
        <f>IF($E718="","",IF($I718&lt;&gt;"",$I718,IFERROR(VLOOKUP($A718,'Recurring Plans'!$A$5:$M$104,10,FALSE),"")))</f>
        <v/>
      </c>
      <c r="K718" s="12" t="n"/>
      <c r="L718" s="9">
        <f>IF($G718="","",IF($K718&lt;&gt;"",$K718,'Assumptions'!$E$14))</f>
        <v/>
      </c>
      <c r="M718" s="13" t="n"/>
      <c r="N718" s="20">
        <f>IF($G718="","",IF(OR($F718&lt;&gt;"",$I718&lt;&gt;"",$M718&lt;&gt;"",$K718='Assumptions'!$E$16,$K718='Assumptions'!$E$17),"Exception - check",IF(AND($L718='Assumptions'!$E$14,$G718&lt;'Assumptions'!$B$4),"Past date - check","")))</f>
        <v/>
      </c>
    </row>
    <row r="719">
      <c r="A719" s="6">
        <f>IFERROR(IF(INDEX('Recurring Plans'!$A$5:$A$104,INT((ROW()-5)/12)+1)="","",INDEX('Recurring Plans'!$A$5:$A$104,INT((ROW()-5)/12)+1)),"")</f>
        <v/>
      </c>
      <c r="B719" s="21">
        <f>IF($A719="","",MOD(ROW()-5,12)+1)</f>
        <v/>
      </c>
      <c r="C719" s="18">
        <f>IF($A719="","",IFERROR(VLOOKUP($A719,'Recurring Plans'!$A$5:$M$104,2,FALSE),""))</f>
        <v/>
      </c>
      <c r="D719" s="18">
        <f>IF($A719="","",IFERROR(VLOOKUP($A719,'Recurring Plans'!$A$5:$M$104,4,FALSE),""))</f>
        <v/>
      </c>
      <c r="E719" s="32">
        <f>IF(OR($A719="",$B719&gt;IFERROR(VLOOKUP($A719,'Recurring Plans'!$A$5:$M$104,8,FALSE),0),IFERROR(VLOOKUP($A719,'Recurring Plans'!$A$5:$M$104,11,FALSE),"")&lt;&gt;'Assumptions'!$E$9),"",IFERROR(IF(VLOOKUP($A719,'Recurring Plans'!$A$5:$M$104,7,FALSE)='Assumptions'!$E$4,VLOOKUP($A719,'Recurring Plans'!$A$5:$M$104,5,FALSE)+($B719-1)*VLOOKUP($A719,'Recurring Plans'!$A$5:$M$104,6,FALSE),IF(VLOOKUP($A719,'Recurring Plans'!$A$5:$M$104,7,FALSE)='Assumptions'!$E$5,VLOOKUP($A719,'Recurring Plans'!$A$5:$M$104,5,FALSE)+($B719-1)*VLOOKUP($A719,'Recurring Plans'!$A$5:$M$104,6,FALSE)*7,IF(VLOOKUP($A719,'Recurring Plans'!$A$5:$M$104,7,FALSE)='Assumptions'!$E$6,EDATE(VLOOKUP($A719,'Recurring Plans'!$A$5:$M$104,5,FALSE),($B719-1)*VLOOKUP($A719,'Recurring Plans'!$A$5:$M$104,6,FALSE)),""))),""))</f>
        <v/>
      </c>
      <c r="F719" s="31" t="n"/>
      <c r="G719" s="32">
        <f>IF($E719="","",IF($F719&lt;&gt;"",$F719,$E719))</f>
        <v/>
      </c>
      <c r="H719" s="22">
        <f>IF($E719="","",IFERROR(VLOOKUP($A719,'Recurring Plans'!$A$5:$M$104,9,FALSE),""))</f>
        <v/>
      </c>
      <c r="I719" s="13" t="n"/>
      <c r="J719" s="18">
        <f>IF($E719="","",IF($I719&lt;&gt;"",$I719,IFERROR(VLOOKUP($A719,'Recurring Plans'!$A$5:$M$104,10,FALSE),"")))</f>
        <v/>
      </c>
      <c r="K719" s="12" t="n"/>
      <c r="L719" s="6">
        <f>IF($G719="","",IF($K719&lt;&gt;"",$K719,'Assumptions'!$E$14))</f>
        <v/>
      </c>
      <c r="M719" s="13" t="n"/>
      <c r="N719" s="18">
        <f>IF($G719="","",IF(OR($F719&lt;&gt;"",$I719&lt;&gt;"",$M719&lt;&gt;"",$K719='Assumptions'!$E$16,$K719='Assumptions'!$E$17),"Exception - check",IF(AND($L719='Assumptions'!$E$14,$G719&lt;'Assumptions'!$B$4),"Past date - check","")))</f>
        <v/>
      </c>
    </row>
    <row r="720">
      <c r="A720" s="9">
        <f>IFERROR(IF(INDEX('Recurring Plans'!$A$5:$A$104,INT((ROW()-5)/12)+1)="","",INDEX('Recurring Plans'!$A$5:$A$104,INT((ROW()-5)/12)+1)),"")</f>
        <v/>
      </c>
      <c r="B720" s="23">
        <f>IF($A720="","",MOD(ROW()-5,12)+1)</f>
        <v/>
      </c>
      <c r="C720" s="20">
        <f>IF($A720="","",IFERROR(VLOOKUP($A720,'Recurring Plans'!$A$5:$M$104,2,FALSE),""))</f>
        <v/>
      </c>
      <c r="D720" s="20">
        <f>IF($A720="","",IFERROR(VLOOKUP($A720,'Recurring Plans'!$A$5:$M$104,4,FALSE),""))</f>
        <v/>
      </c>
      <c r="E720" s="33">
        <f>IF(OR($A720="",$B720&gt;IFERROR(VLOOKUP($A720,'Recurring Plans'!$A$5:$M$104,8,FALSE),0),IFERROR(VLOOKUP($A720,'Recurring Plans'!$A$5:$M$104,11,FALSE),"")&lt;&gt;'Assumptions'!$E$9),"",IFERROR(IF(VLOOKUP($A720,'Recurring Plans'!$A$5:$M$104,7,FALSE)='Assumptions'!$E$4,VLOOKUP($A720,'Recurring Plans'!$A$5:$M$104,5,FALSE)+($B720-1)*VLOOKUP($A720,'Recurring Plans'!$A$5:$M$104,6,FALSE),IF(VLOOKUP($A720,'Recurring Plans'!$A$5:$M$104,7,FALSE)='Assumptions'!$E$5,VLOOKUP($A720,'Recurring Plans'!$A$5:$M$104,5,FALSE)+($B720-1)*VLOOKUP($A720,'Recurring Plans'!$A$5:$M$104,6,FALSE)*7,IF(VLOOKUP($A720,'Recurring Plans'!$A$5:$M$104,7,FALSE)='Assumptions'!$E$6,EDATE(VLOOKUP($A720,'Recurring Plans'!$A$5:$M$104,5,FALSE),($B720-1)*VLOOKUP($A720,'Recurring Plans'!$A$5:$M$104,6,FALSE)),""))),""))</f>
        <v/>
      </c>
      <c r="F720" s="31" t="n"/>
      <c r="G720" s="33">
        <f>IF($E720="","",IF($F720&lt;&gt;"",$F720,$E720))</f>
        <v/>
      </c>
      <c r="H720" s="24">
        <f>IF($E720="","",IFERROR(VLOOKUP($A720,'Recurring Plans'!$A$5:$M$104,9,FALSE),""))</f>
        <v/>
      </c>
      <c r="I720" s="13" t="n"/>
      <c r="J720" s="20">
        <f>IF($E720="","",IF($I720&lt;&gt;"",$I720,IFERROR(VLOOKUP($A720,'Recurring Plans'!$A$5:$M$104,10,FALSE),"")))</f>
        <v/>
      </c>
      <c r="K720" s="12" t="n"/>
      <c r="L720" s="9">
        <f>IF($G720="","",IF($K720&lt;&gt;"",$K720,'Assumptions'!$E$14))</f>
        <v/>
      </c>
      <c r="M720" s="13" t="n"/>
      <c r="N720" s="20">
        <f>IF($G720="","",IF(OR($F720&lt;&gt;"",$I720&lt;&gt;"",$M720&lt;&gt;"",$K720='Assumptions'!$E$16,$K720='Assumptions'!$E$17),"Exception - check",IF(AND($L720='Assumptions'!$E$14,$G720&lt;'Assumptions'!$B$4),"Past date - check","")))</f>
        <v/>
      </c>
    </row>
    <row r="721">
      <c r="A721" s="6">
        <f>IFERROR(IF(INDEX('Recurring Plans'!$A$5:$A$104,INT((ROW()-5)/12)+1)="","",INDEX('Recurring Plans'!$A$5:$A$104,INT((ROW()-5)/12)+1)),"")</f>
        <v/>
      </c>
      <c r="B721" s="21">
        <f>IF($A721="","",MOD(ROW()-5,12)+1)</f>
        <v/>
      </c>
      <c r="C721" s="18">
        <f>IF($A721="","",IFERROR(VLOOKUP($A721,'Recurring Plans'!$A$5:$M$104,2,FALSE),""))</f>
        <v/>
      </c>
      <c r="D721" s="18">
        <f>IF($A721="","",IFERROR(VLOOKUP($A721,'Recurring Plans'!$A$5:$M$104,4,FALSE),""))</f>
        <v/>
      </c>
      <c r="E721" s="32">
        <f>IF(OR($A721="",$B721&gt;IFERROR(VLOOKUP($A721,'Recurring Plans'!$A$5:$M$104,8,FALSE),0),IFERROR(VLOOKUP($A721,'Recurring Plans'!$A$5:$M$104,11,FALSE),"")&lt;&gt;'Assumptions'!$E$9),"",IFERROR(IF(VLOOKUP($A721,'Recurring Plans'!$A$5:$M$104,7,FALSE)='Assumptions'!$E$4,VLOOKUP($A721,'Recurring Plans'!$A$5:$M$104,5,FALSE)+($B721-1)*VLOOKUP($A721,'Recurring Plans'!$A$5:$M$104,6,FALSE),IF(VLOOKUP($A721,'Recurring Plans'!$A$5:$M$104,7,FALSE)='Assumptions'!$E$5,VLOOKUP($A721,'Recurring Plans'!$A$5:$M$104,5,FALSE)+($B721-1)*VLOOKUP($A721,'Recurring Plans'!$A$5:$M$104,6,FALSE)*7,IF(VLOOKUP($A721,'Recurring Plans'!$A$5:$M$104,7,FALSE)='Assumptions'!$E$6,EDATE(VLOOKUP($A721,'Recurring Plans'!$A$5:$M$104,5,FALSE),($B721-1)*VLOOKUP($A721,'Recurring Plans'!$A$5:$M$104,6,FALSE)),""))),""))</f>
        <v/>
      </c>
      <c r="F721" s="31" t="n"/>
      <c r="G721" s="32">
        <f>IF($E721="","",IF($F721&lt;&gt;"",$F721,$E721))</f>
        <v/>
      </c>
      <c r="H721" s="22">
        <f>IF($E721="","",IFERROR(VLOOKUP($A721,'Recurring Plans'!$A$5:$M$104,9,FALSE),""))</f>
        <v/>
      </c>
      <c r="I721" s="13" t="n"/>
      <c r="J721" s="18">
        <f>IF($E721="","",IF($I721&lt;&gt;"",$I721,IFERROR(VLOOKUP($A721,'Recurring Plans'!$A$5:$M$104,10,FALSE),"")))</f>
        <v/>
      </c>
      <c r="K721" s="12" t="n"/>
      <c r="L721" s="6">
        <f>IF($G721="","",IF($K721&lt;&gt;"",$K721,'Assumptions'!$E$14))</f>
        <v/>
      </c>
      <c r="M721" s="13" t="n"/>
      <c r="N721" s="18">
        <f>IF($G721="","",IF(OR($F721&lt;&gt;"",$I721&lt;&gt;"",$M721&lt;&gt;"",$K721='Assumptions'!$E$16,$K721='Assumptions'!$E$17),"Exception - check",IF(AND($L721='Assumptions'!$E$14,$G721&lt;'Assumptions'!$B$4),"Past date - check","")))</f>
        <v/>
      </c>
    </row>
    <row r="722">
      <c r="A722" s="9">
        <f>IFERROR(IF(INDEX('Recurring Plans'!$A$5:$A$104,INT((ROW()-5)/12)+1)="","",INDEX('Recurring Plans'!$A$5:$A$104,INT((ROW()-5)/12)+1)),"")</f>
        <v/>
      </c>
      <c r="B722" s="23">
        <f>IF($A722="","",MOD(ROW()-5,12)+1)</f>
        <v/>
      </c>
      <c r="C722" s="20">
        <f>IF($A722="","",IFERROR(VLOOKUP($A722,'Recurring Plans'!$A$5:$M$104,2,FALSE),""))</f>
        <v/>
      </c>
      <c r="D722" s="20">
        <f>IF($A722="","",IFERROR(VLOOKUP($A722,'Recurring Plans'!$A$5:$M$104,4,FALSE),""))</f>
        <v/>
      </c>
      <c r="E722" s="33">
        <f>IF(OR($A722="",$B722&gt;IFERROR(VLOOKUP($A722,'Recurring Plans'!$A$5:$M$104,8,FALSE),0),IFERROR(VLOOKUP($A722,'Recurring Plans'!$A$5:$M$104,11,FALSE),"")&lt;&gt;'Assumptions'!$E$9),"",IFERROR(IF(VLOOKUP($A722,'Recurring Plans'!$A$5:$M$104,7,FALSE)='Assumptions'!$E$4,VLOOKUP($A722,'Recurring Plans'!$A$5:$M$104,5,FALSE)+($B722-1)*VLOOKUP($A722,'Recurring Plans'!$A$5:$M$104,6,FALSE),IF(VLOOKUP($A722,'Recurring Plans'!$A$5:$M$104,7,FALSE)='Assumptions'!$E$5,VLOOKUP($A722,'Recurring Plans'!$A$5:$M$104,5,FALSE)+($B722-1)*VLOOKUP($A722,'Recurring Plans'!$A$5:$M$104,6,FALSE)*7,IF(VLOOKUP($A722,'Recurring Plans'!$A$5:$M$104,7,FALSE)='Assumptions'!$E$6,EDATE(VLOOKUP($A722,'Recurring Plans'!$A$5:$M$104,5,FALSE),($B722-1)*VLOOKUP($A722,'Recurring Plans'!$A$5:$M$104,6,FALSE)),""))),""))</f>
        <v/>
      </c>
      <c r="F722" s="31" t="n"/>
      <c r="G722" s="33">
        <f>IF($E722="","",IF($F722&lt;&gt;"",$F722,$E722))</f>
        <v/>
      </c>
      <c r="H722" s="24">
        <f>IF($E722="","",IFERROR(VLOOKUP($A722,'Recurring Plans'!$A$5:$M$104,9,FALSE),""))</f>
        <v/>
      </c>
      <c r="I722" s="13" t="n"/>
      <c r="J722" s="20">
        <f>IF($E722="","",IF($I722&lt;&gt;"",$I722,IFERROR(VLOOKUP($A722,'Recurring Plans'!$A$5:$M$104,10,FALSE),"")))</f>
        <v/>
      </c>
      <c r="K722" s="12" t="n"/>
      <c r="L722" s="9">
        <f>IF($G722="","",IF($K722&lt;&gt;"",$K722,'Assumptions'!$E$14))</f>
        <v/>
      </c>
      <c r="M722" s="13" t="n"/>
      <c r="N722" s="20">
        <f>IF($G722="","",IF(OR($F722&lt;&gt;"",$I722&lt;&gt;"",$M722&lt;&gt;"",$K722='Assumptions'!$E$16,$K722='Assumptions'!$E$17),"Exception - check",IF(AND($L722='Assumptions'!$E$14,$G722&lt;'Assumptions'!$B$4),"Past date - check","")))</f>
        <v/>
      </c>
    </row>
    <row r="723">
      <c r="A723" s="6">
        <f>IFERROR(IF(INDEX('Recurring Plans'!$A$5:$A$104,INT((ROW()-5)/12)+1)="","",INDEX('Recurring Plans'!$A$5:$A$104,INT((ROW()-5)/12)+1)),"")</f>
        <v/>
      </c>
      <c r="B723" s="21">
        <f>IF($A723="","",MOD(ROW()-5,12)+1)</f>
        <v/>
      </c>
      <c r="C723" s="18">
        <f>IF($A723="","",IFERROR(VLOOKUP($A723,'Recurring Plans'!$A$5:$M$104,2,FALSE),""))</f>
        <v/>
      </c>
      <c r="D723" s="18">
        <f>IF($A723="","",IFERROR(VLOOKUP($A723,'Recurring Plans'!$A$5:$M$104,4,FALSE),""))</f>
        <v/>
      </c>
      <c r="E723" s="32">
        <f>IF(OR($A723="",$B723&gt;IFERROR(VLOOKUP($A723,'Recurring Plans'!$A$5:$M$104,8,FALSE),0),IFERROR(VLOOKUP($A723,'Recurring Plans'!$A$5:$M$104,11,FALSE),"")&lt;&gt;'Assumptions'!$E$9),"",IFERROR(IF(VLOOKUP($A723,'Recurring Plans'!$A$5:$M$104,7,FALSE)='Assumptions'!$E$4,VLOOKUP($A723,'Recurring Plans'!$A$5:$M$104,5,FALSE)+($B723-1)*VLOOKUP($A723,'Recurring Plans'!$A$5:$M$104,6,FALSE),IF(VLOOKUP($A723,'Recurring Plans'!$A$5:$M$104,7,FALSE)='Assumptions'!$E$5,VLOOKUP($A723,'Recurring Plans'!$A$5:$M$104,5,FALSE)+($B723-1)*VLOOKUP($A723,'Recurring Plans'!$A$5:$M$104,6,FALSE)*7,IF(VLOOKUP($A723,'Recurring Plans'!$A$5:$M$104,7,FALSE)='Assumptions'!$E$6,EDATE(VLOOKUP($A723,'Recurring Plans'!$A$5:$M$104,5,FALSE),($B723-1)*VLOOKUP($A723,'Recurring Plans'!$A$5:$M$104,6,FALSE)),""))),""))</f>
        <v/>
      </c>
      <c r="F723" s="31" t="n"/>
      <c r="G723" s="32">
        <f>IF($E723="","",IF($F723&lt;&gt;"",$F723,$E723))</f>
        <v/>
      </c>
      <c r="H723" s="22">
        <f>IF($E723="","",IFERROR(VLOOKUP($A723,'Recurring Plans'!$A$5:$M$104,9,FALSE),""))</f>
        <v/>
      </c>
      <c r="I723" s="13" t="n"/>
      <c r="J723" s="18">
        <f>IF($E723="","",IF($I723&lt;&gt;"",$I723,IFERROR(VLOOKUP($A723,'Recurring Plans'!$A$5:$M$104,10,FALSE),"")))</f>
        <v/>
      </c>
      <c r="K723" s="12" t="n"/>
      <c r="L723" s="6">
        <f>IF($G723="","",IF($K723&lt;&gt;"",$K723,'Assumptions'!$E$14))</f>
        <v/>
      </c>
      <c r="M723" s="13" t="n"/>
      <c r="N723" s="18">
        <f>IF($G723="","",IF(OR($F723&lt;&gt;"",$I723&lt;&gt;"",$M723&lt;&gt;"",$K723='Assumptions'!$E$16,$K723='Assumptions'!$E$17),"Exception - check",IF(AND($L723='Assumptions'!$E$14,$G723&lt;'Assumptions'!$B$4),"Past date - check","")))</f>
        <v/>
      </c>
    </row>
    <row r="724">
      <c r="A724" s="9">
        <f>IFERROR(IF(INDEX('Recurring Plans'!$A$5:$A$104,INT((ROW()-5)/12)+1)="","",INDEX('Recurring Plans'!$A$5:$A$104,INT((ROW()-5)/12)+1)),"")</f>
        <v/>
      </c>
      <c r="B724" s="23">
        <f>IF($A724="","",MOD(ROW()-5,12)+1)</f>
        <v/>
      </c>
      <c r="C724" s="20">
        <f>IF($A724="","",IFERROR(VLOOKUP($A724,'Recurring Plans'!$A$5:$M$104,2,FALSE),""))</f>
        <v/>
      </c>
      <c r="D724" s="20">
        <f>IF($A724="","",IFERROR(VLOOKUP($A724,'Recurring Plans'!$A$5:$M$104,4,FALSE),""))</f>
        <v/>
      </c>
      <c r="E724" s="33">
        <f>IF(OR($A724="",$B724&gt;IFERROR(VLOOKUP($A724,'Recurring Plans'!$A$5:$M$104,8,FALSE),0),IFERROR(VLOOKUP($A724,'Recurring Plans'!$A$5:$M$104,11,FALSE),"")&lt;&gt;'Assumptions'!$E$9),"",IFERROR(IF(VLOOKUP($A724,'Recurring Plans'!$A$5:$M$104,7,FALSE)='Assumptions'!$E$4,VLOOKUP($A724,'Recurring Plans'!$A$5:$M$104,5,FALSE)+($B724-1)*VLOOKUP($A724,'Recurring Plans'!$A$5:$M$104,6,FALSE),IF(VLOOKUP($A724,'Recurring Plans'!$A$5:$M$104,7,FALSE)='Assumptions'!$E$5,VLOOKUP($A724,'Recurring Plans'!$A$5:$M$104,5,FALSE)+($B724-1)*VLOOKUP($A724,'Recurring Plans'!$A$5:$M$104,6,FALSE)*7,IF(VLOOKUP($A724,'Recurring Plans'!$A$5:$M$104,7,FALSE)='Assumptions'!$E$6,EDATE(VLOOKUP($A724,'Recurring Plans'!$A$5:$M$104,5,FALSE),($B724-1)*VLOOKUP($A724,'Recurring Plans'!$A$5:$M$104,6,FALSE)),""))),""))</f>
        <v/>
      </c>
      <c r="F724" s="31" t="n"/>
      <c r="G724" s="33">
        <f>IF($E724="","",IF($F724&lt;&gt;"",$F724,$E724))</f>
        <v/>
      </c>
      <c r="H724" s="24">
        <f>IF($E724="","",IFERROR(VLOOKUP($A724,'Recurring Plans'!$A$5:$M$104,9,FALSE),""))</f>
        <v/>
      </c>
      <c r="I724" s="13" t="n"/>
      <c r="J724" s="20">
        <f>IF($E724="","",IF($I724&lt;&gt;"",$I724,IFERROR(VLOOKUP($A724,'Recurring Plans'!$A$5:$M$104,10,FALSE),"")))</f>
        <v/>
      </c>
      <c r="K724" s="12" t="n"/>
      <c r="L724" s="9">
        <f>IF($G724="","",IF($K724&lt;&gt;"",$K724,'Assumptions'!$E$14))</f>
        <v/>
      </c>
      <c r="M724" s="13" t="n"/>
      <c r="N724" s="20">
        <f>IF($G724="","",IF(OR($F724&lt;&gt;"",$I724&lt;&gt;"",$M724&lt;&gt;"",$K724='Assumptions'!$E$16,$K724='Assumptions'!$E$17),"Exception - check",IF(AND($L724='Assumptions'!$E$14,$G724&lt;'Assumptions'!$B$4),"Past date - check","")))</f>
        <v/>
      </c>
    </row>
    <row r="725">
      <c r="A725" s="6">
        <f>IFERROR(IF(INDEX('Recurring Plans'!$A$5:$A$104,INT((ROW()-5)/12)+1)="","",INDEX('Recurring Plans'!$A$5:$A$104,INT((ROW()-5)/12)+1)),"")</f>
        <v/>
      </c>
      <c r="B725" s="21">
        <f>IF($A725="","",MOD(ROW()-5,12)+1)</f>
        <v/>
      </c>
      <c r="C725" s="18">
        <f>IF($A725="","",IFERROR(VLOOKUP($A725,'Recurring Plans'!$A$5:$M$104,2,FALSE),""))</f>
        <v/>
      </c>
      <c r="D725" s="18">
        <f>IF($A725="","",IFERROR(VLOOKUP($A725,'Recurring Plans'!$A$5:$M$104,4,FALSE),""))</f>
        <v/>
      </c>
      <c r="E725" s="32">
        <f>IF(OR($A725="",$B725&gt;IFERROR(VLOOKUP($A725,'Recurring Plans'!$A$5:$M$104,8,FALSE),0),IFERROR(VLOOKUP($A725,'Recurring Plans'!$A$5:$M$104,11,FALSE),"")&lt;&gt;'Assumptions'!$E$9),"",IFERROR(IF(VLOOKUP($A725,'Recurring Plans'!$A$5:$M$104,7,FALSE)='Assumptions'!$E$4,VLOOKUP($A725,'Recurring Plans'!$A$5:$M$104,5,FALSE)+($B725-1)*VLOOKUP($A725,'Recurring Plans'!$A$5:$M$104,6,FALSE),IF(VLOOKUP($A725,'Recurring Plans'!$A$5:$M$104,7,FALSE)='Assumptions'!$E$5,VLOOKUP($A725,'Recurring Plans'!$A$5:$M$104,5,FALSE)+($B725-1)*VLOOKUP($A725,'Recurring Plans'!$A$5:$M$104,6,FALSE)*7,IF(VLOOKUP($A725,'Recurring Plans'!$A$5:$M$104,7,FALSE)='Assumptions'!$E$6,EDATE(VLOOKUP($A725,'Recurring Plans'!$A$5:$M$104,5,FALSE),($B725-1)*VLOOKUP($A725,'Recurring Plans'!$A$5:$M$104,6,FALSE)),""))),""))</f>
        <v/>
      </c>
      <c r="F725" s="31" t="n"/>
      <c r="G725" s="32">
        <f>IF($E725="","",IF($F725&lt;&gt;"",$F725,$E725))</f>
        <v/>
      </c>
      <c r="H725" s="22">
        <f>IF($E725="","",IFERROR(VLOOKUP($A725,'Recurring Plans'!$A$5:$M$104,9,FALSE),""))</f>
        <v/>
      </c>
      <c r="I725" s="13" t="n"/>
      <c r="J725" s="18">
        <f>IF($E725="","",IF($I725&lt;&gt;"",$I725,IFERROR(VLOOKUP($A725,'Recurring Plans'!$A$5:$M$104,10,FALSE),"")))</f>
        <v/>
      </c>
      <c r="K725" s="12" t="n"/>
      <c r="L725" s="6">
        <f>IF($G725="","",IF($K725&lt;&gt;"",$K725,'Assumptions'!$E$14))</f>
        <v/>
      </c>
      <c r="M725" s="13" t="n"/>
      <c r="N725" s="18">
        <f>IF($G725="","",IF(OR($F725&lt;&gt;"",$I725&lt;&gt;"",$M725&lt;&gt;"",$K725='Assumptions'!$E$16,$K725='Assumptions'!$E$17),"Exception - check",IF(AND($L725='Assumptions'!$E$14,$G725&lt;'Assumptions'!$B$4),"Past date - check","")))</f>
        <v/>
      </c>
    </row>
    <row r="726">
      <c r="A726" s="9">
        <f>IFERROR(IF(INDEX('Recurring Plans'!$A$5:$A$104,INT((ROW()-5)/12)+1)="","",INDEX('Recurring Plans'!$A$5:$A$104,INT((ROW()-5)/12)+1)),"")</f>
        <v/>
      </c>
      <c r="B726" s="23">
        <f>IF($A726="","",MOD(ROW()-5,12)+1)</f>
        <v/>
      </c>
      <c r="C726" s="20">
        <f>IF($A726="","",IFERROR(VLOOKUP($A726,'Recurring Plans'!$A$5:$M$104,2,FALSE),""))</f>
        <v/>
      </c>
      <c r="D726" s="20">
        <f>IF($A726="","",IFERROR(VLOOKUP($A726,'Recurring Plans'!$A$5:$M$104,4,FALSE),""))</f>
        <v/>
      </c>
      <c r="E726" s="33">
        <f>IF(OR($A726="",$B726&gt;IFERROR(VLOOKUP($A726,'Recurring Plans'!$A$5:$M$104,8,FALSE),0),IFERROR(VLOOKUP($A726,'Recurring Plans'!$A$5:$M$104,11,FALSE),"")&lt;&gt;'Assumptions'!$E$9),"",IFERROR(IF(VLOOKUP($A726,'Recurring Plans'!$A$5:$M$104,7,FALSE)='Assumptions'!$E$4,VLOOKUP($A726,'Recurring Plans'!$A$5:$M$104,5,FALSE)+($B726-1)*VLOOKUP($A726,'Recurring Plans'!$A$5:$M$104,6,FALSE),IF(VLOOKUP($A726,'Recurring Plans'!$A$5:$M$104,7,FALSE)='Assumptions'!$E$5,VLOOKUP($A726,'Recurring Plans'!$A$5:$M$104,5,FALSE)+($B726-1)*VLOOKUP($A726,'Recurring Plans'!$A$5:$M$104,6,FALSE)*7,IF(VLOOKUP($A726,'Recurring Plans'!$A$5:$M$104,7,FALSE)='Assumptions'!$E$6,EDATE(VLOOKUP($A726,'Recurring Plans'!$A$5:$M$104,5,FALSE),($B726-1)*VLOOKUP($A726,'Recurring Plans'!$A$5:$M$104,6,FALSE)),""))),""))</f>
        <v/>
      </c>
      <c r="F726" s="31" t="n"/>
      <c r="G726" s="33">
        <f>IF($E726="","",IF($F726&lt;&gt;"",$F726,$E726))</f>
        <v/>
      </c>
      <c r="H726" s="24">
        <f>IF($E726="","",IFERROR(VLOOKUP($A726,'Recurring Plans'!$A$5:$M$104,9,FALSE),""))</f>
        <v/>
      </c>
      <c r="I726" s="13" t="n"/>
      <c r="J726" s="20">
        <f>IF($E726="","",IF($I726&lt;&gt;"",$I726,IFERROR(VLOOKUP($A726,'Recurring Plans'!$A$5:$M$104,10,FALSE),"")))</f>
        <v/>
      </c>
      <c r="K726" s="12" t="n"/>
      <c r="L726" s="9">
        <f>IF($G726="","",IF($K726&lt;&gt;"",$K726,'Assumptions'!$E$14))</f>
        <v/>
      </c>
      <c r="M726" s="13" t="n"/>
      <c r="N726" s="20">
        <f>IF($G726="","",IF(OR($F726&lt;&gt;"",$I726&lt;&gt;"",$M726&lt;&gt;"",$K726='Assumptions'!$E$16,$K726='Assumptions'!$E$17),"Exception - check",IF(AND($L726='Assumptions'!$E$14,$G726&lt;'Assumptions'!$B$4),"Past date - check","")))</f>
        <v/>
      </c>
    </row>
    <row r="727">
      <c r="A727" s="6">
        <f>IFERROR(IF(INDEX('Recurring Plans'!$A$5:$A$104,INT((ROW()-5)/12)+1)="","",INDEX('Recurring Plans'!$A$5:$A$104,INT((ROW()-5)/12)+1)),"")</f>
        <v/>
      </c>
      <c r="B727" s="21">
        <f>IF($A727="","",MOD(ROW()-5,12)+1)</f>
        <v/>
      </c>
      <c r="C727" s="18">
        <f>IF($A727="","",IFERROR(VLOOKUP($A727,'Recurring Plans'!$A$5:$M$104,2,FALSE),""))</f>
        <v/>
      </c>
      <c r="D727" s="18">
        <f>IF($A727="","",IFERROR(VLOOKUP($A727,'Recurring Plans'!$A$5:$M$104,4,FALSE),""))</f>
        <v/>
      </c>
      <c r="E727" s="32">
        <f>IF(OR($A727="",$B727&gt;IFERROR(VLOOKUP($A727,'Recurring Plans'!$A$5:$M$104,8,FALSE),0),IFERROR(VLOOKUP($A727,'Recurring Plans'!$A$5:$M$104,11,FALSE),"")&lt;&gt;'Assumptions'!$E$9),"",IFERROR(IF(VLOOKUP($A727,'Recurring Plans'!$A$5:$M$104,7,FALSE)='Assumptions'!$E$4,VLOOKUP($A727,'Recurring Plans'!$A$5:$M$104,5,FALSE)+($B727-1)*VLOOKUP($A727,'Recurring Plans'!$A$5:$M$104,6,FALSE),IF(VLOOKUP($A727,'Recurring Plans'!$A$5:$M$104,7,FALSE)='Assumptions'!$E$5,VLOOKUP($A727,'Recurring Plans'!$A$5:$M$104,5,FALSE)+($B727-1)*VLOOKUP($A727,'Recurring Plans'!$A$5:$M$104,6,FALSE)*7,IF(VLOOKUP($A727,'Recurring Plans'!$A$5:$M$104,7,FALSE)='Assumptions'!$E$6,EDATE(VLOOKUP($A727,'Recurring Plans'!$A$5:$M$104,5,FALSE),($B727-1)*VLOOKUP($A727,'Recurring Plans'!$A$5:$M$104,6,FALSE)),""))),""))</f>
        <v/>
      </c>
      <c r="F727" s="31" t="n"/>
      <c r="G727" s="32">
        <f>IF($E727="","",IF($F727&lt;&gt;"",$F727,$E727))</f>
        <v/>
      </c>
      <c r="H727" s="22">
        <f>IF($E727="","",IFERROR(VLOOKUP($A727,'Recurring Plans'!$A$5:$M$104,9,FALSE),""))</f>
        <v/>
      </c>
      <c r="I727" s="13" t="n"/>
      <c r="J727" s="18">
        <f>IF($E727="","",IF($I727&lt;&gt;"",$I727,IFERROR(VLOOKUP($A727,'Recurring Plans'!$A$5:$M$104,10,FALSE),"")))</f>
        <v/>
      </c>
      <c r="K727" s="12" t="n"/>
      <c r="L727" s="6">
        <f>IF($G727="","",IF($K727&lt;&gt;"",$K727,'Assumptions'!$E$14))</f>
        <v/>
      </c>
      <c r="M727" s="13" t="n"/>
      <c r="N727" s="18">
        <f>IF($G727="","",IF(OR($F727&lt;&gt;"",$I727&lt;&gt;"",$M727&lt;&gt;"",$K727='Assumptions'!$E$16,$K727='Assumptions'!$E$17),"Exception - check",IF(AND($L727='Assumptions'!$E$14,$G727&lt;'Assumptions'!$B$4),"Past date - check","")))</f>
        <v/>
      </c>
    </row>
    <row r="728">
      <c r="A728" s="9">
        <f>IFERROR(IF(INDEX('Recurring Plans'!$A$5:$A$104,INT((ROW()-5)/12)+1)="","",INDEX('Recurring Plans'!$A$5:$A$104,INT((ROW()-5)/12)+1)),"")</f>
        <v/>
      </c>
      <c r="B728" s="23">
        <f>IF($A728="","",MOD(ROW()-5,12)+1)</f>
        <v/>
      </c>
      <c r="C728" s="20">
        <f>IF($A728="","",IFERROR(VLOOKUP($A728,'Recurring Plans'!$A$5:$M$104,2,FALSE),""))</f>
        <v/>
      </c>
      <c r="D728" s="20">
        <f>IF($A728="","",IFERROR(VLOOKUP($A728,'Recurring Plans'!$A$5:$M$104,4,FALSE),""))</f>
        <v/>
      </c>
      <c r="E728" s="33">
        <f>IF(OR($A728="",$B728&gt;IFERROR(VLOOKUP($A728,'Recurring Plans'!$A$5:$M$104,8,FALSE),0),IFERROR(VLOOKUP($A728,'Recurring Plans'!$A$5:$M$104,11,FALSE),"")&lt;&gt;'Assumptions'!$E$9),"",IFERROR(IF(VLOOKUP($A728,'Recurring Plans'!$A$5:$M$104,7,FALSE)='Assumptions'!$E$4,VLOOKUP($A728,'Recurring Plans'!$A$5:$M$104,5,FALSE)+($B728-1)*VLOOKUP($A728,'Recurring Plans'!$A$5:$M$104,6,FALSE),IF(VLOOKUP($A728,'Recurring Plans'!$A$5:$M$104,7,FALSE)='Assumptions'!$E$5,VLOOKUP($A728,'Recurring Plans'!$A$5:$M$104,5,FALSE)+($B728-1)*VLOOKUP($A728,'Recurring Plans'!$A$5:$M$104,6,FALSE)*7,IF(VLOOKUP($A728,'Recurring Plans'!$A$5:$M$104,7,FALSE)='Assumptions'!$E$6,EDATE(VLOOKUP($A728,'Recurring Plans'!$A$5:$M$104,5,FALSE),($B728-1)*VLOOKUP($A728,'Recurring Plans'!$A$5:$M$104,6,FALSE)),""))),""))</f>
        <v/>
      </c>
      <c r="F728" s="31" t="n"/>
      <c r="G728" s="33">
        <f>IF($E728="","",IF($F728&lt;&gt;"",$F728,$E728))</f>
        <v/>
      </c>
      <c r="H728" s="24">
        <f>IF($E728="","",IFERROR(VLOOKUP($A728,'Recurring Plans'!$A$5:$M$104,9,FALSE),""))</f>
        <v/>
      </c>
      <c r="I728" s="13" t="n"/>
      <c r="J728" s="20">
        <f>IF($E728="","",IF($I728&lt;&gt;"",$I728,IFERROR(VLOOKUP($A728,'Recurring Plans'!$A$5:$M$104,10,FALSE),"")))</f>
        <v/>
      </c>
      <c r="K728" s="12" t="n"/>
      <c r="L728" s="9">
        <f>IF($G728="","",IF($K728&lt;&gt;"",$K728,'Assumptions'!$E$14))</f>
        <v/>
      </c>
      <c r="M728" s="13" t="n"/>
      <c r="N728" s="20">
        <f>IF($G728="","",IF(OR($F728&lt;&gt;"",$I728&lt;&gt;"",$M728&lt;&gt;"",$K728='Assumptions'!$E$16,$K728='Assumptions'!$E$17),"Exception - check",IF(AND($L728='Assumptions'!$E$14,$G728&lt;'Assumptions'!$B$4),"Past date - check","")))</f>
        <v/>
      </c>
    </row>
    <row r="729">
      <c r="A729" s="6">
        <f>IFERROR(IF(INDEX('Recurring Plans'!$A$5:$A$104,INT((ROW()-5)/12)+1)="","",INDEX('Recurring Plans'!$A$5:$A$104,INT((ROW()-5)/12)+1)),"")</f>
        <v/>
      </c>
      <c r="B729" s="21">
        <f>IF($A729="","",MOD(ROW()-5,12)+1)</f>
        <v/>
      </c>
      <c r="C729" s="18">
        <f>IF($A729="","",IFERROR(VLOOKUP($A729,'Recurring Plans'!$A$5:$M$104,2,FALSE),""))</f>
        <v/>
      </c>
      <c r="D729" s="18">
        <f>IF($A729="","",IFERROR(VLOOKUP($A729,'Recurring Plans'!$A$5:$M$104,4,FALSE),""))</f>
        <v/>
      </c>
      <c r="E729" s="32">
        <f>IF(OR($A729="",$B729&gt;IFERROR(VLOOKUP($A729,'Recurring Plans'!$A$5:$M$104,8,FALSE),0),IFERROR(VLOOKUP($A729,'Recurring Plans'!$A$5:$M$104,11,FALSE),"")&lt;&gt;'Assumptions'!$E$9),"",IFERROR(IF(VLOOKUP($A729,'Recurring Plans'!$A$5:$M$104,7,FALSE)='Assumptions'!$E$4,VLOOKUP($A729,'Recurring Plans'!$A$5:$M$104,5,FALSE)+($B729-1)*VLOOKUP($A729,'Recurring Plans'!$A$5:$M$104,6,FALSE),IF(VLOOKUP($A729,'Recurring Plans'!$A$5:$M$104,7,FALSE)='Assumptions'!$E$5,VLOOKUP($A729,'Recurring Plans'!$A$5:$M$104,5,FALSE)+($B729-1)*VLOOKUP($A729,'Recurring Plans'!$A$5:$M$104,6,FALSE)*7,IF(VLOOKUP($A729,'Recurring Plans'!$A$5:$M$104,7,FALSE)='Assumptions'!$E$6,EDATE(VLOOKUP($A729,'Recurring Plans'!$A$5:$M$104,5,FALSE),($B729-1)*VLOOKUP($A729,'Recurring Plans'!$A$5:$M$104,6,FALSE)),""))),""))</f>
        <v/>
      </c>
      <c r="F729" s="31" t="n"/>
      <c r="G729" s="32">
        <f>IF($E729="","",IF($F729&lt;&gt;"",$F729,$E729))</f>
        <v/>
      </c>
      <c r="H729" s="22">
        <f>IF($E729="","",IFERROR(VLOOKUP($A729,'Recurring Plans'!$A$5:$M$104,9,FALSE),""))</f>
        <v/>
      </c>
      <c r="I729" s="13" t="n"/>
      <c r="J729" s="18">
        <f>IF($E729="","",IF($I729&lt;&gt;"",$I729,IFERROR(VLOOKUP($A729,'Recurring Plans'!$A$5:$M$104,10,FALSE),"")))</f>
        <v/>
      </c>
      <c r="K729" s="12" t="n"/>
      <c r="L729" s="6">
        <f>IF($G729="","",IF($K729&lt;&gt;"",$K729,'Assumptions'!$E$14))</f>
        <v/>
      </c>
      <c r="M729" s="13" t="n"/>
      <c r="N729" s="18">
        <f>IF($G729="","",IF(OR($F729&lt;&gt;"",$I729&lt;&gt;"",$M729&lt;&gt;"",$K729='Assumptions'!$E$16,$K729='Assumptions'!$E$17),"Exception - check",IF(AND($L729='Assumptions'!$E$14,$G729&lt;'Assumptions'!$B$4),"Past date - check","")))</f>
        <v/>
      </c>
    </row>
    <row r="730">
      <c r="A730" s="9">
        <f>IFERROR(IF(INDEX('Recurring Plans'!$A$5:$A$104,INT((ROW()-5)/12)+1)="","",INDEX('Recurring Plans'!$A$5:$A$104,INT((ROW()-5)/12)+1)),"")</f>
        <v/>
      </c>
      <c r="B730" s="23">
        <f>IF($A730="","",MOD(ROW()-5,12)+1)</f>
        <v/>
      </c>
      <c r="C730" s="20">
        <f>IF($A730="","",IFERROR(VLOOKUP($A730,'Recurring Plans'!$A$5:$M$104,2,FALSE),""))</f>
        <v/>
      </c>
      <c r="D730" s="20">
        <f>IF($A730="","",IFERROR(VLOOKUP($A730,'Recurring Plans'!$A$5:$M$104,4,FALSE),""))</f>
        <v/>
      </c>
      <c r="E730" s="33">
        <f>IF(OR($A730="",$B730&gt;IFERROR(VLOOKUP($A730,'Recurring Plans'!$A$5:$M$104,8,FALSE),0),IFERROR(VLOOKUP($A730,'Recurring Plans'!$A$5:$M$104,11,FALSE),"")&lt;&gt;'Assumptions'!$E$9),"",IFERROR(IF(VLOOKUP($A730,'Recurring Plans'!$A$5:$M$104,7,FALSE)='Assumptions'!$E$4,VLOOKUP($A730,'Recurring Plans'!$A$5:$M$104,5,FALSE)+($B730-1)*VLOOKUP($A730,'Recurring Plans'!$A$5:$M$104,6,FALSE),IF(VLOOKUP($A730,'Recurring Plans'!$A$5:$M$104,7,FALSE)='Assumptions'!$E$5,VLOOKUP($A730,'Recurring Plans'!$A$5:$M$104,5,FALSE)+($B730-1)*VLOOKUP($A730,'Recurring Plans'!$A$5:$M$104,6,FALSE)*7,IF(VLOOKUP($A730,'Recurring Plans'!$A$5:$M$104,7,FALSE)='Assumptions'!$E$6,EDATE(VLOOKUP($A730,'Recurring Plans'!$A$5:$M$104,5,FALSE),($B730-1)*VLOOKUP($A730,'Recurring Plans'!$A$5:$M$104,6,FALSE)),""))),""))</f>
        <v/>
      </c>
      <c r="F730" s="31" t="n"/>
      <c r="G730" s="33">
        <f>IF($E730="","",IF($F730&lt;&gt;"",$F730,$E730))</f>
        <v/>
      </c>
      <c r="H730" s="24">
        <f>IF($E730="","",IFERROR(VLOOKUP($A730,'Recurring Plans'!$A$5:$M$104,9,FALSE),""))</f>
        <v/>
      </c>
      <c r="I730" s="13" t="n"/>
      <c r="J730" s="20">
        <f>IF($E730="","",IF($I730&lt;&gt;"",$I730,IFERROR(VLOOKUP($A730,'Recurring Plans'!$A$5:$M$104,10,FALSE),"")))</f>
        <v/>
      </c>
      <c r="K730" s="12" t="n"/>
      <c r="L730" s="9">
        <f>IF($G730="","",IF($K730&lt;&gt;"",$K730,'Assumptions'!$E$14))</f>
        <v/>
      </c>
      <c r="M730" s="13" t="n"/>
      <c r="N730" s="20">
        <f>IF($G730="","",IF(OR($F730&lt;&gt;"",$I730&lt;&gt;"",$M730&lt;&gt;"",$K730='Assumptions'!$E$16,$K730='Assumptions'!$E$17),"Exception - check",IF(AND($L730='Assumptions'!$E$14,$G730&lt;'Assumptions'!$B$4),"Past date - check","")))</f>
        <v/>
      </c>
    </row>
    <row r="731">
      <c r="A731" s="6">
        <f>IFERROR(IF(INDEX('Recurring Plans'!$A$5:$A$104,INT((ROW()-5)/12)+1)="","",INDEX('Recurring Plans'!$A$5:$A$104,INT((ROW()-5)/12)+1)),"")</f>
        <v/>
      </c>
      <c r="B731" s="21">
        <f>IF($A731="","",MOD(ROW()-5,12)+1)</f>
        <v/>
      </c>
      <c r="C731" s="18">
        <f>IF($A731="","",IFERROR(VLOOKUP($A731,'Recurring Plans'!$A$5:$M$104,2,FALSE),""))</f>
        <v/>
      </c>
      <c r="D731" s="18">
        <f>IF($A731="","",IFERROR(VLOOKUP($A731,'Recurring Plans'!$A$5:$M$104,4,FALSE),""))</f>
        <v/>
      </c>
      <c r="E731" s="32">
        <f>IF(OR($A731="",$B731&gt;IFERROR(VLOOKUP($A731,'Recurring Plans'!$A$5:$M$104,8,FALSE),0),IFERROR(VLOOKUP($A731,'Recurring Plans'!$A$5:$M$104,11,FALSE),"")&lt;&gt;'Assumptions'!$E$9),"",IFERROR(IF(VLOOKUP($A731,'Recurring Plans'!$A$5:$M$104,7,FALSE)='Assumptions'!$E$4,VLOOKUP($A731,'Recurring Plans'!$A$5:$M$104,5,FALSE)+($B731-1)*VLOOKUP($A731,'Recurring Plans'!$A$5:$M$104,6,FALSE),IF(VLOOKUP($A731,'Recurring Plans'!$A$5:$M$104,7,FALSE)='Assumptions'!$E$5,VLOOKUP($A731,'Recurring Plans'!$A$5:$M$104,5,FALSE)+($B731-1)*VLOOKUP($A731,'Recurring Plans'!$A$5:$M$104,6,FALSE)*7,IF(VLOOKUP($A731,'Recurring Plans'!$A$5:$M$104,7,FALSE)='Assumptions'!$E$6,EDATE(VLOOKUP($A731,'Recurring Plans'!$A$5:$M$104,5,FALSE),($B731-1)*VLOOKUP($A731,'Recurring Plans'!$A$5:$M$104,6,FALSE)),""))),""))</f>
        <v/>
      </c>
      <c r="F731" s="31" t="n"/>
      <c r="G731" s="32">
        <f>IF($E731="","",IF($F731&lt;&gt;"",$F731,$E731))</f>
        <v/>
      </c>
      <c r="H731" s="22">
        <f>IF($E731="","",IFERROR(VLOOKUP($A731,'Recurring Plans'!$A$5:$M$104,9,FALSE),""))</f>
        <v/>
      </c>
      <c r="I731" s="13" t="n"/>
      <c r="J731" s="18">
        <f>IF($E731="","",IF($I731&lt;&gt;"",$I731,IFERROR(VLOOKUP($A731,'Recurring Plans'!$A$5:$M$104,10,FALSE),"")))</f>
        <v/>
      </c>
      <c r="K731" s="12" t="n"/>
      <c r="L731" s="6">
        <f>IF($G731="","",IF($K731&lt;&gt;"",$K731,'Assumptions'!$E$14))</f>
        <v/>
      </c>
      <c r="M731" s="13" t="n"/>
      <c r="N731" s="18">
        <f>IF($G731="","",IF(OR($F731&lt;&gt;"",$I731&lt;&gt;"",$M731&lt;&gt;"",$K731='Assumptions'!$E$16,$K731='Assumptions'!$E$17),"Exception - check",IF(AND($L731='Assumptions'!$E$14,$G731&lt;'Assumptions'!$B$4),"Past date - check","")))</f>
        <v/>
      </c>
    </row>
    <row r="732">
      <c r="A732" s="9">
        <f>IFERROR(IF(INDEX('Recurring Plans'!$A$5:$A$104,INT((ROW()-5)/12)+1)="","",INDEX('Recurring Plans'!$A$5:$A$104,INT((ROW()-5)/12)+1)),"")</f>
        <v/>
      </c>
      <c r="B732" s="23">
        <f>IF($A732="","",MOD(ROW()-5,12)+1)</f>
        <v/>
      </c>
      <c r="C732" s="20">
        <f>IF($A732="","",IFERROR(VLOOKUP($A732,'Recurring Plans'!$A$5:$M$104,2,FALSE),""))</f>
        <v/>
      </c>
      <c r="D732" s="20">
        <f>IF($A732="","",IFERROR(VLOOKUP($A732,'Recurring Plans'!$A$5:$M$104,4,FALSE),""))</f>
        <v/>
      </c>
      <c r="E732" s="33">
        <f>IF(OR($A732="",$B732&gt;IFERROR(VLOOKUP($A732,'Recurring Plans'!$A$5:$M$104,8,FALSE),0),IFERROR(VLOOKUP($A732,'Recurring Plans'!$A$5:$M$104,11,FALSE),"")&lt;&gt;'Assumptions'!$E$9),"",IFERROR(IF(VLOOKUP($A732,'Recurring Plans'!$A$5:$M$104,7,FALSE)='Assumptions'!$E$4,VLOOKUP($A732,'Recurring Plans'!$A$5:$M$104,5,FALSE)+($B732-1)*VLOOKUP($A732,'Recurring Plans'!$A$5:$M$104,6,FALSE),IF(VLOOKUP($A732,'Recurring Plans'!$A$5:$M$104,7,FALSE)='Assumptions'!$E$5,VLOOKUP($A732,'Recurring Plans'!$A$5:$M$104,5,FALSE)+($B732-1)*VLOOKUP($A732,'Recurring Plans'!$A$5:$M$104,6,FALSE)*7,IF(VLOOKUP($A732,'Recurring Plans'!$A$5:$M$104,7,FALSE)='Assumptions'!$E$6,EDATE(VLOOKUP($A732,'Recurring Plans'!$A$5:$M$104,5,FALSE),($B732-1)*VLOOKUP($A732,'Recurring Plans'!$A$5:$M$104,6,FALSE)),""))),""))</f>
        <v/>
      </c>
      <c r="F732" s="31" t="n"/>
      <c r="G732" s="33">
        <f>IF($E732="","",IF($F732&lt;&gt;"",$F732,$E732))</f>
        <v/>
      </c>
      <c r="H732" s="24">
        <f>IF($E732="","",IFERROR(VLOOKUP($A732,'Recurring Plans'!$A$5:$M$104,9,FALSE),""))</f>
        <v/>
      </c>
      <c r="I732" s="13" t="n"/>
      <c r="J732" s="20">
        <f>IF($E732="","",IF($I732&lt;&gt;"",$I732,IFERROR(VLOOKUP($A732,'Recurring Plans'!$A$5:$M$104,10,FALSE),"")))</f>
        <v/>
      </c>
      <c r="K732" s="12" t="n"/>
      <c r="L732" s="9">
        <f>IF($G732="","",IF($K732&lt;&gt;"",$K732,'Assumptions'!$E$14))</f>
        <v/>
      </c>
      <c r="M732" s="13" t="n"/>
      <c r="N732" s="20">
        <f>IF($G732="","",IF(OR($F732&lt;&gt;"",$I732&lt;&gt;"",$M732&lt;&gt;"",$K732='Assumptions'!$E$16,$K732='Assumptions'!$E$17),"Exception - check",IF(AND($L732='Assumptions'!$E$14,$G732&lt;'Assumptions'!$B$4),"Past date - check","")))</f>
        <v/>
      </c>
    </row>
    <row r="733">
      <c r="A733" s="6">
        <f>IFERROR(IF(INDEX('Recurring Plans'!$A$5:$A$104,INT((ROW()-5)/12)+1)="","",INDEX('Recurring Plans'!$A$5:$A$104,INT((ROW()-5)/12)+1)),"")</f>
        <v/>
      </c>
      <c r="B733" s="21">
        <f>IF($A733="","",MOD(ROW()-5,12)+1)</f>
        <v/>
      </c>
      <c r="C733" s="18">
        <f>IF($A733="","",IFERROR(VLOOKUP($A733,'Recurring Plans'!$A$5:$M$104,2,FALSE),""))</f>
        <v/>
      </c>
      <c r="D733" s="18">
        <f>IF($A733="","",IFERROR(VLOOKUP($A733,'Recurring Plans'!$A$5:$M$104,4,FALSE),""))</f>
        <v/>
      </c>
      <c r="E733" s="32">
        <f>IF(OR($A733="",$B733&gt;IFERROR(VLOOKUP($A733,'Recurring Plans'!$A$5:$M$104,8,FALSE),0),IFERROR(VLOOKUP($A733,'Recurring Plans'!$A$5:$M$104,11,FALSE),"")&lt;&gt;'Assumptions'!$E$9),"",IFERROR(IF(VLOOKUP($A733,'Recurring Plans'!$A$5:$M$104,7,FALSE)='Assumptions'!$E$4,VLOOKUP($A733,'Recurring Plans'!$A$5:$M$104,5,FALSE)+($B733-1)*VLOOKUP($A733,'Recurring Plans'!$A$5:$M$104,6,FALSE),IF(VLOOKUP($A733,'Recurring Plans'!$A$5:$M$104,7,FALSE)='Assumptions'!$E$5,VLOOKUP($A733,'Recurring Plans'!$A$5:$M$104,5,FALSE)+($B733-1)*VLOOKUP($A733,'Recurring Plans'!$A$5:$M$104,6,FALSE)*7,IF(VLOOKUP($A733,'Recurring Plans'!$A$5:$M$104,7,FALSE)='Assumptions'!$E$6,EDATE(VLOOKUP($A733,'Recurring Plans'!$A$5:$M$104,5,FALSE),($B733-1)*VLOOKUP($A733,'Recurring Plans'!$A$5:$M$104,6,FALSE)),""))),""))</f>
        <v/>
      </c>
      <c r="F733" s="31" t="n"/>
      <c r="G733" s="32">
        <f>IF($E733="","",IF($F733&lt;&gt;"",$F733,$E733))</f>
        <v/>
      </c>
      <c r="H733" s="22">
        <f>IF($E733="","",IFERROR(VLOOKUP($A733,'Recurring Plans'!$A$5:$M$104,9,FALSE),""))</f>
        <v/>
      </c>
      <c r="I733" s="13" t="n"/>
      <c r="J733" s="18">
        <f>IF($E733="","",IF($I733&lt;&gt;"",$I733,IFERROR(VLOOKUP($A733,'Recurring Plans'!$A$5:$M$104,10,FALSE),"")))</f>
        <v/>
      </c>
      <c r="K733" s="12" t="n"/>
      <c r="L733" s="6">
        <f>IF($G733="","",IF($K733&lt;&gt;"",$K733,'Assumptions'!$E$14))</f>
        <v/>
      </c>
      <c r="M733" s="13" t="n"/>
      <c r="N733" s="18">
        <f>IF($G733="","",IF(OR($F733&lt;&gt;"",$I733&lt;&gt;"",$M733&lt;&gt;"",$K733='Assumptions'!$E$16,$K733='Assumptions'!$E$17),"Exception - check",IF(AND($L733='Assumptions'!$E$14,$G733&lt;'Assumptions'!$B$4),"Past date - check","")))</f>
        <v/>
      </c>
    </row>
    <row r="734">
      <c r="A734" s="9">
        <f>IFERROR(IF(INDEX('Recurring Plans'!$A$5:$A$104,INT((ROW()-5)/12)+1)="","",INDEX('Recurring Plans'!$A$5:$A$104,INT((ROW()-5)/12)+1)),"")</f>
        <v/>
      </c>
      <c r="B734" s="23">
        <f>IF($A734="","",MOD(ROW()-5,12)+1)</f>
        <v/>
      </c>
      <c r="C734" s="20">
        <f>IF($A734="","",IFERROR(VLOOKUP($A734,'Recurring Plans'!$A$5:$M$104,2,FALSE),""))</f>
        <v/>
      </c>
      <c r="D734" s="20">
        <f>IF($A734="","",IFERROR(VLOOKUP($A734,'Recurring Plans'!$A$5:$M$104,4,FALSE),""))</f>
        <v/>
      </c>
      <c r="E734" s="33">
        <f>IF(OR($A734="",$B734&gt;IFERROR(VLOOKUP($A734,'Recurring Plans'!$A$5:$M$104,8,FALSE),0),IFERROR(VLOOKUP($A734,'Recurring Plans'!$A$5:$M$104,11,FALSE),"")&lt;&gt;'Assumptions'!$E$9),"",IFERROR(IF(VLOOKUP($A734,'Recurring Plans'!$A$5:$M$104,7,FALSE)='Assumptions'!$E$4,VLOOKUP($A734,'Recurring Plans'!$A$5:$M$104,5,FALSE)+($B734-1)*VLOOKUP($A734,'Recurring Plans'!$A$5:$M$104,6,FALSE),IF(VLOOKUP($A734,'Recurring Plans'!$A$5:$M$104,7,FALSE)='Assumptions'!$E$5,VLOOKUP($A734,'Recurring Plans'!$A$5:$M$104,5,FALSE)+($B734-1)*VLOOKUP($A734,'Recurring Plans'!$A$5:$M$104,6,FALSE)*7,IF(VLOOKUP($A734,'Recurring Plans'!$A$5:$M$104,7,FALSE)='Assumptions'!$E$6,EDATE(VLOOKUP($A734,'Recurring Plans'!$A$5:$M$104,5,FALSE),($B734-1)*VLOOKUP($A734,'Recurring Plans'!$A$5:$M$104,6,FALSE)),""))),""))</f>
        <v/>
      </c>
      <c r="F734" s="31" t="n"/>
      <c r="G734" s="33">
        <f>IF($E734="","",IF($F734&lt;&gt;"",$F734,$E734))</f>
        <v/>
      </c>
      <c r="H734" s="24">
        <f>IF($E734="","",IFERROR(VLOOKUP($A734,'Recurring Plans'!$A$5:$M$104,9,FALSE),""))</f>
        <v/>
      </c>
      <c r="I734" s="13" t="n"/>
      <c r="J734" s="20">
        <f>IF($E734="","",IF($I734&lt;&gt;"",$I734,IFERROR(VLOOKUP($A734,'Recurring Plans'!$A$5:$M$104,10,FALSE),"")))</f>
        <v/>
      </c>
      <c r="K734" s="12" t="n"/>
      <c r="L734" s="9">
        <f>IF($G734="","",IF($K734&lt;&gt;"",$K734,'Assumptions'!$E$14))</f>
        <v/>
      </c>
      <c r="M734" s="13" t="n"/>
      <c r="N734" s="20">
        <f>IF($G734="","",IF(OR($F734&lt;&gt;"",$I734&lt;&gt;"",$M734&lt;&gt;"",$K734='Assumptions'!$E$16,$K734='Assumptions'!$E$17),"Exception - check",IF(AND($L734='Assumptions'!$E$14,$G734&lt;'Assumptions'!$B$4),"Past date - check","")))</f>
        <v/>
      </c>
    </row>
    <row r="735">
      <c r="A735" s="6">
        <f>IFERROR(IF(INDEX('Recurring Plans'!$A$5:$A$104,INT((ROW()-5)/12)+1)="","",INDEX('Recurring Plans'!$A$5:$A$104,INT((ROW()-5)/12)+1)),"")</f>
        <v/>
      </c>
      <c r="B735" s="21">
        <f>IF($A735="","",MOD(ROW()-5,12)+1)</f>
        <v/>
      </c>
      <c r="C735" s="18">
        <f>IF($A735="","",IFERROR(VLOOKUP($A735,'Recurring Plans'!$A$5:$M$104,2,FALSE),""))</f>
        <v/>
      </c>
      <c r="D735" s="18">
        <f>IF($A735="","",IFERROR(VLOOKUP($A735,'Recurring Plans'!$A$5:$M$104,4,FALSE),""))</f>
        <v/>
      </c>
      <c r="E735" s="32">
        <f>IF(OR($A735="",$B735&gt;IFERROR(VLOOKUP($A735,'Recurring Plans'!$A$5:$M$104,8,FALSE),0),IFERROR(VLOOKUP($A735,'Recurring Plans'!$A$5:$M$104,11,FALSE),"")&lt;&gt;'Assumptions'!$E$9),"",IFERROR(IF(VLOOKUP($A735,'Recurring Plans'!$A$5:$M$104,7,FALSE)='Assumptions'!$E$4,VLOOKUP($A735,'Recurring Plans'!$A$5:$M$104,5,FALSE)+($B735-1)*VLOOKUP($A735,'Recurring Plans'!$A$5:$M$104,6,FALSE),IF(VLOOKUP($A735,'Recurring Plans'!$A$5:$M$104,7,FALSE)='Assumptions'!$E$5,VLOOKUP($A735,'Recurring Plans'!$A$5:$M$104,5,FALSE)+($B735-1)*VLOOKUP($A735,'Recurring Plans'!$A$5:$M$104,6,FALSE)*7,IF(VLOOKUP($A735,'Recurring Plans'!$A$5:$M$104,7,FALSE)='Assumptions'!$E$6,EDATE(VLOOKUP($A735,'Recurring Plans'!$A$5:$M$104,5,FALSE),($B735-1)*VLOOKUP($A735,'Recurring Plans'!$A$5:$M$104,6,FALSE)),""))),""))</f>
        <v/>
      </c>
      <c r="F735" s="31" t="n"/>
      <c r="G735" s="32">
        <f>IF($E735="","",IF($F735&lt;&gt;"",$F735,$E735))</f>
        <v/>
      </c>
      <c r="H735" s="22">
        <f>IF($E735="","",IFERROR(VLOOKUP($A735,'Recurring Plans'!$A$5:$M$104,9,FALSE),""))</f>
        <v/>
      </c>
      <c r="I735" s="13" t="n"/>
      <c r="J735" s="18">
        <f>IF($E735="","",IF($I735&lt;&gt;"",$I735,IFERROR(VLOOKUP($A735,'Recurring Plans'!$A$5:$M$104,10,FALSE),"")))</f>
        <v/>
      </c>
      <c r="K735" s="12" t="n"/>
      <c r="L735" s="6">
        <f>IF($G735="","",IF($K735&lt;&gt;"",$K735,'Assumptions'!$E$14))</f>
        <v/>
      </c>
      <c r="M735" s="13" t="n"/>
      <c r="N735" s="18">
        <f>IF($G735="","",IF(OR($F735&lt;&gt;"",$I735&lt;&gt;"",$M735&lt;&gt;"",$K735='Assumptions'!$E$16,$K735='Assumptions'!$E$17),"Exception - check",IF(AND($L735='Assumptions'!$E$14,$G735&lt;'Assumptions'!$B$4),"Past date - check","")))</f>
        <v/>
      </c>
    </row>
    <row r="736">
      <c r="A736" s="9">
        <f>IFERROR(IF(INDEX('Recurring Plans'!$A$5:$A$104,INT((ROW()-5)/12)+1)="","",INDEX('Recurring Plans'!$A$5:$A$104,INT((ROW()-5)/12)+1)),"")</f>
        <v/>
      </c>
      <c r="B736" s="23">
        <f>IF($A736="","",MOD(ROW()-5,12)+1)</f>
        <v/>
      </c>
      <c r="C736" s="20">
        <f>IF($A736="","",IFERROR(VLOOKUP($A736,'Recurring Plans'!$A$5:$M$104,2,FALSE),""))</f>
        <v/>
      </c>
      <c r="D736" s="20">
        <f>IF($A736="","",IFERROR(VLOOKUP($A736,'Recurring Plans'!$A$5:$M$104,4,FALSE),""))</f>
        <v/>
      </c>
      <c r="E736" s="33">
        <f>IF(OR($A736="",$B736&gt;IFERROR(VLOOKUP($A736,'Recurring Plans'!$A$5:$M$104,8,FALSE),0),IFERROR(VLOOKUP($A736,'Recurring Plans'!$A$5:$M$104,11,FALSE),"")&lt;&gt;'Assumptions'!$E$9),"",IFERROR(IF(VLOOKUP($A736,'Recurring Plans'!$A$5:$M$104,7,FALSE)='Assumptions'!$E$4,VLOOKUP($A736,'Recurring Plans'!$A$5:$M$104,5,FALSE)+($B736-1)*VLOOKUP($A736,'Recurring Plans'!$A$5:$M$104,6,FALSE),IF(VLOOKUP($A736,'Recurring Plans'!$A$5:$M$104,7,FALSE)='Assumptions'!$E$5,VLOOKUP($A736,'Recurring Plans'!$A$5:$M$104,5,FALSE)+($B736-1)*VLOOKUP($A736,'Recurring Plans'!$A$5:$M$104,6,FALSE)*7,IF(VLOOKUP($A736,'Recurring Plans'!$A$5:$M$104,7,FALSE)='Assumptions'!$E$6,EDATE(VLOOKUP($A736,'Recurring Plans'!$A$5:$M$104,5,FALSE),($B736-1)*VLOOKUP($A736,'Recurring Plans'!$A$5:$M$104,6,FALSE)),""))),""))</f>
        <v/>
      </c>
      <c r="F736" s="31" t="n"/>
      <c r="G736" s="33">
        <f>IF($E736="","",IF($F736&lt;&gt;"",$F736,$E736))</f>
        <v/>
      </c>
      <c r="H736" s="24">
        <f>IF($E736="","",IFERROR(VLOOKUP($A736,'Recurring Plans'!$A$5:$M$104,9,FALSE),""))</f>
        <v/>
      </c>
      <c r="I736" s="13" t="n"/>
      <c r="J736" s="20">
        <f>IF($E736="","",IF($I736&lt;&gt;"",$I736,IFERROR(VLOOKUP($A736,'Recurring Plans'!$A$5:$M$104,10,FALSE),"")))</f>
        <v/>
      </c>
      <c r="K736" s="12" t="n"/>
      <c r="L736" s="9">
        <f>IF($G736="","",IF($K736&lt;&gt;"",$K736,'Assumptions'!$E$14))</f>
        <v/>
      </c>
      <c r="M736" s="13" t="n"/>
      <c r="N736" s="20">
        <f>IF($G736="","",IF(OR($F736&lt;&gt;"",$I736&lt;&gt;"",$M736&lt;&gt;"",$K736='Assumptions'!$E$16,$K736='Assumptions'!$E$17),"Exception - check",IF(AND($L736='Assumptions'!$E$14,$G736&lt;'Assumptions'!$B$4),"Past date - check","")))</f>
        <v/>
      </c>
    </row>
    <row r="737">
      <c r="A737" s="6">
        <f>IFERROR(IF(INDEX('Recurring Plans'!$A$5:$A$104,INT((ROW()-5)/12)+1)="","",INDEX('Recurring Plans'!$A$5:$A$104,INT((ROW()-5)/12)+1)),"")</f>
        <v/>
      </c>
      <c r="B737" s="21">
        <f>IF($A737="","",MOD(ROW()-5,12)+1)</f>
        <v/>
      </c>
      <c r="C737" s="18">
        <f>IF($A737="","",IFERROR(VLOOKUP($A737,'Recurring Plans'!$A$5:$M$104,2,FALSE),""))</f>
        <v/>
      </c>
      <c r="D737" s="18">
        <f>IF($A737="","",IFERROR(VLOOKUP($A737,'Recurring Plans'!$A$5:$M$104,4,FALSE),""))</f>
        <v/>
      </c>
      <c r="E737" s="32">
        <f>IF(OR($A737="",$B737&gt;IFERROR(VLOOKUP($A737,'Recurring Plans'!$A$5:$M$104,8,FALSE),0),IFERROR(VLOOKUP($A737,'Recurring Plans'!$A$5:$M$104,11,FALSE),"")&lt;&gt;'Assumptions'!$E$9),"",IFERROR(IF(VLOOKUP($A737,'Recurring Plans'!$A$5:$M$104,7,FALSE)='Assumptions'!$E$4,VLOOKUP($A737,'Recurring Plans'!$A$5:$M$104,5,FALSE)+($B737-1)*VLOOKUP($A737,'Recurring Plans'!$A$5:$M$104,6,FALSE),IF(VLOOKUP($A737,'Recurring Plans'!$A$5:$M$104,7,FALSE)='Assumptions'!$E$5,VLOOKUP($A737,'Recurring Plans'!$A$5:$M$104,5,FALSE)+($B737-1)*VLOOKUP($A737,'Recurring Plans'!$A$5:$M$104,6,FALSE)*7,IF(VLOOKUP($A737,'Recurring Plans'!$A$5:$M$104,7,FALSE)='Assumptions'!$E$6,EDATE(VLOOKUP($A737,'Recurring Plans'!$A$5:$M$104,5,FALSE),($B737-1)*VLOOKUP($A737,'Recurring Plans'!$A$5:$M$104,6,FALSE)),""))),""))</f>
        <v/>
      </c>
      <c r="F737" s="31" t="n"/>
      <c r="G737" s="32">
        <f>IF($E737="","",IF($F737&lt;&gt;"",$F737,$E737))</f>
        <v/>
      </c>
      <c r="H737" s="22">
        <f>IF($E737="","",IFERROR(VLOOKUP($A737,'Recurring Plans'!$A$5:$M$104,9,FALSE),""))</f>
        <v/>
      </c>
      <c r="I737" s="13" t="n"/>
      <c r="J737" s="18">
        <f>IF($E737="","",IF($I737&lt;&gt;"",$I737,IFERROR(VLOOKUP($A737,'Recurring Plans'!$A$5:$M$104,10,FALSE),"")))</f>
        <v/>
      </c>
      <c r="K737" s="12" t="n"/>
      <c r="L737" s="6">
        <f>IF($G737="","",IF($K737&lt;&gt;"",$K737,'Assumptions'!$E$14))</f>
        <v/>
      </c>
      <c r="M737" s="13" t="n"/>
      <c r="N737" s="18">
        <f>IF($G737="","",IF(OR($F737&lt;&gt;"",$I737&lt;&gt;"",$M737&lt;&gt;"",$K737='Assumptions'!$E$16,$K737='Assumptions'!$E$17),"Exception - check",IF(AND($L737='Assumptions'!$E$14,$G737&lt;'Assumptions'!$B$4),"Past date - check","")))</f>
        <v/>
      </c>
    </row>
    <row r="738">
      <c r="A738" s="9">
        <f>IFERROR(IF(INDEX('Recurring Plans'!$A$5:$A$104,INT((ROW()-5)/12)+1)="","",INDEX('Recurring Plans'!$A$5:$A$104,INT((ROW()-5)/12)+1)),"")</f>
        <v/>
      </c>
      <c r="B738" s="23">
        <f>IF($A738="","",MOD(ROW()-5,12)+1)</f>
        <v/>
      </c>
      <c r="C738" s="20">
        <f>IF($A738="","",IFERROR(VLOOKUP($A738,'Recurring Plans'!$A$5:$M$104,2,FALSE),""))</f>
        <v/>
      </c>
      <c r="D738" s="20">
        <f>IF($A738="","",IFERROR(VLOOKUP($A738,'Recurring Plans'!$A$5:$M$104,4,FALSE),""))</f>
        <v/>
      </c>
      <c r="E738" s="33">
        <f>IF(OR($A738="",$B738&gt;IFERROR(VLOOKUP($A738,'Recurring Plans'!$A$5:$M$104,8,FALSE),0),IFERROR(VLOOKUP($A738,'Recurring Plans'!$A$5:$M$104,11,FALSE),"")&lt;&gt;'Assumptions'!$E$9),"",IFERROR(IF(VLOOKUP($A738,'Recurring Plans'!$A$5:$M$104,7,FALSE)='Assumptions'!$E$4,VLOOKUP($A738,'Recurring Plans'!$A$5:$M$104,5,FALSE)+($B738-1)*VLOOKUP($A738,'Recurring Plans'!$A$5:$M$104,6,FALSE),IF(VLOOKUP($A738,'Recurring Plans'!$A$5:$M$104,7,FALSE)='Assumptions'!$E$5,VLOOKUP($A738,'Recurring Plans'!$A$5:$M$104,5,FALSE)+($B738-1)*VLOOKUP($A738,'Recurring Plans'!$A$5:$M$104,6,FALSE)*7,IF(VLOOKUP($A738,'Recurring Plans'!$A$5:$M$104,7,FALSE)='Assumptions'!$E$6,EDATE(VLOOKUP($A738,'Recurring Plans'!$A$5:$M$104,5,FALSE),($B738-1)*VLOOKUP($A738,'Recurring Plans'!$A$5:$M$104,6,FALSE)),""))),""))</f>
        <v/>
      </c>
      <c r="F738" s="31" t="n"/>
      <c r="G738" s="33">
        <f>IF($E738="","",IF($F738&lt;&gt;"",$F738,$E738))</f>
        <v/>
      </c>
      <c r="H738" s="24">
        <f>IF($E738="","",IFERROR(VLOOKUP($A738,'Recurring Plans'!$A$5:$M$104,9,FALSE),""))</f>
        <v/>
      </c>
      <c r="I738" s="13" t="n"/>
      <c r="J738" s="20">
        <f>IF($E738="","",IF($I738&lt;&gt;"",$I738,IFERROR(VLOOKUP($A738,'Recurring Plans'!$A$5:$M$104,10,FALSE),"")))</f>
        <v/>
      </c>
      <c r="K738" s="12" t="n"/>
      <c r="L738" s="9">
        <f>IF($G738="","",IF($K738&lt;&gt;"",$K738,'Assumptions'!$E$14))</f>
        <v/>
      </c>
      <c r="M738" s="13" t="n"/>
      <c r="N738" s="20">
        <f>IF($G738="","",IF(OR($F738&lt;&gt;"",$I738&lt;&gt;"",$M738&lt;&gt;"",$K738='Assumptions'!$E$16,$K738='Assumptions'!$E$17),"Exception - check",IF(AND($L738='Assumptions'!$E$14,$G738&lt;'Assumptions'!$B$4),"Past date - check","")))</f>
        <v/>
      </c>
    </row>
    <row r="739">
      <c r="A739" s="6">
        <f>IFERROR(IF(INDEX('Recurring Plans'!$A$5:$A$104,INT((ROW()-5)/12)+1)="","",INDEX('Recurring Plans'!$A$5:$A$104,INT((ROW()-5)/12)+1)),"")</f>
        <v/>
      </c>
      <c r="B739" s="21">
        <f>IF($A739="","",MOD(ROW()-5,12)+1)</f>
        <v/>
      </c>
      <c r="C739" s="18">
        <f>IF($A739="","",IFERROR(VLOOKUP($A739,'Recurring Plans'!$A$5:$M$104,2,FALSE),""))</f>
        <v/>
      </c>
      <c r="D739" s="18">
        <f>IF($A739="","",IFERROR(VLOOKUP($A739,'Recurring Plans'!$A$5:$M$104,4,FALSE),""))</f>
        <v/>
      </c>
      <c r="E739" s="32">
        <f>IF(OR($A739="",$B739&gt;IFERROR(VLOOKUP($A739,'Recurring Plans'!$A$5:$M$104,8,FALSE),0),IFERROR(VLOOKUP($A739,'Recurring Plans'!$A$5:$M$104,11,FALSE),"")&lt;&gt;'Assumptions'!$E$9),"",IFERROR(IF(VLOOKUP($A739,'Recurring Plans'!$A$5:$M$104,7,FALSE)='Assumptions'!$E$4,VLOOKUP($A739,'Recurring Plans'!$A$5:$M$104,5,FALSE)+($B739-1)*VLOOKUP($A739,'Recurring Plans'!$A$5:$M$104,6,FALSE),IF(VLOOKUP($A739,'Recurring Plans'!$A$5:$M$104,7,FALSE)='Assumptions'!$E$5,VLOOKUP($A739,'Recurring Plans'!$A$5:$M$104,5,FALSE)+($B739-1)*VLOOKUP($A739,'Recurring Plans'!$A$5:$M$104,6,FALSE)*7,IF(VLOOKUP($A739,'Recurring Plans'!$A$5:$M$104,7,FALSE)='Assumptions'!$E$6,EDATE(VLOOKUP($A739,'Recurring Plans'!$A$5:$M$104,5,FALSE),($B739-1)*VLOOKUP($A739,'Recurring Plans'!$A$5:$M$104,6,FALSE)),""))),""))</f>
        <v/>
      </c>
      <c r="F739" s="31" t="n"/>
      <c r="G739" s="32">
        <f>IF($E739="","",IF($F739&lt;&gt;"",$F739,$E739))</f>
        <v/>
      </c>
      <c r="H739" s="22">
        <f>IF($E739="","",IFERROR(VLOOKUP($A739,'Recurring Plans'!$A$5:$M$104,9,FALSE),""))</f>
        <v/>
      </c>
      <c r="I739" s="13" t="n"/>
      <c r="J739" s="18">
        <f>IF($E739="","",IF($I739&lt;&gt;"",$I739,IFERROR(VLOOKUP($A739,'Recurring Plans'!$A$5:$M$104,10,FALSE),"")))</f>
        <v/>
      </c>
      <c r="K739" s="12" t="n"/>
      <c r="L739" s="6">
        <f>IF($G739="","",IF($K739&lt;&gt;"",$K739,'Assumptions'!$E$14))</f>
        <v/>
      </c>
      <c r="M739" s="13" t="n"/>
      <c r="N739" s="18">
        <f>IF($G739="","",IF(OR($F739&lt;&gt;"",$I739&lt;&gt;"",$M739&lt;&gt;"",$K739='Assumptions'!$E$16,$K739='Assumptions'!$E$17),"Exception - check",IF(AND($L739='Assumptions'!$E$14,$G739&lt;'Assumptions'!$B$4),"Past date - check","")))</f>
        <v/>
      </c>
    </row>
    <row r="740">
      <c r="A740" s="9">
        <f>IFERROR(IF(INDEX('Recurring Plans'!$A$5:$A$104,INT((ROW()-5)/12)+1)="","",INDEX('Recurring Plans'!$A$5:$A$104,INT((ROW()-5)/12)+1)),"")</f>
        <v/>
      </c>
      <c r="B740" s="23">
        <f>IF($A740="","",MOD(ROW()-5,12)+1)</f>
        <v/>
      </c>
      <c r="C740" s="20">
        <f>IF($A740="","",IFERROR(VLOOKUP($A740,'Recurring Plans'!$A$5:$M$104,2,FALSE),""))</f>
        <v/>
      </c>
      <c r="D740" s="20">
        <f>IF($A740="","",IFERROR(VLOOKUP($A740,'Recurring Plans'!$A$5:$M$104,4,FALSE),""))</f>
        <v/>
      </c>
      <c r="E740" s="33">
        <f>IF(OR($A740="",$B740&gt;IFERROR(VLOOKUP($A740,'Recurring Plans'!$A$5:$M$104,8,FALSE),0),IFERROR(VLOOKUP($A740,'Recurring Plans'!$A$5:$M$104,11,FALSE),"")&lt;&gt;'Assumptions'!$E$9),"",IFERROR(IF(VLOOKUP($A740,'Recurring Plans'!$A$5:$M$104,7,FALSE)='Assumptions'!$E$4,VLOOKUP($A740,'Recurring Plans'!$A$5:$M$104,5,FALSE)+($B740-1)*VLOOKUP($A740,'Recurring Plans'!$A$5:$M$104,6,FALSE),IF(VLOOKUP($A740,'Recurring Plans'!$A$5:$M$104,7,FALSE)='Assumptions'!$E$5,VLOOKUP($A740,'Recurring Plans'!$A$5:$M$104,5,FALSE)+($B740-1)*VLOOKUP($A740,'Recurring Plans'!$A$5:$M$104,6,FALSE)*7,IF(VLOOKUP($A740,'Recurring Plans'!$A$5:$M$104,7,FALSE)='Assumptions'!$E$6,EDATE(VLOOKUP($A740,'Recurring Plans'!$A$5:$M$104,5,FALSE),($B740-1)*VLOOKUP($A740,'Recurring Plans'!$A$5:$M$104,6,FALSE)),""))),""))</f>
        <v/>
      </c>
      <c r="F740" s="31" t="n"/>
      <c r="G740" s="33">
        <f>IF($E740="","",IF($F740&lt;&gt;"",$F740,$E740))</f>
        <v/>
      </c>
      <c r="H740" s="24">
        <f>IF($E740="","",IFERROR(VLOOKUP($A740,'Recurring Plans'!$A$5:$M$104,9,FALSE),""))</f>
        <v/>
      </c>
      <c r="I740" s="13" t="n"/>
      <c r="J740" s="20">
        <f>IF($E740="","",IF($I740&lt;&gt;"",$I740,IFERROR(VLOOKUP($A740,'Recurring Plans'!$A$5:$M$104,10,FALSE),"")))</f>
        <v/>
      </c>
      <c r="K740" s="12" t="n"/>
      <c r="L740" s="9">
        <f>IF($G740="","",IF($K740&lt;&gt;"",$K740,'Assumptions'!$E$14))</f>
        <v/>
      </c>
      <c r="M740" s="13" t="n"/>
      <c r="N740" s="20">
        <f>IF($G740="","",IF(OR($F740&lt;&gt;"",$I740&lt;&gt;"",$M740&lt;&gt;"",$K740='Assumptions'!$E$16,$K740='Assumptions'!$E$17),"Exception - check",IF(AND($L740='Assumptions'!$E$14,$G740&lt;'Assumptions'!$B$4),"Past date - check","")))</f>
        <v/>
      </c>
    </row>
    <row r="741">
      <c r="A741" s="6">
        <f>IFERROR(IF(INDEX('Recurring Plans'!$A$5:$A$104,INT((ROW()-5)/12)+1)="","",INDEX('Recurring Plans'!$A$5:$A$104,INT((ROW()-5)/12)+1)),"")</f>
        <v/>
      </c>
      <c r="B741" s="21">
        <f>IF($A741="","",MOD(ROW()-5,12)+1)</f>
        <v/>
      </c>
      <c r="C741" s="18">
        <f>IF($A741="","",IFERROR(VLOOKUP($A741,'Recurring Plans'!$A$5:$M$104,2,FALSE),""))</f>
        <v/>
      </c>
      <c r="D741" s="18">
        <f>IF($A741="","",IFERROR(VLOOKUP($A741,'Recurring Plans'!$A$5:$M$104,4,FALSE),""))</f>
        <v/>
      </c>
      <c r="E741" s="32">
        <f>IF(OR($A741="",$B741&gt;IFERROR(VLOOKUP($A741,'Recurring Plans'!$A$5:$M$104,8,FALSE),0),IFERROR(VLOOKUP($A741,'Recurring Plans'!$A$5:$M$104,11,FALSE),"")&lt;&gt;'Assumptions'!$E$9),"",IFERROR(IF(VLOOKUP($A741,'Recurring Plans'!$A$5:$M$104,7,FALSE)='Assumptions'!$E$4,VLOOKUP($A741,'Recurring Plans'!$A$5:$M$104,5,FALSE)+($B741-1)*VLOOKUP($A741,'Recurring Plans'!$A$5:$M$104,6,FALSE),IF(VLOOKUP($A741,'Recurring Plans'!$A$5:$M$104,7,FALSE)='Assumptions'!$E$5,VLOOKUP($A741,'Recurring Plans'!$A$5:$M$104,5,FALSE)+($B741-1)*VLOOKUP($A741,'Recurring Plans'!$A$5:$M$104,6,FALSE)*7,IF(VLOOKUP($A741,'Recurring Plans'!$A$5:$M$104,7,FALSE)='Assumptions'!$E$6,EDATE(VLOOKUP($A741,'Recurring Plans'!$A$5:$M$104,5,FALSE),($B741-1)*VLOOKUP($A741,'Recurring Plans'!$A$5:$M$104,6,FALSE)),""))),""))</f>
        <v/>
      </c>
      <c r="F741" s="31" t="n"/>
      <c r="G741" s="32">
        <f>IF($E741="","",IF($F741&lt;&gt;"",$F741,$E741))</f>
        <v/>
      </c>
      <c r="H741" s="22">
        <f>IF($E741="","",IFERROR(VLOOKUP($A741,'Recurring Plans'!$A$5:$M$104,9,FALSE),""))</f>
        <v/>
      </c>
      <c r="I741" s="13" t="n"/>
      <c r="J741" s="18">
        <f>IF($E741="","",IF($I741&lt;&gt;"",$I741,IFERROR(VLOOKUP($A741,'Recurring Plans'!$A$5:$M$104,10,FALSE),"")))</f>
        <v/>
      </c>
      <c r="K741" s="12" t="n"/>
      <c r="L741" s="6">
        <f>IF($G741="","",IF($K741&lt;&gt;"",$K741,'Assumptions'!$E$14))</f>
        <v/>
      </c>
      <c r="M741" s="13" t="n"/>
      <c r="N741" s="18">
        <f>IF($G741="","",IF(OR($F741&lt;&gt;"",$I741&lt;&gt;"",$M741&lt;&gt;"",$K741='Assumptions'!$E$16,$K741='Assumptions'!$E$17),"Exception - check",IF(AND($L741='Assumptions'!$E$14,$G741&lt;'Assumptions'!$B$4),"Past date - check","")))</f>
        <v/>
      </c>
    </row>
    <row r="742">
      <c r="A742" s="9">
        <f>IFERROR(IF(INDEX('Recurring Plans'!$A$5:$A$104,INT((ROW()-5)/12)+1)="","",INDEX('Recurring Plans'!$A$5:$A$104,INT((ROW()-5)/12)+1)),"")</f>
        <v/>
      </c>
      <c r="B742" s="23">
        <f>IF($A742="","",MOD(ROW()-5,12)+1)</f>
        <v/>
      </c>
      <c r="C742" s="20">
        <f>IF($A742="","",IFERROR(VLOOKUP($A742,'Recurring Plans'!$A$5:$M$104,2,FALSE),""))</f>
        <v/>
      </c>
      <c r="D742" s="20">
        <f>IF($A742="","",IFERROR(VLOOKUP($A742,'Recurring Plans'!$A$5:$M$104,4,FALSE),""))</f>
        <v/>
      </c>
      <c r="E742" s="33">
        <f>IF(OR($A742="",$B742&gt;IFERROR(VLOOKUP($A742,'Recurring Plans'!$A$5:$M$104,8,FALSE),0),IFERROR(VLOOKUP($A742,'Recurring Plans'!$A$5:$M$104,11,FALSE),"")&lt;&gt;'Assumptions'!$E$9),"",IFERROR(IF(VLOOKUP($A742,'Recurring Plans'!$A$5:$M$104,7,FALSE)='Assumptions'!$E$4,VLOOKUP($A742,'Recurring Plans'!$A$5:$M$104,5,FALSE)+($B742-1)*VLOOKUP($A742,'Recurring Plans'!$A$5:$M$104,6,FALSE),IF(VLOOKUP($A742,'Recurring Plans'!$A$5:$M$104,7,FALSE)='Assumptions'!$E$5,VLOOKUP($A742,'Recurring Plans'!$A$5:$M$104,5,FALSE)+($B742-1)*VLOOKUP($A742,'Recurring Plans'!$A$5:$M$104,6,FALSE)*7,IF(VLOOKUP($A742,'Recurring Plans'!$A$5:$M$104,7,FALSE)='Assumptions'!$E$6,EDATE(VLOOKUP($A742,'Recurring Plans'!$A$5:$M$104,5,FALSE),($B742-1)*VLOOKUP($A742,'Recurring Plans'!$A$5:$M$104,6,FALSE)),""))),""))</f>
        <v/>
      </c>
      <c r="F742" s="31" t="n"/>
      <c r="G742" s="33">
        <f>IF($E742="","",IF($F742&lt;&gt;"",$F742,$E742))</f>
        <v/>
      </c>
      <c r="H742" s="24">
        <f>IF($E742="","",IFERROR(VLOOKUP($A742,'Recurring Plans'!$A$5:$M$104,9,FALSE),""))</f>
        <v/>
      </c>
      <c r="I742" s="13" t="n"/>
      <c r="J742" s="20">
        <f>IF($E742="","",IF($I742&lt;&gt;"",$I742,IFERROR(VLOOKUP($A742,'Recurring Plans'!$A$5:$M$104,10,FALSE),"")))</f>
        <v/>
      </c>
      <c r="K742" s="12" t="n"/>
      <c r="L742" s="9">
        <f>IF($G742="","",IF($K742&lt;&gt;"",$K742,'Assumptions'!$E$14))</f>
        <v/>
      </c>
      <c r="M742" s="13" t="n"/>
      <c r="N742" s="20">
        <f>IF($G742="","",IF(OR($F742&lt;&gt;"",$I742&lt;&gt;"",$M742&lt;&gt;"",$K742='Assumptions'!$E$16,$K742='Assumptions'!$E$17),"Exception - check",IF(AND($L742='Assumptions'!$E$14,$G742&lt;'Assumptions'!$B$4),"Past date - check","")))</f>
        <v/>
      </c>
    </row>
    <row r="743">
      <c r="A743" s="6">
        <f>IFERROR(IF(INDEX('Recurring Plans'!$A$5:$A$104,INT((ROW()-5)/12)+1)="","",INDEX('Recurring Plans'!$A$5:$A$104,INT((ROW()-5)/12)+1)),"")</f>
        <v/>
      </c>
      <c r="B743" s="21">
        <f>IF($A743="","",MOD(ROW()-5,12)+1)</f>
        <v/>
      </c>
      <c r="C743" s="18">
        <f>IF($A743="","",IFERROR(VLOOKUP($A743,'Recurring Plans'!$A$5:$M$104,2,FALSE),""))</f>
        <v/>
      </c>
      <c r="D743" s="18">
        <f>IF($A743="","",IFERROR(VLOOKUP($A743,'Recurring Plans'!$A$5:$M$104,4,FALSE),""))</f>
        <v/>
      </c>
      <c r="E743" s="32">
        <f>IF(OR($A743="",$B743&gt;IFERROR(VLOOKUP($A743,'Recurring Plans'!$A$5:$M$104,8,FALSE),0),IFERROR(VLOOKUP($A743,'Recurring Plans'!$A$5:$M$104,11,FALSE),"")&lt;&gt;'Assumptions'!$E$9),"",IFERROR(IF(VLOOKUP($A743,'Recurring Plans'!$A$5:$M$104,7,FALSE)='Assumptions'!$E$4,VLOOKUP($A743,'Recurring Plans'!$A$5:$M$104,5,FALSE)+($B743-1)*VLOOKUP($A743,'Recurring Plans'!$A$5:$M$104,6,FALSE),IF(VLOOKUP($A743,'Recurring Plans'!$A$5:$M$104,7,FALSE)='Assumptions'!$E$5,VLOOKUP($A743,'Recurring Plans'!$A$5:$M$104,5,FALSE)+($B743-1)*VLOOKUP($A743,'Recurring Plans'!$A$5:$M$104,6,FALSE)*7,IF(VLOOKUP($A743,'Recurring Plans'!$A$5:$M$104,7,FALSE)='Assumptions'!$E$6,EDATE(VLOOKUP($A743,'Recurring Plans'!$A$5:$M$104,5,FALSE),($B743-1)*VLOOKUP($A743,'Recurring Plans'!$A$5:$M$104,6,FALSE)),""))),""))</f>
        <v/>
      </c>
      <c r="F743" s="31" t="n"/>
      <c r="G743" s="32">
        <f>IF($E743="","",IF($F743&lt;&gt;"",$F743,$E743))</f>
        <v/>
      </c>
      <c r="H743" s="22">
        <f>IF($E743="","",IFERROR(VLOOKUP($A743,'Recurring Plans'!$A$5:$M$104,9,FALSE),""))</f>
        <v/>
      </c>
      <c r="I743" s="13" t="n"/>
      <c r="J743" s="18">
        <f>IF($E743="","",IF($I743&lt;&gt;"",$I743,IFERROR(VLOOKUP($A743,'Recurring Plans'!$A$5:$M$104,10,FALSE),"")))</f>
        <v/>
      </c>
      <c r="K743" s="12" t="n"/>
      <c r="L743" s="6">
        <f>IF($G743="","",IF($K743&lt;&gt;"",$K743,'Assumptions'!$E$14))</f>
        <v/>
      </c>
      <c r="M743" s="13" t="n"/>
      <c r="N743" s="18">
        <f>IF($G743="","",IF(OR($F743&lt;&gt;"",$I743&lt;&gt;"",$M743&lt;&gt;"",$K743='Assumptions'!$E$16,$K743='Assumptions'!$E$17),"Exception - check",IF(AND($L743='Assumptions'!$E$14,$G743&lt;'Assumptions'!$B$4),"Past date - check","")))</f>
        <v/>
      </c>
    </row>
    <row r="744">
      <c r="A744" s="9">
        <f>IFERROR(IF(INDEX('Recurring Plans'!$A$5:$A$104,INT((ROW()-5)/12)+1)="","",INDEX('Recurring Plans'!$A$5:$A$104,INT((ROW()-5)/12)+1)),"")</f>
        <v/>
      </c>
      <c r="B744" s="23">
        <f>IF($A744="","",MOD(ROW()-5,12)+1)</f>
        <v/>
      </c>
      <c r="C744" s="20">
        <f>IF($A744="","",IFERROR(VLOOKUP($A744,'Recurring Plans'!$A$5:$M$104,2,FALSE),""))</f>
        <v/>
      </c>
      <c r="D744" s="20">
        <f>IF($A744="","",IFERROR(VLOOKUP($A744,'Recurring Plans'!$A$5:$M$104,4,FALSE),""))</f>
        <v/>
      </c>
      <c r="E744" s="33">
        <f>IF(OR($A744="",$B744&gt;IFERROR(VLOOKUP($A744,'Recurring Plans'!$A$5:$M$104,8,FALSE),0),IFERROR(VLOOKUP($A744,'Recurring Plans'!$A$5:$M$104,11,FALSE),"")&lt;&gt;'Assumptions'!$E$9),"",IFERROR(IF(VLOOKUP($A744,'Recurring Plans'!$A$5:$M$104,7,FALSE)='Assumptions'!$E$4,VLOOKUP($A744,'Recurring Plans'!$A$5:$M$104,5,FALSE)+($B744-1)*VLOOKUP($A744,'Recurring Plans'!$A$5:$M$104,6,FALSE),IF(VLOOKUP($A744,'Recurring Plans'!$A$5:$M$104,7,FALSE)='Assumptions'!$E$5,VLOOKUP($A744,'Recurring Plans'!$A$5:$M$104,5,FALSE)+($B744-1)*VLOOKUP($A744,'Recurring Plans'!$A$5:$M$104,6,FALSE)*7,IF(VLOOKUP($A744,'Recurring Plans'!$A$5:$M$104,7,FALSE)='Assumptions'!$E$6,EDATE(VLOOKUP($A744,'Recurring Plans'!$A$5:$M$104,5,FALSE),($B744-1)*VLOOKUP($A744,'Recurring Plans'!$A$5:$M$104,6,FALSE)),""))),""))</f>
        <v/>
      </c>
      <c r="F744" s="31" t="n"/>
      <c r="G744" s="33">
        <f>IF($E744="","",IF($F744&lt;&gt;"",$F744,$E744))</f>
        <v/>
      </c>
      <c r="H744" s="24">
        <f>IF($E744="","",IFERROR(VLOOKUP($A744,'Recurring Plans'!$A$5:$M$104,9,FALSE),""))</f>
        <v/>
      </c>
      <c r="I744" s="13" t="n"/>
      <c r="J744" s="20">
        <f>IF($E744="","",IF($I744&lt;&gt;"",$I744,IFERROR(VLOOKUP($A744,'Recurring Plans'!$A$5:$M$104,10,FALSE),"")))</f>
        <v/>
      </c>
      <c r="K744" s="12" t="n"/>
      <c r="L744" s="9">
        <f>IF($G744="","",IF($K744&lt;&gt;"",$K744,'Assumptions'!$E$14))</f>
        <v/>
      </c>
      <c r="M744" s="13" t="n"/>
      <c r="N744" s="20">
        <f>IF($G744="","",IF(OR($F744&lt;&gt;"",$I744&lt;&gt;"",$M744&lt;&gt;"",$K744='Assumptions'!$E$16,$K744='Assumptions'!$E$17),"Exception - check",IF(AND($L744='Assumptions'!$E$14,$G744&lt;'Assumptions'!$B$4),"Past date - check","")))</f>
        <v/>
      </c>
    </row>
    <row r="745">
      <c r="A745" s="6">
        <f>IFERROR(IF(INDEX('Recurring Plans'!$A$5:$A$104,INT((ROW()-5)/12)+1)="","",INDEX('Recurring Plans'!$A$5:$A$104,INT((ROW()-5)/12)+1)),"")</f>
        <v/>
      </c>
      <c r="B745" s="21">
        <f>IF($A745="","",MOD(ROW()-5,12)+1)</f>
        <v/>
      </c>
      <c r="C745" s="18">
        <f>IF($A745="","",IFERROR(VLOOKUP($A745,'Recurring Plans'!$A$5:$M$104,2,FALSE),""))</f>
        <v/>
      </c>
      <c r="D745" s="18">
        <f>IF($A745="","",IFERROR(VLOOKUP($A745,'Recurring Plans'!$A$5:$M$104,4,FALSE),""))</f>
        <v/>
      </c>
      <c r="E745" s="32">
        <f>IF(OR($A745="",$B745&gt;IFERROR(VLOOKUP($A745,'Recurring Plans'!$A$5:$M$104,8,FALSE),0),IFERROR(VLOOKUP($A745,'Recurring Plans'!$A$5:$M$104,11,FALSE),"")&lt;&gt;'Assumptions'!$E$9),"",IFERROR(IF(VLOOKUP($A745,'Recurring Plans'!$A$5:$M$104,7,FALSE)='Assumptions'!$E$4,VLOOKUP($A745,'Recurring Plans'!$A$5:$M$104,5,FALSE)+($B745-1)*VLOOKUP($A745,'Recurring Plans'!$A$5:$M$104,6,FALSE),IF(VLOOKUP($A745,'Recurring Plans'!$A$5:$M$104,7,FALSE)='Assumptions'!$E$5,VLOOKUP($A745,'Recurring Plans'!$A$5:$M$104,5,FALSE)+($B745-1)*VLOOKUP($A745,'Recurring Plans'!$A$5:$M$104,6,FALSE)*7,IF(VLOOKUP($A745,'Recurring Plans'!$A$5:$M$104,7,FALSE)='Assumptions'!$E$6,EDATE(VLOOKUP($A745,'Recurring Plans'!$A$5:$M$104,5,FALSE),($B745-1)*VLOOKUP($A745,'Recurring Plans'!$A$5:$M$104,6,FALSE)),""))),""))</f>
        <v/>
      </c>
      <c r="F745" s="31" t="n"/>
      <c r="G745" s="32">
        <f>IF($E745="","",IF($F745&lt;&gt;"",$F745,$E745))</f>
        <v/>
      </c>
      <c r="H745" s="22">
        <f>IF($E745="","",IFERROR(VLOOKUP($A745,'Recurring Plans'!$A$5:$M$104,9,FALSE),""))</f>
        <v/>
      </c>
      <c r="I745" s="13" t="n"/>
      <c r="J745" s="18">
        <f>IF($E745="","",IF($I745&lt;&gt;"",$I745,IFERROR(VLOOKUP($A745,'Recurring Plans'!$A$5:$M$104,10,FALSE),"")))</f>
        <v/>
      </c>
      <c r="K745" s="12" t="n"/>
      <c r="L745" s="6">
        <f>IF($G745="","",IF($K745&lt;&gt;"",$K745,'Assumptions'!$E$14))</f>
        <v/>
      </c>
      <c r="M745" s="13" t="n"/>
      <c r="N745" s="18">
        <f>IF($G745="","",IF(OR($F745&lt;&gt;"",$I745&lt;&gt;"",$M745&lt;&gt;"",$K745='Assumptions'!$E$16,$K745='Assumptions'!$E$17),"Exception - check",IF(AND($L745='Assumptions'!$E$14,$G745&lt;'Assumptions'!$B$4),"Past date - check","")))</f>
        <v/>
      </c>
    </row>
    <row r="746">
      <c r="A746" s="9">
        <f>IFERROR(IF(INDEX('Recurring Plans'!$A$5:$A$104,INT((ROW()-5)/12)+1)="","",INDEX('Recurring Plans'!$A$5:$A$104,INT((ROW()-5)/12)+1)),"")</f>
        <v/>
      </c>
      <c r="B746" s="23">
        <f>IF($A746="","",MOD(ROW()-5,12)+1)</f>
        <v/>
      </c>
      <c r="C746" s="20">
        <f>IF($A746="","",IFERROR(VLOOKUP($A746,'Recurring Plans'!$A$5:$M$104,2,FALSE),""))</f>
        <v/>
      </c>
      <c r="D746" s="20">
        <f>IF($A746="","",IFERROR(VLOOKUP($A746,'Recurring Plans'!$A$5:$M$104,4,FALSE),""))</f>
        <v/>
      </c>
      <c r="E746" s="33">
        <f>IF(OR($A746="",$B746&gt;IFERROR(VLOOKUP($A746,'Recurring Plans'!$A$5:$M$104,8,FALSE),0),IFERROR(VLOOKUP($A746,'Recurring Plans'!$A$5:$M$104,11,FALSE),"")&lt;&gt;'Assumptions'!$E$9),"",IFERROR(IF(VLOOKUP($A746,'Recurring Plans'!$A$5:$M$104,7,FALSE)='Assumptions'!$E$4,VLOOKUP($A746,'Recurring Plans'!$A$5:$M$104,5,FALSE)+($B746-1)*VLOOKUP($A746,'Recurring Plans'!$A$5:$M$104,6,FALSE),IF(VLOOKUP($A746,'Recurring Plans'!$A$5:$M$104,7,FALSE)='Assumptions'!$E$5,VLOOKUP($A746,'Recurring Plans'!$A$5:$M$104,5,FALSE)+($B746-1)*VLOOKUP($A746,'Recurring Plans'!$A$5:$M$104,6,FALSE)*7,IF(VLOOKUP($A746,'Recurring Plans'!$A$5:$M$104,7,FALSE)='Assumptions'!$E$6,EDATE(VLOOKUP($A746,'Recurring Plans'!$A$5:$M$104,5,FALSE),($B746-1)*VLOOKUP($A746,'Recurring Plans'!$A$5:$M$104,6,FALSE)),""))),""))</f>
        <v/>
      </c>
      <c r="F746" s="31" t="n"/>
      <c r="G746" s="33">
        <f>IF($E746="","",IF($F746&lt;&gt;"",$F746,$E746))</f>
        <v/>
      </c>
      <c r="H746" s="24">
        <f>IF($E746="","",IFERROR(VLOOKUP($A746,'Recurring Plans'!$A$5:$M$104,9,FALSE),""))</f>
        <v/>
      </c>
      <c r="I746" s="13" t="n"/>
      <c r="J746" s="20">
        <f>IF($E746="","",IF($I746&lt;&gt;"",$I746,IFERROR(VLOOKUP($A746,'Recurring Plans'!$A$5:$M$104,10,FALSE),"")))</f>
        <v/>
      </c>
      <c r="K746" s="12" t="n"/>
      <c r="L746" s="9">
        <f>IF($G746="","",IF($K746&lt;&gt;"",$K746,'Assumptions'!$E$14))</f>
        <v/>
      </c>
      <c r="M746" s="13" t="n"/>
      <c r="N746" s="20">
        <f>IF($G746="","",IF(OR($F746&lt;&gt;"",$I746&lt;&gt;"",$M746&lt;&gt;"",$K746='Assumptions'!$E$16,$K746='Assumptions'!$E$17),"Exception - check",IF(AND($L746='Assumptions'!$E$14,$G746&lt;'Assumptions'!$B$4),"Past date - check","")))</f>
        <v/>
      </c>
    </row>
    <row r="747">
      <c r="A747" s="6">
        <f>IFERROR(IF(INDEX('Recurring Plans'!$A$5:$A$104,INT((ROW()-5)/12)+1)="","",INDEX('Recurring Plans'!$A$5:$A$104,INT((ROW()-5)/12)+1)),"")</f>
        <v/>
      </c>
      <c r="B747" s="21">
        <f>IF($A747="","",MOD(ROW()-5,12)+1)</f>
        <v/>
      </c>
      <c r="C747" s="18">
        <f>IF($A747="","",IFERROR(VLOOKUP($A747,'Recurring Plans'!$A$5:$M$104,2,FALSE),""))</f>
        <v/>
      </c>
      <c r="D747" s="18">
        <f>IF($A747="","",IFERROR(VLOOKUP($A747,'Recurring Plans'!$A$5:$M$104,4,FALSE),""))</f>
        <v/>
      </c>
      <c r="E747" s="32">
        <f>IF(OR($A747="",$B747&gt;IFERROR(VLOOKUP($A747,'Recurring Plans'!$A$5:$M$104,8,FALSE),0),IFERROR(VLOOKUP($A747,'Recurring Plans'!$A$5:$M$104,11,FALSE),"")&lt;&gt;'Assumptions'!$E$9),"",IFERROR(IF(VLOOKUP($A747,'Recurring Plans'!$A$5:$M$104,7,FALSE)='Assumptions'!$E$4,VLOOKUP($A747,'Recurring Plans'!$A$5:$M$104,5,FALSE)+($B747-1)*VLOOKUP($A747,'Recurring Plans'!$A$5:$M$104,6,FALSE),IF(VLOOKUP($A747,'Recurring Plans'!$A$5:$M$104,7,FALSE)='Assumptions'!$E$5,VLOOKUP($A747,'Recurring Plans'!$A$5:$M$104,5,FALSE)+($B747-1)*VLOOKUP($A747,'Recurring Plans'!$A$5:$M$104,6,FALSE)*7,IF(VLOOKUP($A747,'Recurring Plans'!$A$5:$M$104,7,FALSE)='Assumptions'!$E$6,EDATE(VLOOKUP($A747,'Recurring Plans'!$A$5:$M$104,5,FALSE),($B747-1)*VLOOKUP($A747,'Recurring Plans'!$A$5:$M$104,6,FALSE)),""))),""))</f>
        <v/>
      </c>
      <c r="F747" s="31" t="n"/>
      <c r="G747" s="32">
        <f>IF($E747="","",IF($F747&lt;&gt;"",$F747,$E747))</f>
        <v/>
      </c>
      <c r="H747" s="22">
        <f>IF($E747="","",IFERROR(VLOOKUP($A747,'Recurring Plans'!$A$5:$M$104,9,FALSE),""))</f>
        <v/>
      </c>
      <c r="I747" s="13" t="n"/>
      <c r="J747" s="18">
        <f>IF($E747="","",IF($I747&lt;&gt;"",$I747,IFERROR(VLOOKUP($A747,'Recurring Plans'!$A$5:$M$104,10,FALSE),"")))</f>
        <v/>
      </c>
      <c r="K747" s="12" t="n"/>
      <c r="L747" s="6">
        <f>IF($G747="","",IF($K747&lt;&gt;"",$K747,'Assumptions'!$E$14))</f>
        <v/>
      </c>
      <c r="M747" s="13" t="n"/>
      <c r="N747" s="18">
        <f>IF($G747="","",IF(OR($F747&lt;&gt;"",$I747&lt;&gt;"",$M747&lt;&gt;"",$K747='Assumptions'!$E$16,$K747='Assumptions'!$E$17),"Exception - check",IF(AND($L747='Assumptions'!$E$14,$G747&lt;'Assumptions'!$B$4),"Past date - check","")))</f>
        <v/>
      </c>
    </row>
    <row r="748">
      <c r="A748" s="9">
        <f>IFERROR(IF(INDEX('Recurring Plans'!$A$5:$A$104,INT((ROW()-5)/12)+1)="","",INDEX('Recurring Plans'!$A$5:$A$104,INT((ROW()-5)/12)+1)),"")</f>
        <v/>
      </c>
      <c r="B748" s="23">
        <f>IF($A748="","",MOD(ROW()-5,12)+1)</f>
        <v/>
      </c>
      <c r="C748" s="20">
        <f>IF($A748="","",IFERROR(VLOOKUP($A748,'Recurring Plans'!$A$5:$M$104,2,FALSE),""))</f>
        <v/>
      </c>
      <c r="D748" s="20">
        <f>IF($A748="","",IFERROR(VLOOKUP($A748,'Recurring Plans'!$A$5:$M$104,4,FALSE),""))</f>
        <v/>
      </c>
      <c r="E748" s="33">
        <f>IF(OR($A748="",$B748&gt;IFERROR(VLOOKUP($A748,'Recurring Plans'!$A$5:$M$104,8,FALSE),0),IFERROR(VLOOKUP($A748,'Recurring Plans'!$A$5:$M$104,11,FALSE),"")&lt;&gt;'Assumptions'!$E$9),"",IFERROR(IF(VLOOKUP($A748,'Recurring Plans'!$A$5:$M$104,7,FALSE)='Assumptions'!$E$4,VLOOKUP($A748,'Recurring Plans'!$A$5:$M$104,5,FALSE)+($B748-1)*VLOOKUP($A748,'Recurring Plans'!$A$5:$M$104,6,FALSE),IF(VLOOKUP($A748,'Recurring Plans'!$A$5:$M$104,7,FALSE)='Assumptions'!$E$5,VLOOKUP($A748,'Recurring Plans'!$A$5:$M$104,5,FALSE)+($B748-1)*VLOOKUP($A748,'Recurring Plans'!$A$5:$M$104,6,FALSE)*7,IF(VLOOKUP($A748,'Recurring Plans'!$A$5:$M$104,7,FALSE)='Assumptions'!$E$6,EDATE(VLOOKUP($A748,'Recurring Plans'!$A$5:$M$104,5,FALSE),($B748-1)*VLOOKUP($A748,'Recurring Plans'!$A$5:$M$104,6,FALSE)),""))),""))</f>
        <v/>
      </c>
      <c r="F748" s="31" t="n"/>
      <c r="G748" s="33">
        <f>IF($E748="","",IF($F748&lt;&gt;"",$F748,$E748))</f>
        <v/>
      </c>
      <c r="H748" s="24">
        <f>IF($E748="","",IFERROR(VLOOKUP($A748,'Recurring Plans'!$A$5:$M$104,9,FALSE),""))</f>
        <v/>
      </c>
      <c r="I748" s="13" t="n"/>
      <c r="J748" s="20">
        <f>IF($E748="","",IF($I748&lt;&gt;"",$I748,IFERROR(VLOOKUP($A748,'Recurring Plans'!$A$5:$M$104,10,FALSE),"")))</f>
        <v/>
      </c>
      <c r="K748" s="12" t="n"/>
      <c r="L748" s="9">
        <f>IF($G748="","",IF($K748&lt;&gt;"",$K748,'Assumptions'!$E$14))</f>
        <v/>
      </c>
      <c r="M748" s="13" t="n"/>
      <c r="N748" s="20">
        <f>IF($G748="","",IF(OR($F748&lt;&gt;"",$I748&lt;&gt;"",$M748&lt;&gt;"",$K748='Assumptions'!$E$16,$K748='Assumptions'!$E$17),"Exception - check",IF(AND($L748='Assumptions'!$E$14,$G748&lt;'Assumptions'!$B$4),"Past date - check","")))</f>
        <v/>
      </c>
    </row>
    <row r="749">
      <c r="A749" s="6">
        <f>IFERROR(IF(INDEX('Recurring Plans'!$A$5:$A$104,INT((ROW()-5)/12)+1)="","",INDEX('Recurring Plans'!$A$5:$A$104,INT((ROW()-5)/12)+1)),"")</f>
        <v/>
      </c>
      <c r="B749" s="21">
        <f>IF($A749="","",MOD(ROW()-5,12)+1)</f>
        <v/>
      </c>
      <c r="C749" s="18">
        <f>IF($A749="","",IFERROR(VLOOKUP($A749,'Recurring Plans'!$A$5:$M$104,2,FALSE),""))</f>
        <v/>
      </c>
      <c r="D749" s="18">
        <f>IF($A749="","",IFERROR(VLOOKUP($A749,'Recurring Plans'!$A$5:$M$104,4,FALSE),""))</f>
        <v/>
      </c>
      <c r="E749" s="32">
        <f>IF(OR($A749="",$B749&gt;IFERROR(VLOOKUP($A749,'Recurring Plans'!$A$5:$M$104,8,FALSE),0),IFERROR(VLOOKUP($A749,'Recurring Plans'!$A$5:$M$104,11,FALSE),"")&lt;&gt;'Assumptions'!$E$9),"",IFERROR(IF(VLOOKUP($A749,'Recurring Plans'!$A$5:$M$104,7,FALSE)='Assumptions'!$E$4,VLOOKUP($A749,'Recurring Plans'!$A$5:$M$104,5,FALSE)+($B749-1)*VLOOKUP($A749,'Recurring Plans'!$A$5:$M$104,6,FALSE),IF(VLOOKUP($A749,'Recurring Plans'!$A$5:$M$104,7,FALSE)='Assumptions'!$E$5,VLOOKUP($A749,'Recurring Plans'!$A$5:$M$104,5,FALSE)+($B749-1)*VLOOKUP($A749,'Recurring Plans'!$A$5:$M$104,6,FALSE)*7,IF(VLOOKUP($A749,'Recurring Plans'!$A$5:$M$104,7,FALSE)='Assumptions'!$E$6,EDATE(VLOOKUP($A749,'Recurring Plans'!$A$5:$M$104,5,FALSE),($B749-1)*VLOOKUP($A749,'Recurring Plans'!$A$5:$M$104,6,FALSE)),""))),""))</f>
        <v/>
      </c>
      <c r="F749" s="31" t="n"/>
      <c r="G749" s="32">
        <f>IF($E749="","",IF($F749&lt;&gt;"",$F749,$E749))</f>
        <v/>
      </c>
      <c r="H749" s="22">
        <f>IF($E749="","",IFERROR(VLOOKUP($A749,'Recurring Plans'!$A$5:$M$104,9,FALSE),""))</f>
        <v/>
      </c>
      <c r="I749" s="13" t="n"/>
      <c r="J749" s="18">
        <f>IF($E749="","",IF($I749&lt;&gt;"",$I749,IFERROR(VLOOKUP($A749,'Recurring Plans'!$A$5:$M$104,10,FALSE),"")))</f>
        <v/>
      </c>
      <c r="K749" s="12" t="n"/>
      <c r="L749" s="6">
        <f>IF($G749="","",IF($K749&lt;&gt;"",$K749,'Assumptions'!$E$14))</f>
        <v/>
      </c>
      <c r="M749" s="13" t="n"/>
      <c r="N749" s="18">
        <f>IF($G749="","",IF(OR($F749&lt;&gt;"",$I749&lt;&gt;"",$M749&lt;&gt;"",$K749='Assumptions'!$E$16,$K749='Assumptions'!$E$17),"Exception - check",IF(AND($L749='Assumptions'!$E$14,$G749&lt;'Assumptions'!$B$4),"Past date - check","")))</f>
        <v/>
      </c>
    </row>
    <row r="750">
      <c r="A750" s="9">
        <f>IFERROR(IF(INDEX('Recurring Plans'!$A$5:$A$104,INT((ROW()-5)/12)+1)="","",INDEX('Recurring Plans'!$A$5:$A$104,INT((ROW()-5)/12)+1)),"")</f>
        <v/>
      </c>
      <c r="B750" s="23">
        <f>IF($A750="","",MOD(ROW()-5,12)+1)</f>
        <v/>
      </c>
      <c r="C750" s="20">
        <f>IF($A750="","",IFERROR(VLOOKUP($A750,'Recurring Plans'!$A$5:$M$104,2,FALSE),""))</f>
        <v/>
      </c>
      <c r="D750" s="20">
        <f>IF($A750="","",IFERROR(VLOOKUP($A750,'Recurring Plans'!$A$5:$M$104,4,FALSE),""))</f>
        <v/>
      </c>
      <c r="E750" s="33">
        <f>IF(OR($A750="",$B750&gt;IFERROR(VLOOKUP($A750,'Recurring Plans'!$A$5:$M$104,8,FALSE),0),IFERROR(VLOOKUP($A750,'Recurring Plans'!$A$5:$M$104,11,FALSE),"")&lt;&gt;'Assumptions'!$E$9),"",IFERROR(IF(VLOOKUP($A750,'Recurring Plans'!$A$5:$M$104,7,FALSE)='Assumptions'!$E$4,VLOOKUP($A750,'Recurring Plans'!$A$5:$M$104,5,FALSE)+($B750-1)*VLOOKUP($A750,'Recurring Plans'!$A$5:$M$104,6,FALSE),IF(VLOOKUP($A750,'Recurring Plans'!$A$5:$M$104,7,FALSE)='Assumptions'!$E$5,VLOOKUP($A750,'Recurring Plans'!$A$5:$M$104,5,FALSE)+($B750-1)*VLOOKUP($A750,'Recurring Plans'!$A$5:$M$104,6,FALSE)*7,IF(VLOOKUP($A750,'Recurring Plans'!$A$5:$M$104,7,FALSE)='Assumptions'!$E$6,EDATE(VLOOKUP($A750,'Recurring Plans'!$A$5:$M$104,5,FALSE),($B750-1)*VLOOKUP($A750,'Recurring Plans'!$A$5:$M$104,6,FALSE)),""))),""))</f>
        <v/>
      </c>
      <c r="F750" s="31" t="n"/>
      <c r="G750" s="33">
        <f>IF($E750="","",IF($F750&lt;&gt;"",$F750,$E750))</f>
        <v/>
      </c>
      <c r="H750" s="24">
        <f>IF($E750="","",IFERROR(VLOOKUP($A750,'Recurring Plans'!$A$5:$M$104,9,FALSE),""))</f>
        <v/>
      </c>
      <c r="I750" s="13" t="n"/>
      <c r="J750" s="20">
        <f>IF($E750="","",IF($I750&lt;&gt;"",$I750,IFERROR(VLOOKUP($A750,'Recurring Plans'!$A$5:$M$104,10,FALSE),"")))</f>
        <v/>
      </c>
      <c r="K750" s="12" t="n"/>
      <c r="L750" s="9">
        <f>IF($G750="","",IF($K750&lt;&gt;"",$K750,'Assumptions'!$E$14))</f>
        <v/>
      </c>
      <c r="M750" s="13" t="n"/>
      <c r="N750" s="20">
        <f>IF($G750="","",IF(OR($F750&lt;&gt;"",$I750&lt;&gt;"",$M750&lt;&gt;"",$K750='Assumptions'!$E$16,$K750='Assumptions'!$E$17),"Exception - check",IF(AND($L750='Assumptions'!$E$14,$G750&lt;'Assumptions'!$B$4),"Past date - check","")))</f>
        <v/>
      </c>
    </row>
    <row r="751">
      <c r="A751" s="6">
        <f>IFERROR(IF(INDEX('Recurring Plans'!$A$5:$A$104,INT((ROW()-5)/12)+1)="","",INDEX('Recurring Plans'!$A$5:$A$104,INT((ROW()-5)/12)+1)),"")</f>
        <v/>
      </c>
      <c r="B751" s="21">
        <f>IF($A751="","",MOD(ROW()-5,12)+1)</f>
        <v/>
      </c>
      <c r="C751" s="18">
        <f>IF($A751="","",IFERROR(VLOOKUP($A751,'Recurring Plans'!$A$5:$M$104,2,FALSE),""))</f>
        <v/>
      </c>
      <c r="D751" s="18">
        <f>IF($A751="","",IFERROR(VLOOKUP($A751,'Recurring Plans'!$A$5:$M$104,4,FALSE),""))</f>
        <v/>
      </c>
      <c r="E751" s="32">
        <f>IF(OR($A751="",$B751&gt;IFERROR(VLOOKUP($A751,'Recurring Plans'!$A$5:$M$104,8,FALSE),0),IFERROR(VLOOKUP($A751,'Recurring Plans'!$A$5:$M$104,11,FALSE),"")&lt;&gt;'Assumptions'!$E$9),"",IFERROR(IF(VLOOKUP($A751,'Recurring Plans'!$A$5:$M$104,7,FALSE)='Assumptions'!$E$4,VLOOKUP($A751,'Recurring Plans'!$A$5:$M$104,5,FALSE)+($B751-1)*VLOOKUP($A751,'Recurring Plans'!$A$5:$M$104,6,FALSE),IF(VLOOKUP($A751,'Recurring Plans'!$A$5:$M$104,7,FALSE)='Assumptions'!$E$5,VLOOKUP($A751,'Recurring Plans'!$A$5:$M$104,5,FALSE)+($B751-1)*VLOOKUP($A751,'Recurring Plans'!$A$5:$M$104,6,FALSE)*7,IF(VLOOKUP($A751,'Recurring Plans'!$A$5:$M$104,7,FALSE)='Assumptions'!$E$6,EDATE(VLOOKUP($A751,'Recurring Plans'!$A$5:$M$104,5,FALSE),($B751-1)*VLOOKUP($A751,'Recurring Plans'!$A$5:$M$104,6,FALSE)),""))),""))</f>
        <v/>
      </c>
      <c r="F751" s="31" t="n"/>
      <c r="G751" s="32">
        <f>IF($E751="","",IF($F751&lt;&gt;"",$F751,$E751))</f>
        <v/>
      </c>
      <c r="H751" s="22">
        <f>IF($E751="","",IFERROR(VLOOKUP($A751,'Recurring Plans'!$A$5:$M$104,9,FALSE),""))</f>
        <v/>
      </c>
      <c r="I751" s="13" t="n"/>
      <c r="J751" s="18">
        <f>IF($E751="","",IF($I751&lt;&gt;"",$I751,IFERROR(VLOOKUP($A751,'Recurring Plans'!$A$5:$M$104,10,FALSE),"")))</f>
        <v/>
      </c>
      <c r="K751" s="12" t="n"/>
      <c r="L751" s="6">
        <f>IF($G751="","",IF($K751&lt;&gt;"",$K751,'Assumptions'!$E$14))</f>
        <v/>
      </c>
      <c r="M751" s="13" t="n"/>
      <c r="N751" s="18">
        <f>IF($G751="","",IF(OR($F751&lt;&gt;"",$I751&lt;&gt;"",$M751&lt;&gt;"",$K751='Assumptions'!$E$16,$K751='Assumptions'!$E$17),"Exception - check",IF(AND($L751='Assumptions'!$E$14,$G751&lt;'Assumptions'!$B$4),"Past date - check","")))</f>
        <v/>
      </c>
    </row>
    <row r="752">
      <c r="A752" s="9">
        <f>IFERROR(IF(INDEX('Recurring Plans'!$A$5:$A$104,INT((ROW()-5)/12)+1)="","",INDEX('Recurring Plans'!$A$5:$A$104,INT((ROW()-5)/12)+1)),"")</f>
        <v/>
      </c>
      <c r="B752" s="23">
        <f>IF($A752="","",MOD(ROW()-5,12)+1)</f>
        <v/>
      </c>
      <c r="C752" s="20">
        <f>IF($A752="","",IFERROR(VLOOKUP($A752,'Recurring Plans'!$A$5:$M$104,2,FALSE),""))</f>
        <v/>
      </c>
      <c r="D752" s="20">
        <f>IF($A752="","",IFERROR(VLOOKUP($A752,'Recurring Plans'!$A$5:$M$104,4,FALSE),""))</f>
        <v/>
      </c>
      <c r="E752" s="33">
        <f>IF(OR($A752="",$B752&gt;IFERROR(VLOOKUP($A752,'Recurring Plans'!$A$5:$M$104,8,FALSE),0),IFERROR(VLOOKUP($A752,'Recurring Plans'!$A$5:$M$104,11,FALSE),"")&lt;&gt;'Assumptions'!$E$9),"",IFERROR(IF(VLOOKUP($A752,'Recurring Plans'!$A$5:$M$104,7,FALSE)='Assumptions'!$E$4,VLOOKUP($A752,'Recurring Plans'!$A$5:$M$104,5,FALSE)+($B752-1)*VLOOKUP($A752,'Recurring Plans'!$A$5:$M$104,6,FALSE),IF(VLOOKUP($A752,'Recurring Plans'!$A$5:$M$104,7,FALSE)='Assumptions'!$E$5,VLOOKUP($A752,'Recurring Plans'!$A$5:$M$104,5,FALSE)+($B752-1)*VLOOKUP($A752,'Recurring Plans'!$A$5:$M$104,6,FALSE)*7,IF(VLOOKUP($A752,'Recurring Plans'!$A$5:$M$104,7,FALSE)='Assumptions'!$E$6,EDATE(VLOOKUP($A752,'Recurring Plans'!$A$5:$M$104,5,FALSE),($B752-1)*VLOOKUP($A752,'Recurring Plans'!$A$5:$M$104,6,FALSE)),""))),""))</f>
        <v/>
      </c>
      <c r="F752" s="31" t="n"/>
      <c r="G752" s="33">
        <f>IF($E752="","",IF($F752&lt;&gt;"",$F752,$E752))</f>
        <v/>
      </c>
      <c r="H752" s="24">
        <f>IF($E752="","",IFERROR(VLOOKUP($A752,'Recurring Plans'!$A$5:$M$104,9,FALSE),""))</f>
        <v/>
      </c>
      <c r="I752" s="13" t="n"/>
      <c r="J752" s="20">
        <f>IF($E752="","",IF($I752&lt;&gt;"",$I752,IFERROR(VLOOKUP($A752,'Recurring Plans'!$A$5:$M$104,10,FALSE),"")))</f>
        <v/>
      </c>
      <c r="K752" s="12" t="n"/>
      <c r="L752" s="9">
        <f>IF($G752="","",IF($K752&lt;&gt;"",$K752,'Assumptions'!$E$14))</f>
        <v/>
      </c>
      <c r="M752" s="13" t="n"/>
      <c r="N752" s="20">
        <f>IF($G752="","",IF(OR($F752&lt;&gt;"",$I752&lt;&gt;"",$M752&lt;&gt;"",$K752='Assumptions'!$E$16,$K752='Assumptions'!$E$17),"Exception - check",IF(AND($L752='Assumptions'!$E$14,$G752&lt;'Assumptions'!$B$4),"Past date - check","")))</f>
        <v/>
      </c>
    </row>
    <row r="753">
      <c r="A753" s="6">
        <f>IFERROR(IF(INDEX('Recurring Plans'!$A$5:$A$104,INT((ROW()-5)/12)+1)="","",INDEX('Recurring Plans'!$A$5:$A$104,INT((ROW()-5)/12)+1)),"")</f>
        <v/>
      </c>
      <c r="B753" s="21">
        <f>IF($A753="","",MOD(ROW()-5,12)+1)</f>
        <v/>
      </c>
      <c r="C753" s="18">
        <f>IF($A753="","",IFERROR(VLOOKUP($A753,'Recurring Plans'!$A$5:$M$104,2,FALSE),""))</f>
        <v/>
      </c>
      <c r="D753" s="18">
        <f>IF($A753="","",IFERROR(VLOOKUP($A753,'Recurring Plans'!$A$5:$M$104,4,FALSE),""))</f>
        <v/>
      </c>
      <c r="E753" s="32">
        <f>IF(OR($A753="",$B753&gt;IFERROR(VLOOKUP($A753,'Recurring Plans'!$A$5:$M$104,8,FALSE),0),IFERROR(VLOOKUP($A753,'Recurring Plans'!$A$5:$M$104,11,FALSE),"")&lt;&gt;'Assumptions'!$E$9),"",IFERROR(IF(VLOOKUP($A753,'Recurring Plans'!$A$5:$M$104,7,FALSE)='Assumptions'!$E$4,VLOOKUP($A753,'Recurring Plans'!$A$5:$M$104,5,FALSE)+($B753-1)*VLOOKUP($A753,'Recurring Plans'!$A$5:$M$104,6,FALSE),IF(VLOOKUP($A753,'Recurring Plans'!$A$5:$M$104,7,FALSE)='Assumptions'!$E$5,VLOOKUP($A753,'Recurring Plans'!$A$5:$M$104,5,FALSE)+($B753-1)*VLOOKUP($A753,'Recurring Plans'!$A$5:$M$104,6,FALSE)*7,IF(VLOOKUP($A753,'Recurring Plans'!$A$5:$M$104,7,FALSE)='Assumptions'!$E$6,EDATE(VLOOKUP($A753,'Recurring Plans'!$A$5:$M$104,5,FALSE),($B753-1)*VLOOKUP($A753,'Recurring Plans'!$A$5:$M$104,6,FALSE)),""))),""))</f>
        <v/>
      </c>
      <c r="F753" s="31" t="n"/>
      <c r="G753" s="32">
        <f>IF($E753="","",IF($F753&lt;&gt;"",$F753,$E753))</f>
        <v/>
      </c>
      <c r="H753" s="22">
        <f>IF($E753="","",IFERROR(VLOOKUP($A753,'Recurring Plans'!$A$5:$M$104,9,FALSE),""))</f>
        <v/>
      </c>
      <c r="I753" s="13" t="n"/>
      <c r="J753" s="18">
        <f>IF($E753="","",IF($I753&lt;&gt;"",$I753,IFERROR(VLOOKUP($A753,'Recurring Plans'!$A$5:$M$104,10,FALSE),"")))</f>
        <v/>
      </c>
      <c r="K753" s="12" t="n"/>
      <c r="L753" s="6">
        <f>IF($G753="","",IF($K753&lt;&gt;"",$K753,'Assumptions'!$E$14))</f>
        <v/>
      </c>
      <c r="M753" s="13" t="n"/>
      <c r="N753" s="18">
        <f>IF($G753="","",IF(OR($F753&lt;&gt;"",$I753&lt;&gt;"",$M753&lt;&gt;"",$K753='Assumptions'!$E$16,$K753='Assumptions'!$E$17),"Exception - check",IF(AND($L753='Assumptions'!$E$14,$G753&lt;'Assumptions'!$B$4),"Past date - check","")))</f>
        <v/>
      </c>
    </row>
    <row r="754">
      <c r="A754" s="9">
        <f>IFERROR(IF(INDEX('Recurring Plans'!$A$5:$A$104,INT((ROW()-5)/12)+1)="","",INDEX('Recurring Plans'!$A$5:$A$104,INT((ROW()-5)/12)+1)),"")</f>
        <v/>
      </c>
      <c r="B754" s="23">
        <f>IF($A754="","",MOD(ROW()-5,12)+1)</f>
        <v/>
      </c>
      <c r="C754" s="20">
        <f>IF($A754="","",IFERROR(VLOOKUP($A754,'Recurring Plans'!$A$5:$M$104,2,FALSE),""))</f>
        <v/>
      </c>
      <c r="D754" s="20">
        <f>IF($A754="","",IFERROR(VLOOKUP($A754,'Recurring Plans'!$A$5:$M$104,4,FALSE),""))</f>
        <v/>
      </c>
      <c r="E754" s="33">
        <f>IF(OR($A754="",$B754&gt;IFERROR(VLOOKUP($A754,'Recurring Plans'!$A$5:$M$104,8,FALSE),0),IFERROR(VLOOKUP($A754,'Recurring Plans'!$A$5:$M$104,11,FALSE),"")&lt;&gt;'Assumptions'!$E$9),"",IFERROR(IF(VLOOKUP($A754,'Recurring Plans'!$A$5:$M$104,7,FALSE)='Assumptions'!$E$4,VLOOKUP($A754,'Recurring Plans'!$A$5:$M$104,5,FALSE)+($B754-1)*VLOOKUP($A754,'Recurring Plans'!$A$5:$M$104,6,FALSE),IF(VLOOKUP($A754,'Recurring Plans'!$A$5:$M$104,7,FALSE)='Assumptions'!$E$5,VLOOKUP($A754,'Recurring Plans'!$A$5:$M$104,5,FALSE)+($B754-1)*VLOOKUP($A754,'Recurring Plans'!$A$5:$M$104,6,FALSE)*7,IF(VLOOKUP($A754,'Recurring Plans'!$A$5:$M$104,7,FALSE)='Assumptions'!$E$6,EDATE(VLOOKUP($A754,'Recurring Plans'!$A$5:$M$104,5,FALSE),($B754-1)*VLOOKUP($A754,'Recurring Plans'!$A$5:$M$104,6,FALSE)),""))),""))</f>
        <v/>
      </c>
      <c r="F754" s="31" t="n"/>
      <c r="G754" s="33">
        <f>IF($E754="","",IF($F754&lt;&gt;"",$F754,$E754))</f>
        <v/>
      </c>
      <c r="H754" s="24">
        <f>IF($E754="","",IFERROR(VLOOKUP($A754,'Recurring Plans'!$A$5:$M$104,9,FALSE),""))</f>
        <v/>
      </c>
      <c r="I754" s="13" t="n"/>
      <c r="J754" s="20">
        <f>IF($E754="","",IF($I754&lt;&gt;"",$I754,IFERROR(VLOOKUP($A754,'Recurring Plans'!$A$5:$M$104,10,FALSE),"")))</f>
        <v/>
      </c>
      <c r="K754" s="12" t="n"/>
      <c r="L754" s="9">
        <f>IF($G754="","",IF($K754&lt;&gt;"",$K754,'Assumptions'!$E$14))</f>
        <v/>
      </c>
      <c r="M754" s="13" t="n"/>
      <c r="N754" s="20">
        <f>IF($G754="","",IF(OR($F754&lt;&gt;"",$I754&lt;&gt;"",$M754&lt;&gt;"",$K754='Assumptions'!$E$16,$K754='Assumptions'!$E$17),"Exception - check",IF(AND($L754='Assumptions'!$E$14,$G754&lt;'Assumptions'!$B$4),"Past date - check","")))</f>
        <v/>
      </c>
    </row>
    <row r="755">
      <c r="A755" s="6">
        <f>IFERROR(IF(INDEX('Recurring Plans'!$A$5:$A$104,INT((ROW()-5)/12)+1)="","",INDEX('Recurring Plans'!$A$5:$A$104,INT((ROW()-5)/12)+1)),"")</f>
        <v/>
      </c>
      <c r="B755" s="21">
        <f>IF($A755="","",MOD(ROW()-5,12)+1)</f>
        <v/>
      </c>
      <c r="C755" s="18">
        <f>IF($A755="","",IFERROR(VLOOKUP($A755,'Recurring Plans'!$A$5:$M$104,2,FALSE),""))</f>
        <v/>
      </c>
      <c r="D755" s="18">
        <f>IF($A755="","",IFERROR(VLOOKUP($A755,'Recurring Plans'!$A$5:$M$104,4,FALSE),""))</f>
        <v/>
      </c>
      <c r="E755" s="32">
        <f>IF(OR($A755="",$B755&gt;IFERROR(VLOOKUP($A755,'Recurring Plans'!$A$5:$M$104,8,FALSE),0),IFERROR(VLOOKUP($A755,'Recurring Plans'!$A$5:$M$104,11,FALSE),"")&lt;&gt;'Assumptions'!$E$9),"",IFERROR(IF(VLOOKUP($A755,'Recurring Plans'!$A$5:$M$104,7,FALSE)='Assumptions'!$E$4,VLOOKUP($A755,'Recurring Plans'!$A$5:$M$104,5,FALSE)+($B755-1)*VLOOKUP($A755,'Recurring Plans'!$A$5:$M$104,6,FALSE),IF(VLOOKUP($A755,'Recurring Plans'!$A$5:$M$104,7,FALSE)='Assumptions'!$E$5,VLOOKUP($A755,'Recurring Plans'!$A$5:$M$104,5,FALSE)+($B755-1)*VLOOKUP($A755,'Recurring Plans'!$A$5:$M$104,6,FALSE)*7,IF(VLOOKUP($A755,'Recurring Plans'!$A$5:$M$104,7,FALSE)='Assumptions'!$E$6,EDATE(VLOOKUP($A755,'Recurring Plans'!$A$5:$M$104,5,FALSE),($B755-1)*VLOOKUP($A755,'Recurring Plans'!$A$5:$M$104,6,FALSE)),""))),""))</f>
        <v/>
      </c>
      <c r="F755" s="31" t="n"/>
      <c r="G755" s="32">
        <f>IF($E755="","",IF($F755&lt;&gt;"",$F755,$E755))</f>
        <v/>
      </c>
      <c r="H755" s="22">
        <f>IF($E755="","",IFERROR(VLOOKUP($A755,'Recurring Plans'!$A$5:$M$104,9,FALSE),""))</f>
        <v/>
      </c>
      <c r="I755" s="13" t="n"/>
      <c r="J755" s="18">
        <f>IF($E755="","",IF($I755&lt;&gt;"",$I755,IFERROR(VLOOKUP($A755,'Recurring Plans'!$A$5:$M$104,10,FALSE),"")))</f>
        <v/>
      </c>
      <c r="K755" s="12" t="n"/>
      <c r="L755" s="6">
        <f>IF($G755="","",IF($K755&lt;&gt;"",$K755,'Assumptions'!$E$14))</f>
        <v/>
      </c>
      <c r="M755" s="13" t="n"/>
      <c r="N755" s="18">
        <f>IF($G755="","",IF(OR($F755&lt;&gt;"",$I755&lt;&gt;"",$M755&lt;&gt;"",$K755='Assumptions'!$E$16,$K755='Assumptions'!$E$17),"Exception - check",IF(AND($L755='Assumptions'!$E$14,$G755&lt;'Assumptions'!$B$4),"Past date - check","")))</f>
        <v/>
      </c>
    </row>
    <row r="756">
      <c r="A756" s="9">
        <f>IFERROR(IF(INDEX('Recurring Plans'!$A$5:$A$104,INT((ROW()-5)/12)+1)="","",INDEX('Recurring Plans'!$A$5:$A$104,INT((ROW()-5)/12)+1)),"")</f>
        <v/>
      </c>
      <c r="B756" s="23">
        <f>IF($A756="","",MOD(ROW()-5,12)+1)</f>
        <v/>
      </c>
      <c r="C756" s="20">
        <f>IF($A756="","",IFERROR(VLOOKUP($A756,'Recurring Plans'!$A$5:$M$104,2,FALSE),""))</f>
        <v/>
      </c>
      <c r="D756" s="20">
        <f>IF($A756="","",IFERROR(VLOOKUP($A756,'Recurring Plans'!$A$5:$M$104,4,FALSE),""))</f>
        <v/>
      </c>
      <c r="E756" s="33">
        <f>IF(OR($A756="",$B756&gt;IFERROR(VLOOKUP($A756,'Recurring Plans'!$A$5:$M$104,8,FALSE),0),IFERROR(VLOOKUP($A756,'Recurring Plans'!$A$5:$M$104,11,FALSE),"")&lt;&gt;'Assumptions'!$E$9),"",IFERROR(IF(VLOOKUP($A756,'Recurring Plans'!$A$5:$M$104,7,FALSE)='Assumptions'!$E$4,VLOOKUP($A756,'Recurring Plans'!$A$5:$M$104,5,FALSE)+($B756-1)*VLOOKUP($A756,'Recurring Plans'!$A$5:$M$104,6,FALSE),IF(VLOOKUP($A756,'Recurring Plans'!$A$5:$M$104,7,FALSE)='Assumptions'!$E$5,VLOOKUP($A756,'Recurring Plans'!$A$5:$M$104,5,FALSE)+($B756-1)*VLOOKUP($A756,'Recurring Plans'!$A$5:$M$104,6,FALSE)*7,IF(VLOOKUP($A756,'Recurring Plans'!$A$5:$M$104,7,FALSE)='Assumptions'!$E$6,EDATE(VLOOKUP($A756,'Recurring Plans'!$A$5:$M$104,5,FALSE),($B756-1)*VLOOKUP($A756,'Recurring Plans'!$A$5:$M$104,6,FALSE)),""))),""))</f>
        <v/>
      </c>
      <c r="F756" s="31" t="n"/>
      <c r="G756" s="33">
        <f>IF($E756="","",IF($F756&lt;&gt;"",$F756,$E756))</f>
        <v/>
      </c>
      <c r="H756" s="24">
        <f>IF($E756="","",IFERROR(VLOOKUP($A756,'Recurring Plans'!$A$5:$M$104,9,FALSE),""))</f>
        <v/>
      </c>
      <c r="I756" s="13" t="n"/>
      <c r="J756" s="20">
        <f>IF($E756="","",IF($I756&lt;&gt;"",$I756,IFERROR(VLOOKUP($A756,'Recurring Plans'!$A$5:$M$104,10,FALSE),"")))</f>
        <v/>
      </c>
      <c r="K756" s="12" t="n"/>
      <c r="L756" s="9">
        <f>IF($G756="","",IF($K756&lt;&gt;"",$K756,'Assumptions'!$E$14))</f>
        <v/>
      </c>
      <c r="M756" s="13" t="n"/>
      <c r="N756" s="20">
        <f>IF($G756="","",IF(OR($F756&lt;&gt;"",$I756&lt;&gt;"",$M756&lt;&gt;"",$K756='Assumptions'!$E$16,$K756='Assumptions'!$E$17),"Exception - check",IF(AND($L756='Assumptions'!$E$14,$G756&lt;'Assumptions'!$B$4),"Past date - check","")))</f>
        <v/>
      </c>
    </row>
    <row r="757">
      <c r="A757" s="6">
        <f>IFERROR(IF(INDEX('Recurring Plans'!$A$5:$A$104,INT((ROW()-5)/12)+1)="","",INDEX('Recurring Plans'!$A$5:$A$104,INT((ROW()-5)/12)+1)),"")</f>
        <v/>
      </c>
      <c r="B757" s="21">
        <f>IF($A757="","",MOD(ROW()-5,12)+1)</f>
        <v/>
      </c>
      <c r="C757" s="18">
        <f>IF($A757="","",IFERROR(VLOOKUP($A757,'Recurring Plans'!$A$5:$M$104,2,FALSE),""))</f>
        <v/>
      </c>
      <c r="D757" s="18">
        <f>IF($A757="","",IFERROR(VLOOKUP($A757,'Recurring Plans'!$A$5:$M$104,4,FALSE),""))</f>
        <v/>
      </c>
      <c r="E757" s="32">
        <f>IF(OR($A757="",$B757&gt;IFERROR(VLOOKUP($A757,'Recurring Plans'!$A$5:$M$104,8,FALSE),0),IFERROR(VLOOKUP($A757,'Recurring Plans'!$A$5:$M$104,11,FALSE),"")&lt;&gt;'Assumptions'!$E$9),"",IFERROR(IF(VLOOKUP($A757,'Recurring Plans'!$A$5:$M$104,7,FALSE)='Assumptions'!$E$4,VLOOKUP($A757,'Recurring Plans'!$A$5:$M$104,5,FALSE)+($B757-1)*VLOOKUP($A757,'Recurring Plans'!$A$5:$M$104,6,FALSE),IF(VLOOKUP($A757,'Recurring Plans'!$A$5:$M$104,7,FALSE)='Assumptions'!$E$5,VLOOKUP($A757,'Recurring Plans'!$A$5:$M$104,5,FALSE)+($B757-1)*VLOOKUP($A757,'Recurring Plans'!$A$5:$M$104,6,FALSE)*7,IF(VLOOKUP($A757,'Recurring Plans'!$A$5:$M$104,7,FALSE)='Assumptions'!$E$6,EDATE(VLOOKUP($A757,'Recurring Plans'!$A$5:$M$104,5,FALSE),($B757-1)*VLOOKUP($A757,'Recurring Plans'!$A$5:$M$104,6,FALSE)),""))),""))</f>
        <v/>
      </c>
      <c r="F757" s="31" t="n"/>
      <c r="G757" s="32">
        <f>IF($E757="","",IF($F757&lt;&gt;"",$F757,$E757))</f>
        <v/>
      </c>
      <c r="H757" s="22">
        <f>IF($E757="","",IFERROR(VLOOKUP($A757,'Recurring Plans'!$A$5:$M$104,9,FALSE),""))</f>
        <v/>
      </c>
      <c r="I757" s="13" t="n"/>
      <c r="J757" s="18">
        <f>IF($E757="","",IF($I757&lt;&gt;"",$I757,IFERROR(VLOOKUP($A757,'Recurring Plans'!$A$5:$M$104,10,FALSE),"")))</f>
        <v/>
      </c>
      <c r="K757" s="12" t="n"/>
      <c r="L757" s="6">
        <f>IF($G757="","",IF($K757&lt;&gt;"",$K757,'Assumptions'!$E$14))</f>
        <v/>
      </c>
      <c r="M757" s="13" t="n"/>
      <c r="N757" s="18">
        <f>IF($G757="","",IF(OR($F757&lt;&gt;"",$I757&lt;&gt;"",$M757&lt;&gt;"",$K757='Assumptions'!$E$16,$K757='Assumptions'!$E$17),"Exception - check",IF(AND($L757='Assumptions'!$E$14,$G757&lt;'Assumptions'!$B$4),"Past date - check","")))</f>
        <v/>
      </c>
    </row>
    <row r="758">
      <c r="A758" s="9">
        <f>IFERROR(IF(INDEX('Recurring Plans'!$A$5:$A$104,INT((ROW()-5)/12)+1)="","",INDEX('Recurring Plans'!$A$5:$A$104,INT((ROW()-5)/12)+1)),"")</f>
        <v/>
      </c>
      <c r="B758" s="23">
        <f>IF($A758="","",MOD(ROW()-5,12)+1)</f>
        <v/>
      </c>
      <c r="C758" s="20">
        <f>IF($A758="","",IFERROR(VLOOKUP($A758,'Recurring Plans'!$A$5:$M$104,2,FALSE),""))</f>
        <v/>
      </c>
      <c r="D758" s="20">
        <f>IF($A758="","",IFERROR(VLOOKUP($A758,'Recurring Plans'!$A$5:$M$104,4,FALSE),""))</f>
        <v/>
      </c>
      <c r="E758" s="33">
        <f>IF(OR($A758="",$B758&gt;IFERROR(VLOOKUP($A758,'Recurring Plans'!$A$5:$M$104,8,FALSE),0),IFERROR(VLOOKUP($A758,'Recurring Plans'!$A$5:$M$104,11,FALSE),"")&lt;&gt;'Assumptions'!$E$9),"",IFERROR(IF(VLOOKUP($A758,'Recurring Plans'!$A$5:$M$104,7,FALSE)='Assumptions'!$E$4,VLOOKUP($A758,'Recurring Plans'!$A$5:$M$104,5,FALSE)+($B758-1)*VLOOKUP($A758,'Recurring Plans'!$A$5:$M$104,6,FALSE),IF(VLOOKUP($A758,'Recurring Plans'!$A$5:$M$104,7,FALSE)='Assumptions'!$E$5,VLOOKUP($A758,'Recurring Plans'!$A$5:$M$104,5,FALSE)+($B758-1)*VLOOKUP($A758,'Recurring Plans'!$A$5:$M$104,6,FALSE)*7,IF(VLOOKUP($A758,'Recurring Plans'!$A$5:$M$104,7,FALSE)='Assumptions'!$E$6,EDATE(VLOOKUP($A758,'Recurring Plans'!$A$5:$M$104,5,FALSE),($B758-1)*VLOOKUP($A758,'Recurring Plans'!$A$5:$M$104,6,FALSE)),""))),""))</f>
        <v/>
      </c>
      <c r="F758" s="31" t="n"/>
      <c r="G758" s="33">
        <f>IF($E758="","",IF($F758&lt;&gt;"",$F758,$E758))</f>
        <v/>
      </c>
      <c r="H758" s="24">
        <f>IF($E758="","",IFERROR(VLOOKUP($A758,'Recurring Plans'!$A$5:$M$104,9,FALSE),""))</f>
        <v/>
      </c>
      <c r="I758" s="13" t="n"/>
      <c r="J758" s="20">
        <f>IF($E758="","",IF($I758&lt;&gt;"",$I758,IFERROR(VLOOKUP($A758,'Recurring Plans'!$A$5:$M$104,10,FALSE),"")))</f>
        <v/>
      </c>
      <c r="K758" s="12" t="n"/>
      <c r="L758" s="9">
        <f>IF($G758="","",IF($K758&lt;&gt;"",$K758,'Assumptions'!$E$14))</f>
        <v/>
      </c>
      <c r="M758" s="13" t="n"/>
      <c r="N758" s="20">
        <f>IF($G758="","",IF(OR($F758&lt;&gt;"",$I758&lt;&gt;"",$M758&lt;&gt;"",$K758='Assumptions'!$E$16,$K758='Assumptions'!$E$17),"Exception - check",IF(AND($L758='Assumptions'!$E$14,$G758&lt;'Assumptions'!$B$4),"Past date - check","")))</f>
        <v/>
      </c>
    </row>
    <row r="759">
      <c r="A759" s="6">
        <f>IFERROR(IF(INDEX('Recurring Plans'!$A$5:$A$104,INT((ROW()-5)/12)+1)="","",INDEX('Recurring Plans'!$A$5:$A$104,INT((ROW()-5)/12)+1)),"")</f>
        <v/>
      </c>
      <c r="B759" s="21">
        <f>IF($A759="","",MOD(ROW()-5,12)+1)</f>
        <v/>
      </c>
      <c r="C759" s="18">
        <f>IF($A759="","",IFERROR(VLOOKUP($A759,'Recurring Plans'!$A$5:$M$104,2,FALSE),""))</f>
        <v/>
      </c>
      <c r="D759" s="18">
        <f>IF($A759="","",IFERROR(VLOOKUP($A759,'Recurring Plans'!$A$5:$M$104,4,FALSE),""))</f>
        <v/>
      </c>
      <c r="E759" s="32">
        <f>IF(OR($A759="",$B759&gt;IFERROR(VLOOKUP($A759,'Recurring Plans'!$A$5:$M$104,8,FALSE),0),IFERROR(VLOOKUP($A759,'Recurring Plans'!$A$5:$M$104,11,FALSE),"")&lt;&gt;'Assumptions'!$E$9),"",IFERROR(IF(VLOOKUP($A759,'Recurring Plans'!$A$5:$M$104,7,FALSE)='Assumptions'!$E$4,VLOOKUP($A759,'Recurring Plans'!$A$5:$M$104,5,FALSE)+($B759-1)*VLOOKUP($A759,'Recurring Plans'!$A$5:$M$104,6,FALSE),IF(VLOOKUP($A759,'Recurring Plans'!$A$5:$M$104,7,FALSE)='Assumptions'!$E$5,VLOOKUP($A759,'Recurring Plans'!$A$5:$M$104,5,FALSE)+($B759-1)*VLOOKUP($A759,'Recurring Plans'!$A$5:$M$104,6,FALSE)*7,IF(VLOOKUP($A759,'Recurring Plans'!$A$5:$M$104,7,FALSE)='Assumptions'!$E$6,EDATE(VLOOKUP($A759,'Recurring Plans'!$A$5:$M$104,5,FALSE),($B759-1)*VLOOKUP($A759,'Recurring Plans'!$A$5:$M$104,6,FALSE)),""))),""))</f>
        <v/>
      </c>
      <c r="F759" s="31" t="n"/>
      <c r="G759" s="32">
        <f>IF($E759="","",IF($F759&lt;&gt;"",$F759,$E759))</f>
        <v/>
      </c>
      <c r="H759" s="22">
        <f>IF($E759="","",IFERROR(VLOOKUP($A759,'Recurring Plans'!$A$5:$M$104,9,FALSE),""))</f>
        <v/>
      </c>
      <c r="I759" s="13" t="n"/>
      <c r="J759" s="18">
        <f>IF($E759="","",IF($I759&lt;&gt;"",$I759,IFERROR(VLOOKUP($A759,'Recurring Plans'!$A$5:$M$104,10,FALSE),"")))</f>
        <v/>
      </c>
      <c r="K759" s="12" t="n"/>
      <c r="L759" s="6">
        <f>IF($G759="","",IF($K759&lt;&gt;"",$K759,'Assumptions'!$E$14))</f>
        <v/>
      </c>
      <c r="M759" s="13" t="n"/>
      <c r="N759" s="18">
        <f>IF($G759="","",IF(OR($F759&lt;&gt;"",$I759&lt;&gt;"",$M759&lt;&gt;"",$K759='Assumptions'!$E$16,$K759='Assumptions'!$E$17),"Exception - check",IF(AND($L759='Assumptions'!$E$14,$G759&lt;'Assumptions'!$B$4),"Past date - check","")))</f>
        <v/>
      </c>
    </row>
    <row r="760">
      <c r="A760" s="9">
        <f>IFERROR(IF(INDEX('Recurring Plans'!$A$5:$A$104,INT((ROW()-5)/12)+1)="","",INDEX('Recurring Plans'!$A$5:$A$104,INT((ROW()-5)/12)+1)),"")</f>
        <v/>
      </c>
      <c r="B760" s="23">
        <f>IF($A760="","",MOD(ROW()-5,12)+1)</f>
        <v/>
      </c>
      <c r="C760" s="20">
        <f>IF($A760="","",IFERROR(VLOOKUP($A760,'Recurring Plans'!$A$5:$M$104,2,FALSE),""))</f>
        <v/>
      </c>
      <c r="D760" s="20">
        <f>IF($A760="","",IFERROR(VLOOKUP($A760,'Recurring Plans'!$A$5:$M$104,4,FALSE),""))</f>
        <v/>
      </c>
      <c r="E760" s="33">
        <f>IF(OR($A760="",$B760&gt;IFERROR(VLOOKUP($A760,'Recurring Plans'!$A$5:$M$104,8,FALSE),0),IFERROR(VLOOKUP($A760,'Recurring Plans'!$A$5:$M$104,11,FALSE),"")&lt;&gt;'Assumptions'!$E$9),"",IFERROR(IF(VLOOKUP($A760,'Recurring Plans'!$A$5:$M$104,7,FALSE)='Assumptions'!$E$4,VLOOKUP($A760,'Recurring Plans'!$A$5:$M$104,5,FALSE)+($B760-1)*VLOOKUP($A760,'Recurring Plans'!$A$5:$M$104,6,FALSE),IF(VLOOKUP($A760,'Recurring Plans'!$A$5:$M$104,7,FALSE)='Assumptions'!$E$5,VLOOKUP($A760,'Recurring Plans'!$A$5:$M$104,5,FALSE)+($B760-1)*VLOOKUP($A760,'Recurring Plans'!$A$5:$M$104,6,FALSE)*7,IF(VLOOKUP($A760,'Recurring Plans'!$A$5:$M$104,7,FALSE)='Assumptions'!$E$6,EDATE(VLOOKUP($A760,'Recurring Plans'!$A$5:$M$104,5,FALSE),($B760-1)*VLOOKUP($A760,'Recurring Plans'!$A$5:$M$104,6,FALSE)),""))),""))</f>
        <v/>
      </c>
      <c r="F760" s="31" t="n"/>
      <c r="G760" s="33">
        <f>IF($E760="","",IF($F760&lt;&gt;"",$F760,$E760))</f>
        <v/>
      </c>
      <c r="H760" s="24">
        <f>IF($E760="","",IFERROR(VLOOKUP($A760,'Recurring Plans'!$A$5:$M$104,9,FALSE),""))</f>
        <v/>
      </c>
      <c r="I760" s="13" t="n"/>
      <c r="J760" s="20">
        <f>IF($E760="","",IF($I760&lt;&gt;"",$I760,IFERROR(VLOOKUP($A760,'Recurring Plans'!$A$5:$M$104,10,FALSE),"")))</f>
        <v/>
      </c>
      <c r="K760" s="12" t="n"/>
      <c r="L760" s="9">
        <f>IF($G760="","",IF($K760&lt;&gt;"",$K760,'Assumptions'!$E$14))</f>
        <v/>
      </c>
      <c r="M760" s="13" t="n"/>
      <c r="N760" s="20">
        <f>IF($G760="","",IF(OR($F760&lt;&gt;"",$I760&lt;&gt;"",$M760&lt;&gt;"",$K760='Assumptions'!$E$16,$K760='Assumptions'!$E$17),"Exception - check",IF(AND($L760='Assumptions'!$E$14,$G760&lt;'Assumptions'!$B$4),"Past date - check","")))</f>
        <v/>
      </c>
    </row>
    <row r="761">
      <c r="A761" s="6">
        <f>IFERROR(IF(INDEX('Recurring Plans'!$A$5:$A$104,INT((ROW()-5)/12)+1)="","",INDEX('Recurring Plans'!$A$5:$A$104,INT((ROW()-5)/12)+1)),"")</f>
        <v/>
      </c>
      <c r="B761" s="21">
        <f>IF($A761="","",MOD(ROW()-5,12)+1)</f>
        <v/>
      </c>
      <c r="C761" s="18">
        <f>IF($A761="","",IFERROR(VLOOKUP($A761,'Recurring Plans'!$A$5:$M$104,2,FALSE),""))</f>
        <v/>
      </c>
      <c r="D761" s="18">
        <f>IF($A761="","",IFERROR(VLOOKUP($A761,'Recurring Plans'!$A$5:$M$104,4,FALSE),""))</f>
        <v/>
      </c>
      <c r="E761" s="32">
        <f>IF(OR($A761="",$B761&gt;IFERROR(VLOOKUP($A761,'Recurring Plans'!$A$5:$M$104,8,FALSE),0),IFERROR(VLOOKUP($A761,'Recurring Plans'!$A$5:$M$104,11,FALSE),"")&lt;&gt;'Assumptions'!$E$9),"",IFERROR(IF(VLOOKUP($A761,'Recurring Plans'!$A$5:$M$104,7,FALSE)='Assumptions'!$E$4,VLOOKUP($A761,'Recurring Plans'!$A$5:$M$104,5,FALSE)+($B761-1)*VLOOKUP($A761,'Recurring Plans'!$A$5:$M$104,6,FALSE),IF(VLOOKUP($A761,'Recurring Plans'!$A$5:$M$104,7,FALSE)='Assumptions'!$E$5,VLOOKUP($A761,'Recurring Plans'!$A$5:$M$104,5,FALSE)+($B761-1)*VLOOKUP($A761,'Recurring Plans'!$A$5:$M$104,6,FALSE)*7,IF(VLOOKUP($A761,'Recurring Plans'!$A$5:$M$104,7,FALSE)='Assumptions'!$E$6,EDATE(VLOOKUP($A761,'Recurring Plans'!$A$5:$M$104,5,FALSE),($B761-1)*VLOOKUP($A761,'Recurring Plans'!$A$5:$M$104,6,FALSE)),""))),""))</f>
        <v/>
      </c>
      <c r="F761" s="31" t="n"/>
      <c r="G761" s="32">
        <f>IF($E761="","",IF($F761&lt;&gt;"",$F761,$E761))</f>
        <v/>
      </c>
      <c r="H761" s="22">
        <f>IF($E761="","",IFERROR(VLOOKUP($A761,'Recurring Plans'!$A$5:$M$104,9,FALSE),""))</f>
        <v/>
      </c>
      <c r="I761" s="13" t="n"/>
      <c r="J761" s="18">
        <f>IF($E761="","",IF($I761&lt;&gt;"",$I761,IFERROR(VLOOKUP($A761,'Recurring Plans'!$A$5:$M$104,10,FALSE),"")))</f>
        <v/>
      </c>
      <c r="K761" s="12" t="n"/>
      <c r="L761" s="6">
        <f>IF($G761="","",IF($K761&lt;&gt;"",$K761,'Assumptions'!$E$14))</f>
        <v/>
      </c>
      <c r="M761" s="13" t="n"/>
      <c r="N761" s="18">
        <f>IF($G761="","",IF(OR($F761&lt;&gt;"",$I761&lt;&gt;"",$M761&lt;&gt;"",$K761='Assumptions'!$E$16,$K761='Assumptions'!$E$17),"Exception - check",IF(AND($L761='Assumptions'!$E$14,$G761&lt;'Assumptions'!$B$4),"Past date - check","")))</f>
        <v/>
      </c>
    </row>
    <row r="762">
      <c r="A762" s="9">
        <f>IFERROR(IF(INDEX('Recurring Plans'!$A$5:$A$104,INT((ROW()-5)/12)+1)="","",INDEX('Recurring Plans'!$A$5:$A$104,INT((ROW()-5)/12)+1)),"")</f>
        <v/>
      </c>
      <c r="B762" s="23">
        <f>IF($A762="","",MOD(ROW()-5,12)+1)</f>
        <v/>
      </c>
      <c r="C762" s="20">
        <f>IF($A762="","",IFERROR(VLOOKUP($A762,'Recurring Plans'!$A$5:$M$104,2,FALSE),""))</f>
        <v/>
      </c>
      <c r="D762" s="20">
        <f>IF($A762="","",IFERROR(VLOOKUP($A762,'Recurring Plans'!$A$5:$M$104,4,FALSE),""))</f>
        <v/>
      </c>
      <c r="E762" s="33">
        <f>IF(OR($A762="",$B762&gt;IFERROR(VLOOKUP($A762,'Recurring Plans'!$A$5:$M$104,8,FALSE),0),IFERROR(VLOOKUP($A762,'Recurring Plans'!$A$5:$M$104,11,FALSE),"")&lt;&gt;'Assumptions'!$E$9),"",IFERROR(IF(VLOOKUP($A762,'Recurring Plans'!$A$5:$M$104,7,FALSE)='Assumptions'!$E$4,VLOOKUP($A762,'Recurring Plans'!$A$5:$M$104,5,FALSE)+($B762-1)*VLOOKUP($A762,'Recurring Plans'!$A$5:$M$104,6,FALSE),IF(VLOOKUP($A762,'Recurring Plans'!$A$5:$M$104,7,FALSE)='Assumptions'!$E$5,VLOOKUP($A762,'Recurring Plans'!$A$5:$M$104,5,FALSE)+($B762-1)*VLOOKUP($A762,'Recurring Plans'!$A$5:$M$104,6,FALSE)*7,IF(VLOOKUP($A762,'Recurring Plans'!$A$5:$M$104,7,FALSE)='Assumptions'!$E$6,EDATE(VLOOKUP($A762,'Recurring Plans'!$A$5:$M$104,5,FALSE),($B762-1)*VLOOKUP($A762,'Recurring Plans'!$A$5:$M$104,6,FALSE)),""))),""))</f>
        <v/>
      </c>
      <c r="F762" s="31" t="n"/>
      <c r="G762" s="33">
        <f>IF($E762="","",IF($F762&lt;&gt;"",$F762,$E762))</f>
        <v/>
      </c>
      <c r="H762" s="24">
        <f>IF($E762="","",IFERROR(VLOOKUP($A762,'Recurring Plans'!$A$5:$M$104,9,FALSE),""))</f>
        <v/>
      </c>
      <c r="I762" s="13" t="n"/>
      <c r="J762" s="20">
        <f>IF($E762="","",IF($I762&lt;&gt;"",$I762,IFERROR(VLOOKUP($A762,'Recurring Plans'!$A$5:$M$104,10,FALSE),"")))</f>
        <v/>
      </c>
      <c r="K762" s="12" t="n"/>
      <c r="L762" s="9">
        <f>IF($G762="","",IF($K762&lt;&gt;"",$K762,'Assumptions'!$E$14))</f>
        <v/>
      </c>
      <c r="M762" s="13" t="n"/>
      <c r="N762" s="20">
        <f>IF($G762="","",IF(OR($F762&lt;&gt;"",$I762&lt;&gt;"",$M762&lt;&gt;"",$K762='Assumptions'!$E$16,$K762='Assumptions'!$E$17),"Exception - check",IF(AND($L762='Assumptions'!$E$14,$G762&lt;'Assumptions'!$B$4),"Past date - check","")))</f>
        <v/>
      </c>
    </row>
    <row r="763">
      <c r="A763" s="6">
        <f>IFERROR(IF(INDEX('Recurring Plans'!$A$5:$A$104,INT((ROW()-5)/12)+1)="","",INDEX('Recurring Plans'!$A$5:$A$104,INT((ROW()-5)/12)+1)),"")</f>
        <v/>
      </c>
      <c r="B763" s="21">
        <f>IF($A763="","",MOD(ROW()-5,12)+1)</f>
        <v/>
      </c>
      <c r="C763" s="18">
        <f>IF($A763="","",IFERROR(VLOOKUP($A763,'Recurring Plans'!$A$5:$M$104,2,FALSE),""))</f>
        <v/>
      </c>
      <c r="D763" s="18">
        <f>IF($A763="","",IFERROR(VLOOKUP($A763,'Recurring Plans'!$A$5:$M$104,4,FALSE),""))</f>
        <v/>
      </c>
      <c r="E763" s="32">
        <f>IF(OR($A763="",$B763&gt;IFERROR(VLOOKUP($A763,'Recurring Plans'!$A$5:$M$104,8,FALSE),0),IFERROR(VLOOKUP($A763,'Recurring Plans'!$A$5:$M$104,11,FALSE),"")&lt;&gt;'Assumptions'!$E$9),"",IFERROR(IF(VLOOKUP($A763,'Recurring Plans'!$A$5:$M$104,7,FALSE)='Assumptions'!$E$4,VLOOKUP($A763,'Recurring Plans'!$A$5:$M$104,5,FALSE)+($B763-1)*VLOOKUP($A763,'Recurring Plans'!$A$5:$M$104,6,FALSE),IF(VLOOKUP($A763,'Recurring Plans'!$A$5:$M$104,7,FALSE)='Assumptions'!$E$5,VLOOKUP($A763,'Recurring Plans'!$A$5:$M$104,5,FALSE)+($B763-1)*VLOOKUP($A763,'Recurring Plans'!$A$5:$M$104,6,FALSE)*7,IF(VLOOKUP($A763,'Recurring Plans'!$A$5:$M$104,7,FALSE)='Assumptions'!$E$6,EDATE(VLOOKUP($A763,'Recurring Plans'!$A$5:$M$104,5,FALSE),($B763-1)*VLOOKUP($A763,'Recurring Plans'!$A$5:$M$104,6,FALSE)),""))),""))</f>
        <v/>
      </c>
      <c r="F763" s="31" t="n"/>
      <c r="G763" s="32">
        <f>IF($E763="","",IF($F763&lt;&gt;"",$F763,$E763))</f>
        <v/>
      </c>
      <c r="H763" s="22">
        <f>IF($E763="","",IFERROR(VLOOKUP($A763,'Recurring Plans'!$A$5:$M$104,9,FALSE),""))</f>
        <v/>
      </c>
      <c r="I763" s="13" t="n"/>
      <c r="J763" s="18">
        <f>IF($E763="","",IF($I763&lt;&gt;"",$I763,IFERROR(VLOOKUP($A763,'Recurring Plans'!$A$5:$M$104,10,FALSE),"")))</f>
        <v/>
      </c>
      <c r="K763" s="12" t="n"/>
      <c r="L763" s="6">
        <f>IF($G763="","",IF($K763&lt;&gt;"",$K763,'Assumptions'!$E$14))</f>
        <v/>
      </c>
      <c r="M763" s="13" t="n"/>
      <c r="N763" s="18">
        <f>IF($G763="","",IF(OR($F763&lt;&gt;"",$I763&lt;&gt;"",$M763&lt;&gt;"",$K763='Assumptions'!$E$16,$K763='Assumptions'!$E$17),"Exception - check",IF(AND($L763='Assumptions'!$E$14,$G763&lt;'Assumptions'!$B$4),"Past date - check","")))</f>
        <v/>
      </c>
    </row>
    <row r="764">
      <c r="A764" s="9">
        <f>IFERROR(IF(INDEX('Recurring Plans'!$A$5:$A$104,INT((ROW()-5)/12)+1)="","",INDEX('Recurring Plans'!$A$5:$A$104,INT((ROW()-5)/12)+1)),"")</f>
        <v/>
      </c>
      <c r="B764" s="23">
        <f>IF($A764="","",MOD(ROW()-5,12)+1)</f>
        <v/>
      </c>
      <c r="C764" s="20">
        <f>IF($A764="","",IFERROR(VLOOKUP($A764,'Recurring Plans'!$A$5:$M$104,2,FALSE),""))</f>
        <v/>
      </c>
      <c r="D764" s="20">
        <f>IF($A764="","",IFERROR(VLOOKUP($A764,'Recurring Plans'!$A$5:$M$104,4,FALSE),""))</f>
        <v/>
      </c>
      <c r="E764" s="33">
        <f>IF(OR($A764="",$B764&gt;IFERROR(VLOOKUP($A764,'Recurring Plans'!$A$5:$M$104,8,FALSE),0),IFERROR(VLOOKUP($A764,'Recurring Plans'!$A$5:$M$104,11,FALSE),"")&lt;&gt;'Assumptions'!$E$9),"",IFERROR(IF(VLOOKUP($A764,'Recurring Plans'!$A$5:$M$104,7,FALSE)='Assumptions'!$E$4,VLOOKUP($A764,'Recurring Plans'!$A$5:$M$104,5,FALSE)+($B764-1)*VLOOKUP($A764,'Recurring Plans'!$A$5:$M$104,6,FALSE),IF(VLOOKUP($A764,'Recurring Plans'!$A$5:$M$104,7,FALSE)='Assumptions'!$E$5,VLOOKUP($A764,'Recurring Plans'!$A$5:$M$104,5,FALSE)+($B764-1)*VLOOKUP($A764,'Recurring Plans'!$A$5:$M$104,6,FALSE)*7,IF(VLOOKUP($A764,'Recurring Plans'!$A$5:$M$104,7,FALSE)='Assumptions'!$E$6,EDATE(VLOOKUP($A764,'Recurring Plans'!$A$5:$M$104,5,FALSE),($B764-1)*VLOOKUP($A764,'Recurring Plans'!$A$5:$M$104,6,FALSE)),""))),""))</f>
        <v/>
      </c>
      <c r="F764" s="31" t="n"/>
      <c r="G764" s="33">
        <f>IF($E764="","",IF($F764&lt;&gt;"",$F764,$E764))</f>
        <v/>
      </c>
      <c r="H764" s="24">
        <f>IF($E764="","",IFERROR(VLOOKUP($A764,'Recurring Plans'!$A$5:$M$104,9,FALSE),""))</f>
        <v/>
      </c>
      <c r="I764" s="13" t="n"/>
      <c r="J764" s="20">
        <f>IF($E764="","",IF($I764&lt;&gt;"",$I764,IFERROR(VLOOKUP($A764,'Recurring Plans'!$A$5:$M$104,10,FALSE),"")))</f>
        <v/>
      </c>
      <c r="K764" s="12" t="n"/>
      <c r="L764" s="9">
        <f>IF($G764="","",IF($K764&lt;&gt;"",$K764,'Assumptions'!$E$14))</f>
        <v/>
      </c>
      <c r="M764" s="13" t="n"/>
      <c r="N764" s="20">
        <f>IF($G764="","",IF(OR($F764&lt;&gt;"",$I764&lt;&gt;"",$M764&lt;&gt;"",$K764='Assumptions'!$E$16,$K764='Assumptions'!$E$17),"Exception - check",IF(AND($L764='Assumptions'!$E$14,$G764&lt;'Assumptions'!$B$4),"Past date - check","")))</f>
        <v/>
      </c>
    </row>
    <row r="765">
      <c r="A765" s="6">
        <f>IFERROR(IF(INDEX('Recurring Plans'!$A$5:$A$104,INT((ROW()-5)/12)+1)="","",INDEX('Recurring Plans'!$A$5:$A$104,INT((ROW()-5)/12)+1)),"")</f>
        <v/>
      </c>
      <c r="B765" s="21">
        <f>IF($A765="","",MOD(ROW()-5,12)+1)</f>
        <v/>
      </c>
      <c r="C765" s="18">
        <f>IF($A765="","",IFERROR(VLOOKUP($A765,'Recurring Plans'!$A$5:$M$104,2,FALSE),""))</f>
        <v/>
      </c>
      <c r="D765" s="18">
        <f>IF($A765="","",IFERROR(VLOOKUP($A765,'Recurring Plans'!$A$5:$M$104,4,FALSE),""))</f>
        <v/>
      </c>
      <c r="E765" s="32">
        <f>IF(OR($A765="",$B765&gt;IFERROR(VLOOKUP($A765,'Recurring Plans'!$A$5:$M$104,8,FALSE),0),IFERROR(VLOOKUP($A765,'Recurring Plans'!$A$5:$M$104,11,FALSE),"")&lt;&gt;'Assumptions'!$E$9),"",IFERROR(IF(VLOOKUP($A765,'Recurring Plans'!$A$5:$M$104,7,FALSE)='Assumptions'!$E$4,VLOOKUP($A765,'Recurring Plans'!$A$5:$M$104,5,FALSE)+($B765-1)*VLOOKUP($A765,'Recurring Plans'!$A$5:$M$104,6,FALSE),IF(VLOOKUP($A765,'Recurring Plans'!$A$5:$M$104,7,FALSE)='Assumptions'!$E$5,VLOOKUP($A765,'Recurring Plans'!$A$5:$M$104,5,FALSE)+($B765-1)*VLOOKUP($A765,'Recurring Plans'!$A$5:$M$104,6,FALSE)*7,IF(VLOOKUP($A765,'Recurring Plans'!$A$5:$M$104,7,FALSE)='Assumptions'!$E$6,EDATE(VLOOKUP($A765,'Recurring Plans'!$A$5:$M$104,5,FALSE),($B765-1)*VLOOKUP($A765,'Recurring Plans'!$A$5:$M$104,6,FALSE)),""))),""))</f>
        <v/>
      </c>
      <c r="F765" s="31" t="n"/>
      <c r="G765" s="32">
        <f>IF($E765="","",IF($F765&lt;&gt;"",$F765,$E765))</f>
        <v/>
      </c>
      <c r="H765" s="22">
        <f>IF($E765="","",IFERROR(VLOOKUP($A765,'Recurring Plans'!$A$5:$M$104,9,FALSE),""))</f>
        <v/>
      </c>
      <c r="I765" s="13" t="n"/>
      <c r="J765" s="18">
        <f>IF($E765="","",IF($I765&lt;&gt;"",$I765,IFERROR(VLOOKUP($A765,'Recurring Plans'!$A$5:$M$104,10,FALSE),"")))</f>
        <v/>
      </c>
      <c r="K765" s="12" t="n"/>
      <c r="L765" s="6">
        <f>IF($G765="","",IF($K765&lt;&gt;"",$K765,'Assumptions'!$E$14))</f>
        <v/>
      </c>
      <c r="M765" s="13" t="n"/>
      <c r="N765" s="18">
        <f>IF($G765="","",IF(OR($F765&lt;&gt;"",$I765&lt;&gt;"",$M765&lt;&gt;"",$K765='Assumptions'!$E$16,$K765='Assumptions'!$E$17),"Exception - check",IF(AND($L765='Assumptions'!$E$14,$G765&lt;'Assumptions'!$B$4),"Past date - check","")))</f>
        <v/>
      </c>
    </row>
    <row r="766">
      <c r="A766" s="9">
        <f>IFERROR(IF(INDEX('Recurring Plans'!$A$5:$A$104,INT((ROW()-5)/12)+1)="","",INDEX('Recurring Plans'!$A$5:$A$104,INT((ROW()-5)/12)+1)),"")</f>
        <v/>
      </c>
      <c r="B766" s="23">
        <f>IF($A766="","",MOD(ROW()-5,12)+1)</f>
        <v/>
      </c>
      <c r="C766" s="20">
        <f>IF($A766="","",IFERROR(VLOOKUP($A766,'Recurring Plans'!$A$5:$M$104,2,FALSE),""))</f>
        <v/>
      </c>
      <c r="D766" s="20">
        <f>IF($A766="","",IFERROR(VLOOKUP($A766,'Recurring Plans'!$A$5:$M$104,4,FALSE),""))</f>
        <v/>
      </c>
      <c r="E766" s="33">
        <f>IF(OR($A766="",$B766&gt;IFERROR(VLOOKUP($A766,'Recurring Plans'!$A$5:$M$104,8,FALSE),0),IFERROR(VLOOKUP($A766,'Recurring Plans'!$A$5:$M$104,11,FALSE),"")&lt;&gt;'Assumptions'!$E$9),"",IFERROR(IF(VLOOKUP($A766,'Recurring Plans'!$A$5:$M$104,7,FALSE)='Assumptions'!$E$4,VLOOKUP($A766,'Recurring Plans'!$A$5:$M$104,5,FALSE)+($B766-1)*VLOOKUP($A766,'Recurring Plans'!$A$5:$M$104,6,FALSE),IF(VLOOKUP($A766,'Recurring Plans'!$A$5:$M$104,7,FALSE)='Assumptions'!$E$5,VLOOKUP($A766,'Recurring Plans'!$A$5:$M$104,5,FALSE)+($B766-1)*VLOOKUP($A766,'Recurring Plans'!$A$5:$M$104,6,FALSE)*7,IF(VLOOKUP($A766,'Recurring Plans'!$A$5:$M$104,7,FALSE)='Assumptions'!$E$6,EDATE(VLOOKUP($A766,'Recurring Plans'!$A$5:$M$104,5,FALSE),($B766-1)*VLOOKUP($A766,'Recurring Plans'!$A$5:$M$104,6,FALSE)),""))),""))</f>
        <v/>
      </c>
      <c r="F766" s="31" t="n"/>
      <c r="G766" s="33">
        <f>IF($E766="","",IF($F766&lt;&gt;"",$F766,$E766))</f>
        <v/>
      </c>
      <c r="H766" s="24">
        <f>IF($E766="","",IFERROR(VLOOKUP($A766,'Recurring Plans'!$A$5:$M$104,9,FALSE),""))</f>
        <v/>
      </c>
      <c r="I766" s="13" t="n"/>
      <c r="J766" s="20">
        <f>IF($E766="","",IF($I766&lt;&gt;"",$I766,IFERROR(VLOOKUP($A766,'Recurring Plans'!$A$5:$M$104,10,FALSE),"")))</f>
        <v/>
      </c>
      <c r="K766" s="12" t="n"/>
      <c r="L766" s="9">
        <f>IF($G766="","",IF($K766&lt;&gt;"",$K766,'Assumptions'!$E$14))</f>
        <v/>
      </c>
      <c r="M766" s="13" t="n"/>
      <c r="N766" s="20">
        <f>IF($G766="","",IF(OR($F766&lt;&gt;"",$I766&lt;&gt;"",$M766&lt;&gt;"",$K766='Assumptions'!$E$16,$K766='Assumptions'!$E$17),"Exception - check",IF(AND($L766='Assumptions'!$E$14,$G766&lt;'Assumptions'!$B$4),"Past date - check","")))</f>
        <v/>
      </c>
    </row>
    <row r="767">
      <c r="A767" s="6">
        <f>IFERROR(IF(INDEX('Recurring Plans'!$A$5:$A$104,INT((ROW()-5)/12)+1)="","",INDEX('Recurring Plans'!$A$5:$A$104,INT((ROW()-5)/12)+1)),"")</f>
        <v/>
      </c>
      <c r="B767" s="21">
        <f>IF($A767="","",MOD(ROW()-5,12)+1)</f>
        <v/>
      </c>
      <c r="C767" s="18">
        <f>IF($A767="","",IFERROR(VLOOKUP($A767,'Recurring Plans'!$A$5:$M$104,2,FALSE),""))</f>
        <v/>
      </c>
      <c r="D767" s="18">
        <f>IF($A767="","",IFERROR(VLOOKUP($A767,'Recurring Plans'!$A$5:$M$104,4,FALSE),""))</f>
        <v/>
      </c>
      <c r="E767" s="32">
        <f>IF(OR($A767="",$B767&gt;IFERROR(VLOOKUP($A767,'Recurring Plans'!$A$5:$M$104,8,FALSE),0),IFERROR(VLOOKUP($A767,'Recurring Plans'!$A$5:$M$104,11,FALSE),"")&lt;&gt;'Assumptions'!$E$9),"",IFERROR(IF(VLOOKUP($A767,'Recurring Plans'!$A$5:$M$104,7,FALSE)='Assumptions'!$E$4,VLOOKUP($A767,'Recurring Plans'!$A$5:$M$104,5,FALSE)+($B767-1)*VLOOKUP($A767,'Recurring Plans'!$A$5:$M$104,6,FALSE),IF(VLOOKUP($A767,'Recurring Plans'!$A$5:$M$104,7,FALSE)='Assumptions'!$E$5,VLOOKUP($A767,'Recurring Plans'!$A$5:$M$104,5,FALSE)+($B767-1)*VLOOKUP($A767,'Recurring Plans'!$A$5:$M$104,6,FALSE)*7,IF(VLOOKUP($A767,'Recurring Plans'!$A$5:$M$104,7,FALSE)='Assumptions'!$E$6,EDATE(VLOOKUP($A767,'Recurring Plans'!$A$5:$M$104,5,FALSE),($B767-1)*VLOOKUP($A767,'Recurring Plans'!$A$5:$M$104,6,FALSE)),""))),""))</f>
        <v/>
      </c>
      <c r="F767" s="31" t="n"/>
      <c r="G767" s="32">
        <f>IF($E767="","",IF($F767&lt;&gt;"",$F767,$E767))</f>
        <v/>
      </c>
      <c r="H767" s="22">
        <f>IF($E767="","",IFERROR(VLOOKUP($A767,'Recurring Plans'!$A$5:$M$104,9,FALSE),""))</f>
        <v/>
      </c>
      <c r="I767" s="13" t="n"/>
      <c r="J767" s="18">
        <f>IF($E767="","",IF($I767&lt;&gt;"",$I767,IFERROR(VLOOKUP($A767,'Recurring Plans'!$A$5:$M$104,10,FALSE),"")))</f>
        <v/>
      </c>
      <c r="K767" s="12" t="n"/>
      <c r="L767" s="6">
        <f>IF($G767="","",IF($K767&lt;&gt;"",$K767,'Assumptions'!$E$14))</f>
        <v/>
      </c>
      <c r="M767" s="13" t="n"/>
      <c r="N767" s="18">
        <f>IF($G767="","",IF(OR($F767&lt;&gt;"",$I767&lt;&gt;"",$M767&lt;&gt;"",$K767='Assumptions'!$E$16,$K767='Assumptions'!$E$17),"Exception - check",IF(AND($L767='Assumptions'!$E$14,$G767&lt;'Assumptions'!$B$4),"Past date - check","")))</f>
        <v/>
      </c>
    </row>
    <row r="768">
      <c r="A768" s="9">
        <f>IFERROR(IF(INDEX('Recurring Plans'!$A$5:$A$104,INT((ROW()-5)/12)+1)="","",INDEX('Recurring Plans'!$A$5:$A$104,INT((ROW()-5)/12)+1)),"")</f>
        <v/>
      </c>
      <c r="B768" s="23">
        <f>IF($A768="","",MOD(ROW()-5,12)+1)</f>
        <v/>
      </c>
      <c r="C768" s="20">
        <f>IF($A768="","",IFERROR(VLOOKUP($A768,'Recurring Plans'!$A$5:$M$104,2,FALSE),""))</f>
        <v/>
      </c>
      <c r="D768" s="20">
        <f>IF($A768="","",IFERROR(VLOOKUP($A768,'Recurring Plans'!$A$5:$M$104,4,FALSE),""))</f>
        <v/>
      </c>
      <c r="E768" s="33">
        <f>IF(OR($A768="",$B768&gt;IFERROR(VLOOKUP($A768,'Recurring Plans'!$A$5:$M$104,8,FALSE),0),IFERROR(VLOOKUP($A768,'Recurring Plans'!$A$5:$M$104,11,FALSE),"")&lt;&gt;'Assumptions'!$E$9),"",IFERROR(IF(VLOOKUP($A768,'Recurring Plans'!$A$5:$M$104,7,FALSE)='Assumptions'!$E$4,VLOOKUP($A768,'Recurring Plans'!$A$5:$M$104,5,FALSE)+($B768-1)*VLOOKUP($A768,'Recurring Plans'!$A$5:$M$104,6,FALSE),IF(VLOOKUP($A768,'Recurring Plans'!$A$5:$M$104,7,FALSE)='Assumptions'!$E$5,VLOOKUP($A768,'Recurring Plans'!$A$5:$M$104,5,FALSE)+($B768-1)*VLOOKUP($A768,'Recurring Plans'!$A$5:$M$104,6,FALSE)*7,IF(VLOOKUP($A768,'Recurring Plans'!$A$5:$M$104,7,FALSE)='Assumptions'!$E$6,EDATE(VLOOKUP($A768,'Recurring Plans'!$A$5:$M$104,5,FALSE),($B768-1)*VLOOKUP($A768,'Recurring Plans'!$A$5:$M$104,6,FALSE)),""))),""))</f>
        <v/>
      </c>
      <c r="F768" s="31" t="n"/>
      <c r="G768" s="33">
        <f>IF($E768="","",IF($F768&lt;&gt;"",$F768,$E768))</f>
        <v/>
      </c>
      <c r="H768" s="24">
        <f>IF($E768="","",IFERROR(VLOOKUP($A768,'Recurring Plans'!$A$5:$M$104,9,FALSE),""))</f>
        <v/>
      </c>
      <c r="I768" s="13" t="n"/>
      <c r="J768" s="20">
        <f>IF($E768="","",IF($I768&lt;&gt;"",$I768,IFERROR(VLOOKUP($A768,'Recurring Plans'!$A$5:$M$104,10,FALSE),"")))</f>
        <v/>
      </c>
      <c r="K768" s="12" t="n"/>
      <c r="L768" s="9">
        <f>IF($G768="","",IF($K768&lt;&gt;"",$K768,'Assumptions'!$E$14))</f>
        <v/>
      </c>
      <c r="M768" s="13" t="n"/>
      <c r="N768" s="20">
        <f>IF($G768="","",IF(OR($F768&lt;&gt;"",$I768&lt;&gt;"",$M768&lt;&gt;"",$K768='Assumptions'!$E$16,$K768='Assumptions'!$E$17),"Exception - check",IF(AND($L768='Assumptions'!$E$14,$G768&lt;'Assumptions'!$B$4),"Past date - check","")))</f>
        <v/>
      </c>
    </row>
    <row r="769">
      <c r="A769" s="6">
        <f>IFERROR(IF(INDEX('Recurring Plans'!$A$5:$A$104,INT((ROW()-5)/12)+1)="","",INDEX('Recurring Plans'!$A$5:$A$104,INT((ROW()-5)/12)+1)),"")</f>
        <v/>
      </c>
      <c r="B769" s="21">
        <f>IF($A769="","",MOD(ROW()-5,12)+1)</f>
        <v/>
      </c>
      <c r="C769" s="18">
        <f>IF($A769="","",IFERROR(VLOOKUP($A769,'Recurring Plans'!$A$5:$M$104,2,FALSE),""))</f>
        <v/>
      </c>
      <c r="D769" s="18">
        <f>IF($A769="","",IFERROR(VLOOKUP($A769,'Recurring Plans'!$A$5:$M$104,4,FALSE),""))</f>
        <v/>
      </c>
      <c r="E769" s="32">
        <f>IF(OR($A769="",$B769&gt;IFERROR(VLOOKUP($A769,'Recurring Plans'!$A$5:$M$104,8,FALSE),0),IFERROR(VLOOKUP($A769,'Recurring Plans'!$A$5:$M$104,11,FALSE),"")&lt;&gt;'Assumptions'!$E$9),"",IFERROR(IF(VLOOKUP($A769,'Recurring Plans'!$A$5:$M$104,7,FALSE)='Assumptions'!$E$4,VLOOKUP($A769,'Recurring Plans'!$A$5:$M$104,5,FALSE)+($B769-1)*VLOOKUP($A769,'Recurring Plans'!$A$5:$M$104,6,FALSE),IF(VLOOKUP($A769,'Recurring Plans'!$A$5:$M$104,7,FALSE)='Assumptions'!$E$5,VLOOKUP($A769,'Recurring Plans'!$A$5:$M$104,5,FALSE)+($B769-1)*VLOOKUP($A769,'Recurring Plans'!$A$5:$M$104,6,FALSE)*7,IF(VLOOKUP($A769,'Recurring Plans'!$A$5:$M$104,7,FALSE)='Assumptions'!$E$6,EDATE(VLOOKUP($A769,'Recurring Plans'!$A$5:$M$104,5,FALSE),($B769-1)*VLOOKUP($A769,'Recurring Plans'!$A$5:$M$104,6,FALSE)),""))),""))</f>
        <v/>
      </c>
      <c r="F769" s="31" t="n"/>
      <c r="G769" s="32">
        <f>IF($E769="","",IF($F769&lt;&gt;"",$F769,$E769))</f>
        <v/>
      </c>
      <c r="H769" s="22">
        <f>IF($E769="","",IFERROR(VLOOKUP($A769,'Recurring Plans'!$A$5:$M$104,9,FALSE),""))</f>
        <v/>
      </c>
      <c r="I769" s="13" t="n"/>
      <c r="J769" s="18">
        <f>IF($E769="","",IF($I769&lt;&gt;"",$I769,IFERROR(VLOOKUP($A769,'Recurring Plans'!$A$5:$M$104,10,FALSE),"")))</f>
        <v/>
      </c>
      <c r="K769" s="12" t="n"/>
      <c r="L769" s="6">
        <f>IF($G769="","",IF($K769&lt;&gt;"",$K769,'Assumptions'!$E$14))</f>
        <v/>
      </c>
      <c r="M769" s="13" t="n"/>
      <c r="N769" s="18">
        <f>IF($G769="","",IF(OR($F769&lt;&gt;"",$I769&lt;&gt;"",$M769&lt;&gt;"",$K769='Assumptions'!$E$16,$K769='Assumptions'!$E$17),"Exception - check",IF(AND($L769='Assumptions'!$E$14,$G769&lt;'Assumptions'!$B$4),"Past date - check","")))</f>
        <v/>
      </c>
    </row>
    <row r="770">
      <c r="A770" s="9">
        <f>IFERROR(IF(INDEX('Recurring Plans'!$A$5:$A$104,INT((ROW()-5)/12)+1)="","",INDEX('Recurring Plans'!$A$5:$A$104,INT((ROW()-5)/12)+1)),"")</f>
        <v/>
      </c>
      <c r="B770" s="23">
        <f>IF($A770="","",MOD(ROW()-5,12)+1)</f>
        <v/>
      </c>
      <c r="C770" s="20">
        <f>IF($A770="","",IFERROR(VLOOKUP($A770,'Recurring Plans'!$A$5:$M$104,2,FALSE),""))</f>
        <v/>
      </c>
      <c r="D770" s="20">
        <f>IF($A770="","",IFERROR(VLOOKUP($A770,'Recurring Plans'!$A$5:$M$104,4,FALSE),""))</f>
        <v/>
      </c>
      <c r="E770" s="33">
        <f>IF(OR($A770="",$B770&gt;IFERROR(VLOOKUP($A770,'Recurring Plans'!$A$5:$M$104,8,FALSE),0),IFERROR(VLOOKUP($A770,'Recurring Plans'!$A$5:$M$104,11,FALSE),"")&lt;&gt;'Assumptions'!$E$9),"",IFERROR(IF(VLOOKUP($A770,'Recurring Plans'!$A$5:$M$104,7,FALSE)='Assumptions'!$E$4,VLOOKUP($A770,'Recurring Plans'!$A$5:$M$104,5,FALSE)+($B770-1)*VLOOKUP($A770,'Recurring Plans'!$A$5:$M$104,6,FALSE),IF(VLOOKUP($A770,'Recurring Plans'!$A$5:$M$104,7,FALSE)='Assumptions'!$E$5,VLOOKUP($A770,'Recurring Plans'!$A$5:$M$104,5,FALSE)+($B770-1)*VLOOKUP($A770,'Recurring Plans'!$A$5:$M$104,6,FALSE)*7,IF(VLOOKUP($A770,'Recurring Plans'!$A$5:$M$104,7,FALSE)='Assumptions'!$E$6,EDATE(VLOOKUP($A770,'Recurring Plans'!$A$5:$M$104,5,FALSE),($B770-1)*VLOOKUP($A770,'Recurring Plans'!$A$5:$M$104,6,FALSE)),""))),""))</f>
        <v/>
      </c>
      <c r="F770" s="31" t="n"/>
      <c r="G770" s="33">
        <f>IF($E770="","",IF($F770&lt;&gt;"",$F770,$E770))</f>
        <v/>
      </c>
      <c r="H770" s="24">
        <f>IF($E770="","",IFERROR(VLOOKUP($A770,'Recurring Plans'!$A$5:$M$104,9,FALSE),""))</f>
        <v/>
      </c>
      <c r="I770" s="13" t="n"/>
      <c r="J770" s="20">
        <f>IF($E770="","",IF($I770&lt;&gt;"",$I770,IFERROR(VLOOKUP($A770,'Recurring Plans'!$A$5:$M$104,10,FALSE),"")))</f>
        <v/>
      </c>
      <c r="K770" s="12" t="n"/>
      <c r="L770" s="9">
        <f>IF($G770="","",IF($K770&lt;&gt;"",$K770,'Assumptions'!$E$14))</f>
        <v/>
      </c>
      <c r="M770" s="13" t="n"/>
      <c r="N770" s="20">
        <f>IF($G770="","",IF(OR($F770&lt;&gt;"",$I770&lt;&gt;"",$M770&lt;&gt;"",$K770='Assumptions'!$E$16,$K770='Assumptions'!$E$17),"Exception - check",IF(AND($L770='Assumptions'!$E$14,$G770&lt;'Assumptions'!$B$4),"Past date - check","")))</f>
        <v/>
      </c>
    </row>
    <row r="771">
      <c r="A771" s="6">
        <f>IFERROR(IF(INDEX('Recurring Plans'!$A$5:$A$104,INT((ROW()-5)/12)+1)="","",INDEX('Recurring Plans'!$A$5:$A$104,INT((ROW()-5)/12)+1)),"")</f>
        <v/>
      </c>
      <c r="B771" s="21">
        <f>IF($A771="","",MOD(ROW()-5,12)+1)</f>
        <v/>
      </c>
      <c r="C771" s="18">
        <f>IF($A771="","",IFERROR(VLOOKUP($A771,'Recurring Plans'!$A$5:$M$104,2,FALSE),""))</f>
        <v/>
      </c>
      <c r="D771" s="18">
        <f>IF($A771="","",IFERROR(VLOOKUP($A771,'Recurring Plans'!$A$5:$M$104,4,FALSE),""))</f>
        <v/>
      </c>
      <c r="E771" s="32">
        <f>IF(OR($A771="",$B771&gt;IFERROR(VLOOKUP($A771,'Recurring Plans'!$A$5:$M$104,8,FALSE),0),IFERROR(VLOOKUP($A771,'Recurring Plans'!$A$5:$M$104,11,FALSE),"")&lt;&gt;'Assumptions'!$E$9),"",IFERROR(IF(VLOOKUP($A771,'Recurring Plans'!$A$5:$M$104,7,FALSE)='Assumptions'!$E$4,VLOOKUP($A771,'Recurring Plans'!$A$5:$M$104,5,FALSE)+($B771-1)*VLOOKUP($A771,'Recurring Plans'!$A$5:$M$104,6,FALSE),IF(VLOOKUP($A771,'Recurring Plans'!$A$5:$M$104,7,FALSE)='Assumptions'!$E$5,VLOOKUP($A771,'Recurring Plans'!$A$5:$M$104,5,FALSE)+($B771-1)*VLOOKUP($A771,'Recurring Plans'!$A$5:$M$104,6,FALSE)*7,IF(VLOOKUP($A771,'Recurring Plans'!$A$5:$M$104,7,FALSE)='Assumptions'!$E$6,EDATE(VLOOKUP($A771,'Recurring Plans'!$A$5:$M$104,5,FALSE),($B771-1)*VLOOKUP($A771,'Recurring Plans'!$A$5:$M$104,6,FALSE)),""))),""))</f>
        <v/>
      </c>
      <c r="F771" s="31" t="n"/>
      <c r="G771" s="32">
        <f>IF($E771="","",IF($F771&lt;&gt;"",$F771,$E771))</f>
        <v/>
      </c>
      <c r="H771" s="22">
        <f>IF($E771="","",IFERROR(VLOOKUP($A771,'Recurring Plans'!$A$5:$M$104,9,FALSE),""))</f>
        <v/>
      </c>
      <c r="I771" s="13" t="n"/>
      <c r="J771" s="18">
        <f>IF($E771="","",IF($I771&lt;&gt;"",$I771,IFERROR(VLOOKUP($A771,'Recurring Plans'!$A$5:$M$104,10,FALSE),"")))</f>
        <v/>
      </c>
      <c r="K771" s="12" t="n"/>
      <c r="L771" s="6">
        <f>IF($G771="","",IF($K771&lt;&gt;"",$K771,'Assumptions'!$E$14))</f>
        <v/>
      </c>
      <c r="M771" s="13" t="n"/>
      <c r="N771" s="18">
        <f>IF($G771="","",IF(OR($F771&lt;&gt;"",$I771&lt;&gt;"",$M771&lt;&gt;"",$K771='Assumptions'!$E$16,$K771='Assumptions'!$E$17),"Exception - check",IF(AND($L771='Assumptions'!$E$14,$G771&lt;'Assumptions'!$B$4),"Past date - check","")))</f>
        <v/>
      </c>
    </row>
    <row r="772">
      <c r="A772" s="9">
        <f>IFERROR(IF(INDEX('Recurring Plans'!$A$5:$A$104,INT((ROW()-5)/12)+1)="","",INDEX('Recurring Plans'!$A$5:$A$104,INT((ROW()-5)/12)+1)),"")</f>
        <v/>
      </c>
      <c r="B772" s="23">
        <f>IF($A772="","",MOD(ROW()-5,12)+1)</f>
        <v/>
      </c>
      <c r="C772" s="20">
        <f>IF($A772="","",IFERROR(VLOOKUP($A772,'Recurring Plans'!$A$5:$M$104,2,FALSE),""))</f>
        <v/>
      </c>
      <c r="D772" s="20">
        <f>IF($A772="","",IFERROR(VLOOKUP($A772,'Recurring Plans'!$A$5:$M$104,4,FALSE),""))</f>
        <v/>
      </c>
      <c r="E772" s="33">
        <f>IF(OR($A772="",$B772&gt;IFERROR(VLOOKUP($A772,'Recurring Plans'!$A$5:$M$104,8,FALSE),0),IFERROR(VLOOKUP($A772,'Recurring Plans'!$A$5:$M$104,11,FALSE),"")&lt;&gt;'Assumptions'!$E$9),"",IFERROR(IF(VLOOKUP($A772,'Recurring Plans'!$A$5:$M$104,7,FALSE)='Assumptions'!$E$4,VLOOKUP($A772,'Recurring Plans'!$A$5:$M$104,5,FALSE)+($B772-1)*VLOOKUP($A772,'Recurring Plans'!$A$5:$M$104,6,FALSE),IF(VLOOKUP($A772,'Recurring Plans'!$A$5:$M$104,7,FALSE)='Assumptions'!$E$5,VLOOKUP($A772,'Recurring Plans'!$A$5:$M$104,5,FALSE)+($B772-1)*VLOOKUP($A772,'Recurring Plans'!$A$5:$M$104,6,FALSE)*7,IF(VLOOKUP($A772,'Recurring Plans'!$A$5:$M$104,7,FALSE)='Assumptions'!$E$6,EDATE(VLOOKUP($A772,'Recurring Plans'!$A$5:$M$104,5,FALSE),($B772-1)*VLOOKUP($A772,'Recurring Plans'!$A$5:$M$104,6,FALSE)),""))),""))</f>
        <v/>
      </c>
      <c r="F772" s="31" t="n"/>
      <c r="G772" s="33">
        <f>IF($E772="","",IF($F772&lt;&gt;"",$F772,$E772))</f>
        <v/>
      </c>
      <c r="H772" s="24">
        <f>IF($E772="","",IFERROR(VLOOKUP($A772,'Recurring Plans'!$A$5:$M$104,9,FALSE),""))</f>
        <v/>
      </c>
      <c r="I772" s="13" t="n"/>
      <c r="J772" s="20">
        <f>IF($E772="","",IF($I772&lt;&gt;"",$I772,IFERROR(VLOOKUP($A772,'Recurring Plans'!$A$5:$M$104,10,FALSE),"")))</f>
        <v/>
      </c>
      <c r="K772" s="12" t="n"/>
      <c r="L772" s="9">
        <f>IF($G772="","",IF($K772&lt;&gt;"",$K772,'Assumptions'!$E$14))</f>
        <v/>
      </c>
      <c r="M772" s="13" t="n"/>
      <c r="N772" s="20">
        <f>IF($G772="","",IF(OR($F772&lt;&gt;"",$I772&lt;&gt;"",$M772&lt;&gt;"",$K772='Assumptions'!$E$16,$K772='Assumptions'!$E$17),"Exception - check",IF(AND($L772='Assumptions'!$E$14,$G772&lt;'Assumptions'!$B$4),"Past date - check","")))</f>
        <v/>
      </c>
    </row>
    <row r="773">
      <c r="A773" s="6">
        <f>IFERROR(IF(INDEX('Recurring Plans'!$A$5:$A$104,INT((ROW()-5)/12)+1)="","",INDEX('Recurring Plans'!$A$5:$A$104,INT((ROW()-5)/12)+1)),"")</f>
        <v/>
      </c>
      <c r="B773" s="21">
        <f>IF($A773="","",MOD(ROW()-5,12)+1)</f>
        <v/>
      </c>
      <c r="C773" s="18">
        <f>IF($A773="","",IFERROR(VLOOKUP($A773,'Recurring Plans'!$A$5:$M$104,2,FALSE),""))</f>
        <v/>
      </c>
      <c r="D773" s="18">
        <f>IF($A773="","",IFERROR(VLOOKUP($A773,'Recurring Plans'!$A$5:$M$104,4,FALSE),""))</f>
        <v/>
      </c>
      <c r="E773" s="32">
        <f>IF(OR($A773="",$B773&gt;IFERROR(VLOOKUP($A773,'Recurring Plans'!$A$5:$M$104,8,FALSE),0),IFERROR(VLOOKUP($A773,'Recurring Plans'!$A$5:$M$104,11,FALSE),"")&lt;&gt;'Assumptions'!$E$9),"",IFERROR(IF(VLOOKUP($A773,'Recurring Plans'!$A$5:$M$104,7,FALSE)='Assumptions'!$E$4,VLOOKUP($A773,'Recurring Plans'!$A$5:$M$104,5,FALSE)+($B773-1)*VLOOKUP($A773,'Recurring Plans'!$A$5:$M$104,6,FALSE),IF(VLOOKUP($A773,'Recurring Plans'!$A$5:$M$104,7,FALSE)='Assumptions'!$E$5,VLOOKUP($A773,'Recurring Plans'!$A$5:$M$104,5,FALSE)+($B773-1)*VLOOKUP($A773,'Recurring Plans'!$A$5:$M$104,6,FALSE)*7,IF(VLOOKUP($A773,'Recurring Plans'!$A$5:$M$104,7,FALSE)='Assumptions'!$E$6,EDATE(VLOOKUP($A773,'Recurring Plans'!$A$5:$M$104,5,FALSE),($B773-1)*VLOOKUP($A773,'Recurring Plans'!$A$5:$M$104,6,FALSE)),""))),""))</f>
        <v/>
      </c>
      <c r="F773" s="31" t="n"/>
      <c r="G773" s="32">
        <f>IF($E773="","",IF($F773&lt;&gt;"",$F773,$E773))</f>
        <v/>
      </c>
      <c r="H773" s="22">
        <f>IF($E773="","",IFERROR(VLOOKUP($A773,'Recurring Plans'!$A$5:$M$104,9,FALSE),""))</f>
        <v/>
      </c>
      <c r="I773" s="13" t="n"/>
      <c r="J773" s="18">
        <f>IF($E773="","",IF($I773&lt;&gt;"",$I773,IFERROR(VLOOKUP($A773,'Recurring Plans'!$A$5:$M$104,10,FALSE),"")))</f>
        <v/>
      </c>
      <c r="K773" s="12" t="n"/>
      <c r="L773" s="6">
        <f>IF($G773="","",IF($K773&lt;&gt;"",$K773,'Assumptions'!$E$14))</f>
        <v/>
      </c>
      <c r="M773" s="13" t="n"/>
      <c r="N773" s="18">
        <f>IF($G773="","",IF(OR($F773&lt;&gt;"",$I773&lt;&gt;"",$M773&lt;&gt;"",$K773='Assumptions'!$E$16,$K773='Assumptions'!$E$17),"Exception - check",IF(AND($L773='Assumptions'!$E$14,$G773&lt;'Assumptions'!$B$4),"Past date - check","")))</f>
        <v/>
      </c>
    </row>
    <row r="774">
      <c r="A774" s="9">
        <f>IFERROR(IF(INDEX('Recurring Plans'!$A$5:$A$104,INT((ROW()-5)/12)+1)="","",INDEX('Recurring Plans'!$A$5:$A$104,INT((ROW()-5)/12)+1)),"")</f>
        <v/>
      </c>
      <c r="B774" s="23">
        <f>IF($A774="","",MOD(ROW()-5,12)+1)</f>
        <v/>
      </c>
      <c r="C774" s="20">
        <f>IF($A774="","",IFERROR(VLOOKUP($A774,'Recurring Plans'!$A$5:$M$104,2,FALSE),""))</f>
        <v/>
      </c>
      <c r="D774" s="20">
        <f>IF($A774="","",IFERROR(VLOOKUP($A774,'Recurring Plans'!$A$5:$M$104,4,FALSE),""))</f>
        <v/>
      </c>
      <c r="E774" s="33">
        <f>IF(OR($A774="",$B774&gt;IFERROR(VLOOKUP($A774,'Recurring Plans'!$A$5:$M$104,8,FALSE),0),IFERROR(VLOOKUP($A774,'Recurring Plans'!$A$5:$M$104,11,FALSE),"")&lt;&gt;'Assumptions'!$E$9),"",IFERROR(IF(VLOOKUP($A774,'Recurring Plans'!$A$5:$M$104,7,FALSE)='Assumptions'!$E$4,VLOOKUP($A774,'Recurring Plans'!$A$5:$M$104,5,FALSE)+($B774-1)*VLOOKUP($A774,'Recurring Plans'!$A$5:$M$104,6,FALSE),IF(VLOOKUP($A774,'Recurring Plans'!$A$5:$M$104,7,FALSE)='Assumptions'!$E$5,VLOOKUP($A774,'Recurring Plans'!$A$5:$M$104,5,FALSE)+($B774-1)*VLOOKUP($A774,'Recurring Plans'!$A$5:$M$104,6,FALSE)*7,IF(VLOOKUP($A774,'Recurring Plans'!$A$5:$M$104,7,FALSE)='Assumptions'!$E$6,EDATE(VLOOKUP($A774,'Recurring Plans'!$A$5:$M$104,5,FALSE),($B774-1)*VLOOKUP($A774,'Recurring Plans'!$A$5:$M$104,6,FALSE)),""))),""))</f>
        <v/>
      </c>
      <c r="F774" s="31" t="n"/>
      <c r="G774" s="33">
        <f>IF($E774="","",IF($F774&lt;&gt;"",$F774,$E774))</f>
        <v/>
      </c>
      <c r="H774" s="24">
        <f>IF($E774="","",IFERROR(VLOOKUP($A774,'Recurring Plans'!$A$5:$M$104,9,FALSE),""))</f>
        <v/>
      </c>
      <c r="I774" s="13" t="n"/>
      <c r="J774" s="20">
        <f>IF($E774="","",IF($I774&lt;&gt;"",$I774,IFERROR(VLOOKUP($A774,'Recurring Plans'!$A$5:$M$104,10,FALSE),"")))</f>
        <v/>
      </c>
      <c r="K774" s="12" t="n"/>
      <c r="L774" s="9">
        <f>IF($G774="","",IF($K774&lt;&gt;"",$K774,'Assumptions'!$E$14))</f>
        <v/>
      </c>
      <c r="M774" s="13" t="n"/>
      <c r="N774" s="20">
        <f>IF($G774="","",IF(OR($F774&lt;&gt;"",$I774&lt;&gt;"",$M774&lt;&gt;"",$K774='Assumptions'!$E$16,$K774='Assumptions'!$E$17),"Exception - check",IF(AND($L774='Assumptions'!$E$14,$G774&lt;'Assumptions'!$B$4),"Past date - check","")))</f>
        <v/>
      </c>
    </row>
    <row r="775">
      <c r="A775" s="6">
        <f>IFERROR(IF(INDEX('Recurring Plans'!$A$5:$A$104,INT((ROW()-5)/12)+1)="","",INDEX('Recurring Plans'!$A$5:$A$104,INT((ROW()-5)/12)+1)),"")</f>
        <v/>
      </c>
      <c r="B775" s="21">
        <f>IF($A775="","",MOD(ROW()-5,12)+1)</f>
        <v/>
      </c>
      <c r="C775" s="18">
        <f>IF($A775="","",IFERROR(VLOOKUP($A775,'Recurring Plans'!$A$5:$M$104,2,FALSE),""))</f>
        <v/>
      </c>
      <c r="D775" s="18">
        <f>IF($A775="","",IFERROR(VLOOKUP($A775,'Recurring Plans'!$A$5:$M$104,4,FALSE),""))</f>
        <v/>
      </c>
      <c r="E775" s="32">
        <f>IF(OR($A775="",$B775&gt;IFERROR(VLOOKUP($A775,'Recurring Plans'!$A$5:$M$104,8,FALSE),0),IFERROR(VLOOKUP($A775,'Recurring Plans'!$A$5:$M$104,11,FALSE),"")&lt;&gt;'Assumptions'!$E$9),"",IFERROR(IF(VLOOKUP($A775,'Recurring Plans'!$A$5:$M$104,7,FALSE)='Assumptions'!$E$4,VLOOKUP($A775,'Recurring Plans'!$A$5:$M$104,5,FALSE)+($B775-1)*VLOOKUP($A775,'Recurring Plans'!$A$5:$M$104,6,FALSE),IF(VLOOKUP($A775,'Recurring Plans'!$A$5:$M$104,7,FALSE)='Assumptions'!$E$5,VLOOKUP($A775,'Recurring Plans'!$A$5:$M$104,5,FALSE)+($B775-1)*VLOOKUP($A775,'Recurring Plans'!$A$5:$M$104,6,FALSE)*7,IF(VLOOKUP($A775,'Recurring Plans'!$A$5:$M$104,7,FALSE)='Assumptions'!$E$6,EDATE(VLOOKUP($A775,'Recurring Plans'!$A$5:$M$104,5,FALSE),($B775-1)*VLOOKUP($A775,'Recurring Plans'!$A$5:$M$104,6,FALSE)),""))),""))</f>
        <v/>
      </c>
      <c r="F775" s="31" t="n"/>
      <c r="G775" s="32">
        <f>IF($E775="","",IF($F775&lt;&gt;"",$F775,$E775))</f>
        <v/>
      </c>
      <c r="H775" s="22">
        <f>IF($E775="","",IFERROR(VLOOKUP($A775,'Recurring Plans'!$A$5:$M$104,9,FALSE),""))</f>
        <v/>
      </c>
      <c r="I775" s="13" t="n"/>
      <c r="J775" s="18">
        <f>IF($E775="","",IF($I775&lt;&gt;"",$I775,IFERROR(VLOOKUP($A775,'Recurring Plans'!$A$5:$M$104,10,FALSE),"")))</f>
        <v/>
      </c>
      <c r="K775" s="12" t="n"/>
      <c r="L775" s="6">
        <f>IF($G775="","",IF($K775&lt;&gt;"",$K775,'Assumptions'!$E$14))</f>
        <v/>
      </c>
      <c r="M775" s="13" t="n"/>
      <c r="N775" s="18">
        <f>IF($G775="","",IF(OR($F775&lt;&gt;"",$I775&lt;&gt;"",$M775&lt;&gt;"",$K775='Assumptions'!$E$16,$K775='Assumptions'!$E$17),"Exception - check",IF(AND($L775='Assumptions'!$E$14,$G775&lt;'Assumptions'!$B$4),"Past date - check","")))</f>
        <v/>
      </c>
    </row>
    <row r="776">
      <c r="A776" s="9">
        <f>IFERROR(IF(INDEX('Recurring Plans'!$A$5:$A$104,INT((ROW()-5)/12)+1)="","",INDEX('Recurring Plans'!$A$5:$A$104,INT((ROW()-5)/12)+1)),"")</f>
        <v/>
      </c>
      <c r="B776" s="23">
        <f>IF($A776="","",MOD(ROW()-5,12)+1)</f>
        <v/>
      </c>
      <c r="C776" s="20">
        <f>IF($A776="","",IFERROR(VLOOKUP($A776,'Recurring Plans'!$A$5:$M$104,2,FALSE),""))</f>
        <v/>
      </c>
      <c r="D776" s="20">
        <f>IF($A776="","",IFERROR(VLOOKUP($A776,'Recurring Plans'!$A$5:$M$104,4,FALSE),""))</f>
        <v/>
      </c>
      <c r="E776" s="33">
        <f>IF(OR($A776="",$B776&gt;IFERROR(VLOOKUP($A776,'Recurring Plans'!$A$5:$M$104,8,FALSE),0),IFERROR(VLOOKUP($A776,'Recurring Plans'!$A$5:$M$104,11,FALSE),"")&lt;&gt;'Assumptions'!$E$9),"",IFERROR(IF(VLOOKUP($A776,'Recurring Plans'!$A$5:$M$104,7,FALSE)='Assumptions'!$E$4,VLOOKUP($A776,'Recurring Plans'!$A$5:$M$104,5,FALSE)+($B776-1)*VLOOKUP($A776,'Recurring Plans'!$A$5:$M$104,6,FALSE),IF(VLOOKUP($A776,'Recurring Plans'!$A$5:$M$104,7,FALSE)='Assumptions'!$E$5,VLOOKUP($A776,'Recurring Plans'!$A$5:$M$104,5,FALSE)+($B776-1)*VLOOKUP($A776,'Recurring Plans'!$A$5:$M$104,6,FALSE)*7,IF(VLOOKUP($A776,'Recurring Plans'!$A$5:$M$104,7,FALSE)='Assumptions'!$E$6,EDATE(VLOOKUP($A776,'Recurring Plans'!$A$5:$M$104,5,FALSE),($B776-1)*VLOOKUP($A776,'Recurring Plans'!$A$5:$M$104,6,FALSE)),""))),""))</f>
        <v/>
      </c>
      <c r="F776" s="31" t="n"/>
      <c r="G776" s="33">
        <f>IF($E776="","",IF($F776&lt;&gt;"",$F776,$E776))</f>
        <v/>
      </c>
      <c r="H776" s="24">
        <f>IF($E776="","",IFERROR(VLOOKUP($A776,'Recurring Plans'!$A$5:$M$104,9,FALSE),""))</f>
        <v/>
      </c>
      <c r="I776" s="13" t="n"/>
      <c r="J776" s="20">
        <f>IF($E776="","",IF($I776&lt;&gt;"",$I776,IFERROR(VLOOKUP($A776,'Recurring Plans'!$A$5:$M$104,10,FALSE),"")))</f>
        <v/>
      </c>
      <c r="K776" s="12" t="n"/>
      <c r="L776" s="9">
        <f>IF($G776="","",IF($K776&lt;&gt;"",$K776,'Assumptions'!$E$14))</f>
        <v/>
      </c>
      <c r="M776" s="13" t="n"/>
      <c r="N776" s="20">
        <f>IF($G776="","",IF(OR($F776&lt;&gt;"",$I776&lt;&gt;"",$M776&lt;&gt;"",$K776='Assumptions'!$E$16,$K776='Assumptions'!$E$17),"Exception - check",IF(AND($L776='Assumptions'!$E$14,$G776&lt;'Assumptions'!$B$4),"Past date - check","")))</f>
        <v/>
      </c>
    </row>
    <row r="777">
      <c r="A777" s="6">
        <f>IFERROR(IF(INDEX('Recurring Plans'!$A$5:$A$104,INT((ROW()-5)/12)+1)="","",INDEX('Recurring Plans'!$A$5:$A$104,INT((ROW()-5)/12)+1)),"")</f>
        <v/>
      </c>
      <c r="B777" s="21">
        <f>IF($A777="","",MOD(ROW()-5,12)+1)</f>
        <v/>
      </c>
      <c r="C777" s="18">
        <f>IF($A777="","",IFERROR(VLOOKUP($A777,'Recurring Plans'!$A$5:$M$104,2,FALSE),""))</f>
        <v/>
      </c>
      <c r="D777" s="18">
        <f>IF($A777="","",IFERROR(VLOOKUP($A777,'Recurring Plans'!$A$5:$M$104,4,FALSE),""))</f>
        <v/>
      </c>
      <c r="E777" s="32">
        <f>IF(OR($A777="",$B777&gt;IFERROR(VLOOKUP($A777,'Recurring Plans'!$A$5:$M$104,8,FALSE),0),IFERROR(VLOOKUP($A777,'Recurring Plans'!$A$5:$M$104,11,FALSE),"")&lt;&gt;'Assumptions'!$E$9),"",IFERROR(IF(VLOOKUP($A777,'Recurring Plans'!$A$5:$M$104,7,FALSE)='Assumptions'!$E$4,VLOOKUP($A777,'Recurring Plans'!$A$5:$M$104,5,FALSE)+($B777-1)*VLOOKUP($A777,'Recurring Plans'!$A$5:$M$104,6,FALSE),IF(VLOOKUP($A777,'Recurring Plans'!$A$5:$M$104,7,FALSE)='Assumptions'!$E$5,VLOOKUP($A777,'Recurring Plans'!$A$5:$M$104,5,FALSE)+($B777-1)*VLOOKUP($A777,'Recurring Plans'!$A$5:$M$104,6,FALSE)*7,IF(VLOOKUP($A777,'Recurring Plans'!$A$5:$M$104,7,FALSE)='Assumptions'!$E$6,EDATE(VLOOKUP($A777,'Recurring Plans'!$A$5:$M$104,5,FALSE),($B777-1)*VLOOKUP($A777,'Recurring Plans'!$A$5:$M$104,6,FALSE)),""))),""))</f>
        <v/>
      </c>
      <c r="F777" s="31" t="n"/>
      <c r="G777" s="32">
        <f>IF($E777="","",IF($F777&lt;&gt;"",$F777,$E777))</f>
        <v/>
      </c>
      <c r="H777" s="22">
        <f>IF($E777="","",IFERROR(VLOOKUP($A777,'Recurring Plans'!$A$5:$M$104,9,FALSE),""))</f>
        <v/>
      </c>
      <c r="I777" s="13" t="n"/>
      <c r="J777" s="18">
        <f>IF($E777="","",IF($I777&lt;&gt;"",$I777,IFERROR(VLOOKUP($A777,'Recurring Plans'!$A$5:$M$104,10,FALSE),"")))</f>
        <v/>
      </c>
      <c r="K777" s="12" t="n"/>
      <c r="L777" s="6">
        <f>IF($G777="","",IF($K777&lt;&gt;"",$K777,'Assumptions'!$E$14))</f>
        <v/>
      </c>
      <c r="M777" s="13" t="n"/>
      <c r="N777" s="18">
        <f>IF($G777="","",IF(OR($F777&lt;&gt;"",$I777&lt;&gt;"",$M777&lt;&gt;"",$K777='Assumptions'!$E$16,$K777='Assumptions'!$E$17),"Exception - check",IF(AND($L777='Assumptions'!$E$14,$G777&lt;'Assumptions'!$B$4),"Past date - check","")))</f>
        <v/>
      </c>
    </row>
    <row r="778">
      <c r="A778" s="9">
        <f>IFERROR(IF(INDEX('Recurring Plans'!$A$5:$A$104,INT((ROW()-5)/12)+1)="","",INDEX('Recurring Plans'!$A$5:$A$104,INT((ROW()-5)/12)+1)),"")</f>
        <v/>
      </c>
      <c r="B778" s="23">
        <f>IF($A778="","",MOD(ROW()-5,12)+1)</f>
        <v/>
      </c>
      <c r="C778" s="20">
        <f>IF($A778="","",IFERROR(VLOOKUP($A778,'Recurring Plans'!$A$5:$M$104,2,FALSE),""))</f>
        <v/>
      </c>
      <c r="D778" s="20">
        <f>IF($A778="","",IFERROR(VLOOKUP($A778,'Recurring Plans'!$A$5:$M$104,4,FALSE),""))</f>
        <v/>
      </c>
      <c r="E778" s="33">
        <f>IF(OR($A778="",$B778&gt;IFERROR(VLOOKUP($A778,'Recurring Plans'!$A$5:$M$104,8,FALSE),0),IFERROR(VLOOKUP($A778,'Recurring Plans'!$A$5:$M$104,11,FALSE),"")&lt;&gt;'Assumptions'!$E$9),"",IFERROR(IF(VLOOKUP($A778,'Recurring Plans'!$A$5:$M$104,7,FALSE)='Assumptions'!$E$4,VLOOKUP($A778,'Recurring Plans'!$A$5:$M$104,5,FALSE)+($B778-1)*VLOOKUP($A778,'Recurring Plans'!$A$5:$M$104,6,FALSE),IF(VLOOKUP($A778,'Recurring Plans'!$A$5:$M$104,7,FALSE)='Assumptions'!$E$5,VLOOKUP($A778,'Recurring Plans'!$A$5:$M$104,5,FALSE)+($B778-1)*VLOOKUP($A778,'Recurring Plans'!$A$5:$M$104,6,FALSE)*7,IF(VLOOKUP($A778,'Recurring Plans'!$A$5:$M$104,7,FALSE)='Assumptions'!$E$6,EDATE(VLOOKUP($A778,'Recurring Plans'!$A$5:$M$104,5,FALSE),($B778-1)*VLOOKUP($A778,'Recurring Plans'!$A$5:$M$104,6,FALSE)),""))),""))</f>
        <v/>
      </c>
      <c r="F778" s="31" t="n"/>
      <c r="G778" s="33">
        <f>IF($E778="","",IF($F778&lt;&gt;"",$F778,$E778))</f>
        <v/>
      </c>
      <c r="H778" s="24">
        <f>IF($E778="","",IFERROR(VLOOKUP($A778,'Recurring Plans'!$A$5:$M$104,9,FALSE),""))</f>
        <v/>
      </c>
      <c r="I778" s="13" t="n"/>
      <c r="J778" s="20">
        <f>IF($E778="","",IF($I778&lt;&gt;"",$I778,IFERROR(VLOOKUP($A778,'Recurring Plans'!$A$5:$M$104,10,FALSE),"")))</f>
        <v/>
      </c>
      <c r="K778" s="12" t="n"/>
      <c r="L778" s="9">
        <f>IF($G778="","",IF($K778&lt;&gt;"",$K778,'Assumptions'!$E$14))</f>
        <v/>
      </c>
      <c r="M778" s="13" t="n"/>
      <c r="N778" s="20">
        <f>IF($G778="","",IF(OR($F778&lt;&gt;"",$I778&lt;&gt;"",$M778&lt;&gt;"",$K778='Assumptions'!$E$16,$K778='Assumptions'!$E$17),"Exception - check",IF(AND($L778='Assumptions'!$E$14,$G778&lt;'Assumptions'!$B$4),"Past date - check","")))</f>
        <v/>
      </c>
    </row>
    <row r="779">
      <c r="A779" s="6">
        <f>IFERROR(IF(INDEX('Recurring Plans'!$A$5:$A$104,INT((ROW()-5)/12)+1)="","",INDEX('Recurring Plans'!$A$5:$A$104,INT((ROW()-5)/12)+1)),"")</f>
        <v/>
      </c>
      <c r="B779" s="21">
        <f>IF($A779="","",MOD(ROW()-5,12)+1)</f>
        <v/>
      </c>
      <c r="C779" s="18">
        <f>IF($A779="","",IFERROR(VLOOKUP($A779,'Recurring Plans'!$A$5:$M$104,2,FALSE),""))</f>
        <v/>
      </c>
      <c r="D779" s="18">
        <f>IF($A779="","",IFERROR(VLOOKUP($A779,'Recurring Plans'!$A$5:$M$104,4,FALSE),""))</f>
        <v/>
      </c>
      <c r="E779" s="32">
        <f>IF(OR($A779="",$B779&gt;IFERROR(VLOOKUP($A779,'Recurring Plans'!$A$5:$M$104,8,FALSE),0),IFERROR(VLOOKUP($A779,'Recurring Plans'!$A$5:$M$104,11,FALSE),"")&lt;&gt;'Assumptions'!$E$9),"",IFERROR(IF(VLOOKUP($A779,'Recurring Plans'!$A$5:$M$104,7,FALSE)='Assumptions'!$E$4,VLOOKUP($A779,'Recurring Plans'!$A$5:$M$104,5,FALSE)+($B779-1)*VLOOKUP($A779,'Recurring Plans'!$A$5:$M$104,6,FALSE),IF(VLOOKUP($A779,'Recurring Plans'!$A$5:$M$104,7,FALSE)='Assumptions'!$E$5,VLOOKUP($A779,'Recurring Plans'!$A$5:$M$104,5,FALSE)+($B779-1)*VLOOKUP($A779,'Recurring Plans'!$A$5:$M$104,6,FALSE)*7,IF(VLOOKUP($A779,'Recurring Plans'!$A$5:$M$104,7,FALSE)='Assumptions'!$E$6,EDATE(VLOOKUP($A779,'Recurring Plans'!$A$5:$M$104,5,FALSE),($B779-1)*VLOOKUP($A779,'Recurring Plans'!$A$5:$M$104,6,FALSE)),""))),""))</f>
        <v/>
      </c>
      <c r="F779" s="31" t="n"/>
      <c r="G779" s="32">
        <f>IF($E779="","",IF($F779&lt;&gt;"",$F779,$E779))</f>
        <v/>
      </c>
      <c r="H779" s="22">
        <f>IF($E779="","",IFERROR(VLOOKUP($A779,'Recurring Plans'!$A$5:$M$104,9,FALSE),""))</f>
        <v/>
      </c>
      <c r="I779" s="13" t="n"/>
      <c r="J779" s="18">
        <f>IF($E779="","",IF($I779&lt;&gt;"",$I779,IFERROR(VLOOKUP($A779,'Recurring Plans'!$A$5:$M$104,10,FALSE),"")))</f>
        <v/>
      </c>
      <c r="K779" s="12" t="n"/>
      <c r="L779" s="6">
        <f>IF($G779="","",IF($K779&lt;&gt;"",$K779,'Assumptions'!$E$14))</f>
        <v/>
      </c>
      <c r="M779" s="13" t="n"/>
      <c r="N779" s="18">
        <f>IF($G779="","",IF(OR($F779&lt;&gt;"",$I779&lt;&gt;"",$M779&lt;&gt;"",$K779='Assumptions'!$E$16,$K779='Assumptions'!$E$17),"Exception - check",IF(AND($L779='Assumptions'!$E$14,$G779&lt;'Assumptions'!$B$4),"Past date - check","")))</f>
        <v/>
      </c>
    </row>
    <row r="780">
      <c r="A780" s="9">
        <f>IFERROR(IF(INDEX('Recurring Plans'!$A$5:$A$104,INT((ROW()-5)/12)+1)="","",INDEX('Recurring Plans'!$A$5:$A$104,INT((ROW()-5)/12)+1)),"")</f>
        <v/>
      </c>
      <c r="B780" s="23">
        <f>IF($A780="","",MOD(ROW()-5,12)+1)</f>
        <v/>
      </c>
      <c r="C780" s="20">
        <f>IF($A780="","",IFERROR(VLOOKUP($A780,'Recurring Plans'!$A$5:$M$104,2,FALSE),""))</f>
        <v/>
      </c>
      <c r="D780" s="20">
        <f>IF($A780="","",IFERROR(VLOOKUP($A780,'Recurring Plans'!$A$5:$M$104,4,FALSE),""))</f>
        <v/>
      </c>
      <c r="E780" s="33">
        <f>IF(OR($A780="",$B780&gt;IFERROR(VLOOKUP($A780,'Recurring Plans'!$A$5:$M$104,8,FALSE),0),IFERROR(VLOOKUP($A780,'Recurring Plans'!$A$5:$M$104,11,FALSE),"")&lt;&gt;'Assumptions'!$E$9),"",IFERROR(IF(VLOOKUP($A780,'Recurring Plans'!$A$5:$M$104,7,FALSE)='Assumptions'!$E$4,VLOOKUP($A780,'Recurring Plans'!$A$5:$M$104,5,FALSE)+($B780-1)*VLOOKUP($A780,'Recurring Plans'!$A$5:$M$104,6,FALSE),IF(VLOOKUP($A780,'Recurring Plans'!$A$5:$M$104,7,FALSE)='Assumptions'!$E$5,VLOOKUP($A780,'Recurring Plans'!$A$5:$M$104,5,FALSE)+($B780-1)*VLOOKUP($A780,'Recurring Plans'!$A$5:$M$104,6,FALSE)*7,IF(VLOOKUP($A780,'Recurring Plans'!$A$5:$M$104,7,FALSE)='Assumptions'!$E$6,EDATE(VLOOKUP($A780,'Recurring Plans'!$A$5:$M$104,5,FALSE),($B780-1)*VLOOKUP($A780,'Recurring Plans'!$A$5:$M$104,6,FALSE)),""))),""))</f>
        <v/>
      </c>
      <c r="F780" s="31" t="n"/>
      <c r="G780" s="33">
        <f>IF($E780="","",IF($F780&lt;&gt;"",$F780,$E780))</f>
        <v/>
      </c>
      <c r="H780" s="24">
        <f>IF($E780="","",IFERROR(VLOOKUP($A780,'Recurring Plans'!$A$5:$M$104,9,FALSE),""))</f>
        <v/>
      </c>
      <c r="I780" s="13" t="n"/>
      <c r="J780" s="20">
        <f>IF($E780="","",IF($I780&lt;&gt;"",$I780,IFERROR(VLOOKUP($A780,'Recurring Plans'!$A$5:$M$104,10,FALSE),"")))</f>
        <v/>
      </c>
      <c r="K780" s="12" t="n"/>
      <c r="L780" s="9">
        <f>IF($G780="","",IF($K780&lt;&gt;"",$K780,'Assumptions'!$E$14))</f>
        <v/>
      </c>
      <c r="M780" s="13" t="n"/>
      <c r="N780" s="20">
        <f>IF($G780="","",IF(OR($F780&lt;&gt;"",$I780&lt;&gt;"",$M780&lt;&gt;"",$K780='Assumptions'!$E$16,$K780='Assumptions'!$E$17),"Exception - check",IF(AND($L780='Assumptions'!$E$14,$G780&lt;'Assumptions'!$B$4),"Past date - check","")))</f>
        <v/>
      </c>
    </row>
    <row r="781">
      <c r="A781" s="6">
        <f>IFERROR(IF(INDEX('Recurring Plans'!$A$5:$A$104,INT((ROW()-5)/12)+1)="","",INDEX('Recurring Plans'!$A$5:$A$104,INT((ROW()-5)/12)+1)),"")</f>
        <v/>
      </c>
      <c r="B781" s="21">
        <f>IF($A781="","",MOD(ROW()-5,12)+1)</f>
        <v/>
      </c>
      <c r="C781" s="18">
        <f>IF($A781="","",IFERROR(VLOOKUP($A781,'Recurring Plans'!$A$5:$M$104,2,FALSE),""))</f>
        <v/>
      </c>
      <c r="D781" s="18">
        <f>IF($A781="","",IFERROR(VLOOKUP($A781,'Recurring Plans'!$A$5:$M$104,4,FALSE),""))</f>
        <v/>
      </c>
      <c r="E781" s="32">
        <f>IF(OR($A781="",$B781&gt;IFERROR(VLOOKUP($A781,'Recurring Plans'!$A$5:$M$104,8,FALSE),0),IFERROR(VLOOKUP($A781,'Recurring Plans'!$A$5:$M$104,11,FALSE),"")&lt;&gt;'Assumptions'!$E$9),"",IFERROR(IF(VLOOKUP($A781,'Recurring Plans'!$A$5:$M$104,7,FALSE)='Assumptions'!$E$4,VLOOKUP($A781,'Recurring Plans'!$A$5:$M$104,5,FALSE)+($B781-1)*VLOOKUP($A781,'Recurring Plans'!$A$5:$M$104,6,FALSE),IF(VLOOKUP($A781,'Recurring Plans'!$A$5:$M$104,7,FALSE)='Assumptions'!$E$5,VLOOKUP($A781,'Recurring Plans'!$A$5:$M$104,5,FALSE)+($B781-1)*VLOOKUP($A781,'Recurring Plans'!$A$5:$M$104,6,FALSE)*7,IF(VLOOKUP($A781,'Recurring Plans'!$A$5:$M$104,7,FALSE)='Assumptions'!$E$6,EDATE(VLOOKUP($A781,'Recurring Plans'!$A$5:$M$104,5,FALSE),($B781-1)*VLOOKUP($A781,'Recurring Plans'!$A$5:$M$104,6,FALSE)),""))),""))</f>
        <v/>
      </c>
      <c r="F781" s="31" t="n"/>
      <c r="G781" s="32">
        <f>IF($E781="","",IF($F781&lt;&gt;"",$F781,$E781))</f>
        <v/>
      </c>
      <c r="H781" s="22">
        <f>IF($E781="","",IFERROR(VLOOKUP($A781,'Recurring Plans'!$A$5:$M$104,9,FALSE),""))</f>
        <v/>
      </c>
      <c r="I781" s="13" t="n"/>
      <c r="J781" s="18">
        <f>IF($E781="","",IF($I781&lt;&gt;"",$I781,IFERROR(VLOOKUP($A781,'Recurring Plans'!$A$5:$M$104,10,FALSE),"")))</f>
        <v/>
      </c>
      <c r="K781" s="12" t="n"/>
      <c r="L781" s="6">
        <f>IF($G781="","",IF($K781&lt;&gt;"",$K781,'Assumptions'!$E$14))</f>
        <v/>
      </c>
      <c r="M781" s="13" t="n"/>
      <c r="N781" s="18">
        <f>IF($G781="","",IF(OR($F781&lt;&gt;"",$I781&lt;&gt;"",$M781&lt;&gt;"",$K781='Assumptions'!$E$16,$K781='Assumptions'!$E$17),"Exception - check",IF(AND($L781='Assumptions'!$E$14,$G781&lt;'Assumptions'!$B$4),"Past date - check","")))</f>
        <v/>
      </c>
    </row>
    <row r="782">
      <c r="A782" s="9">
        <f>IFERROR(IF(INDEX('Recurring Plans'!$A$5:$A$104,INT((ROW()-5)/12)+1)="","",INDEX('Recurring Plans'!$A$5:$A$104,INT((ROW()-5)/12)+1)),"")</f>
        <v/>
      </c>
      <c r="B782" s="23">
        <f>IF($A782="","",MOD(ROW()-5,12)+1)</f>
        <v/>
      </c>
      <c r="C782" s="20">
        <f>IF($A782="","",IFERROR(VLOOKUP($A782,'Recurring Plans'!$A$5:$M$104,2,FALSE),""))</f>
        <v/>
      </c>
      <c r="D782" s="20">
        <f>IF($A782="","",IFERROR(VLOOKUP($A782,'Recurring Plans'!$A$5:$M$104,4,FALSE),""))</f>
        <v/>
      </c>
      <c r="E782" s="33">
        <f>IF(OR($A782="",$B782&gt;IFERROR(VLOOKUP($A782,'Recurring Plans'!$A$5:$M$104,8,FALSE),0),IFERROR(VLOOKUP($A782,'Recurring Plans'!$A$5:$M$104,11,FALSE),"")&lt;&gt;'Assumptions'!$E$9),"",IFERROR(IF(VLOOKUP($A782,'Recurring Plans'!$A$5:$M$104,7,FALSE)='Assumptions'!$E$4,VLOOKUP($A782,'Recurring Plans'!$A$5:$M$104,5,FALSE)+($B782-1)*VLOOKUP($A782,'Recurring Plans'!$A$5:$M$104,6,FALSE),IF(VLOOKUP($A782,'Recurring Plans'!$A$5:$M$104,7,FALSE)='Assumptions'!$E$5,VLOOKUP($A782,'Recurring Plans'!$A$5:$M$104,5,FALSE)+($B782-1)*VLOOKUP($A782,'Recurring Plans'!$A$5:$M$104,6,FALSE)*7,IF(VLOOKUP($A782,'Recurring Plans'!$A$5:$M$104,7,FALSE)='Assumptions'!$E$6,EDATE(VLOOKUP($A782,'Recurring Plans'!$A$5:$M$104,5,FALSE),($B782-1)*VLOOKUP($A782,'Recurring Plans'!$A$5:$M$104,6,FALSE)),""))),""))</f>
        <v/>
      </c>
      <c r="F782" s="31" t="n"/>
      <c r="G782" s="33">
        <f>IF($E782="","",IF($F782&lt;&gt;"",$F782,$E782))</f>
        <v/>
      </c>
      <c r="H782" s="24">
        <f>IF($E782="","",IFERROR(VLOOKUP($A782,'Recurring Plans'!$A$5:$M$104,9,FALSE),""))</f>
        <v/>
      </c>
      <c r="I782" s="13" t="n"/>
      <c r="J782" s="20">
        <f>IF($E782="","",IF($I782&lt;&gt;"",$I782,IFERROR(VLOOKUP($A782,'Recurring Plans'!$A$5:$M$104,10,FALSE),"")))</f>
        <v/>
      </c>
      <c r="K782" s="12" t="n"/>
      <c r="L782" s="9">
        <f>IF($G782="","",IF($K782&lt;&gt;"",$K782,'Assumptions'!$E$14))</f>
        <v/>
      </c>
      <c r="M782" s="13" t="n"/>
      <c r="N782" s="20">
        <f>IF($G782="","",IF(OR($F782&lt;&gt;"",$I782&lt;&gt;"",$M782&lt;&gt;"",$K782='Assumptions'!$E$16,$K782='Assumptions'!$E$17),"Exception - check",IF(AND($L782='Assumptions'!$E$14,$G782&lt;'Assumptions'!$B$4),"Past date - check","")))</f>
        <v/>
      </c>
    </row>
    <row r="783">
      <c r="A783" s="6">
        <f>IFERROR(IF(INDEX('Recurring Plans'!$A$5:$A$104,INT((ROW()-5)/12)+1)="","",INDEX('Recurring Plans'!$A$5:$A$104,INT((ROW()-5)/12)+1)),"")</f>
        <v/>
      </c>
      <c r="B783" s="21">
        <f>IF($A783="","",MOD(ROW()-5,12)+1)</f>
        <v/>
      </c>
      <c r="C783" s="18">
        <f>IF($A783="","",IFERROR(VLOOKUP($A783,'Recurring Plans'!$A$5:$M$104,2,FALSE),""))</f>
        <v/>
      </c>
      <c r="D783" s="18">
        <f>IF($A783="","",IFERROR(VLOOKUP($A783,'Recurring Plans'!$A$5:$M$104,4,FALSE),""))</f>
        <v/>
      </c>
      <c r="E783" s="32">
        <f>IF(OR($A783="",$B783&gt;IFERROR(VLOOKUP($A783,'Recurring Plans'!$A$5:$M$104,8,FALSE),0),IFERROR(VLOOKUP($A783,'Recurring Plans'!$A$5:$M$104,11,FALSE),"")&lt;&gt;'Assumptions'!$E$9),"",IFERROR(IF(VLOOKUP($A783,'Recurring Plans'!$A$5:$M$104,7,FALSE)='Assumptions'!$E$4,VLOOKUP($A783,'Recurring Plans'!$A$5:$M$104,5,FALSE)+($B783-1)*VLOOKUP($A783,'Recurring Plans'!$A$5:$M$104,6,FALSE),IF(VLOOKUP($A783,'Recurring Plans'!$A$5:$M$104,7,FALSE)='Assumptions'!$E$5,VLOOKUP($A783,'Recurring Plans'!$A$5:$M$104,5,FALSE)+($B783-1)*VLOOKUP($A783,'Recurring Plans'!$A$5:$M$104,6,FALSE)*7,IF(VLOOKUP($A783,'Recurring Plans'!$A$5:$M$104,7,FALSE)='Assumptions'!$E$6,EDATE(VLOOKUP($A783,'Recurring Plans'!$A$5:$M$104,5,FALSE),($B783-1)*VLOOKUP($A783,'Recurring Plans'!$A$5:$M$104,6,FALSE)),""))),""))</f>
        <v/>
      </c>
      <c r="F783" s="31" t="n"/>
      <c r="G783" s="32">
        <f>IF($E783="","",IF($F783&lt;&gt;"",$F783,$E783))</f>
        <v/>
      </c>
      <c r="H783" s="22">
        <f>IF($E783="","",IFERROR(VLOOKUP($A783,'Recurring Plans'!$A$5:$M$104,9,FALSE),""))</f>
        <v/>
      </c>
      <c r="I783" s="13" t="n"/>
      <c r="J783" s="18">
        <f>IF($E783="","",IF($I783&lt;&gt;"",$I783,IFERROR(VLOOKUP($A783,'Recurring Plans'!$A$5:$M$104,10,FALSE),"")))</f>
        <v/>
      </c>
      <c r="K783" s="12" t="n"/>
      <c r="L783" s="6">
        <f>IF($G783="","",IF($K783&lt;&gt;"",$K783,'Assumptions'!$E$14))</f>
        <v/>
      </c>
      <c r="M783" s="13" t="n"/>
      <c r="N783" s="18">
        <f>IF($G783="","",IF(OR($F783&lt;&gt;"",$I783&lt;&gt;"",$M783&lt;&gt;"",$K783='Assumptions'!$E$16,$K783='Assumptions'!$E$17),"Exception - check",IF(AND($L783='Assumptions'!$E$14,$G783&lt;'Assumptions'!$B$4),"Past date - check","")))</f>
        <v/>
      </c>
    </row>
    <row r="784">
      <c r="A784" s="9">
        <f>IFERROR(IF(INDEX('Recurring Plans'!$A$5:$A$104,INT((ROW()-5)/12)+1)="","",INDEX('Recurring Plans'!$A$5:$A$104,INT((ROW()-5)/12)+1)),"")</f>
        <v/>
      </c>
      <c r="B784" s="23">
        <f>IF($A784="","",MOD(ROW()-5,12)+1)</f>
        <v/>
      </c>
      <c r="C784" s="20">
        <f>IF($A784="","",IFERROR(VLOOKUP($A784,'Recurring Plans'!$A$5:$M$104,2,FALSE),""))</f>
        <v/>
      </c>
      <c r="D784" s="20">
        <f>IF($A784="","",IFERROR(VLOOKUP($A784,'Recurring Plans'!$A$5:$M$104,4,FALSE),""))</f>
        <v/>
      </c>
      <c r="E784" s="33">
        <f>IF(OR($A784="",$B784&gt;IFERROR(VLOOKUP($A784,'Recurring Plans'!$A$5:$M$104,8,FALSE),0),IFERROR(VLOOKUP($A784,'Recurring Plans'!$A$5:$M$104,11,FALSE),"")&lt;&gt;'Assumptions'!$E$9),"",IFERROR(IF(VLOOKUP($A784,'Recurring Plans'!$A$5:$M$104,7,FALSE)='Assumptions'!$E$4,VLOOKUP($A784,'Recurring Plans'!$A$5:$M$104,5,FALSE)+($B784-1)*VLOOKUP($A784,'Recurring Plans'!$A$5:$M$104,6,FALSE),IF(VLOOKUP($A784,'Recurring Plans'!$A$5:$M$104,7,FALSE)='Assumptions'!$E$5,VLOOKUP($A784,'Recurring Plans'!$A$5:$M$104,5,FALSE)+($B784-1)*VLOOKUP($A784,'Recurring Plans'!$A$5:$M$104,6,FALSE)*7,IF(VLOOKUP($A784,'Recurring Plans'!$A$5:$M$104,7,FALSE)='Assumptions'!$E$6,EDATE(VLOOKUP($A784,'Recurring Plans'!$A$5:$M$104,5,FALSE),($B784-1)*VLOOKUP($A784,'Recurring Plans'!$A$5:$M$104,6,FALSE)),""))),""))</f>
        <v/>
      </c>
      <c r="F784" s="31" t="n"/>
      <c r="G784" s="33">
        <f>IF($E784="","",IF($F784&lt;&gt;"",$F784,$E784))</f>
        <v/>
      </c>
      <c r="H784" s="24">
        <f>IF($E784="","",IFERROR(VLOOKUP($A784,'Recurring Plans'!$A$5:$M$104,9,FALSE),""))</f>
        <v/>
      </c>
      <c r="I784" s="13" t="n"/>
      <c r="J784" s="20">
        <f>IF($E784="","",IF($I784&lt;&gt;"",$I784,IFERROR(VLOOKUP($A784,'Recurring Plans'!$A$5:$M$104,10,FALSE),"")))</f>
        <v/>
      </c>
      <c r="K784" s="12" t="n"/>
      <c r="L784" s="9">
        <f>IF($G784="","",IF($K784&lt;&gt;"",$K784,'Assumptions'!$E$14))</f>
        <v/>
      </c>
      <c r="M784" s="13" t="n"/>
      <c r="N784" s="20">
        <f>IF($G784="","",IF(OR($F784&lt;&gt;"",$I784&lt;&gt;"",$M784&lt;&gt;"",$K784='Assumptions'!$E$16,$K784='Assumptions'!$E$17),"Exception - check",IF(AND($L784='Assumptions'!$E$14,$G784&lt;'Assumptions'!$B$4),"Past date - check","")))</f>
        <v/>
      </c>
    </row>
    <row r="785">
      <c r="A785" s="6">
        <f>IFERROR(IF(INDEX('Recurring Plans'!$A$5:$A$104,INT((ROW()-5)/12)+1)="","",INDEX('Recurring Plans'!$A$5:$A$104,INT((ROW()-5)/12)+1)),"")</f>
        <v/>
      </c>
      <c r="B785" s="21">
        <f>IF($A785="","",MOD(ROW()-5,12)+1)</f>
        <v/>
      </c>
      <c r="C785" s="18">
        <f>IF($A785="","",IFERROR(VLOOKUP($A785,'Recurring Plans'!$A$5:$M$104,2,FALSE),""))</f>
        <v/>
      </c>
      <c r="D785" s="18">
        <f>IF($A785="","",IFERROR(VLOOKUP($A785,'Recurring Plans'!$A$5:$M$104,4,FALSE),""))</f>
        <v/>
      </c>
      <c r="E785" s="32">
        <f>IF(OR($A785="",$B785&gt;IFERROR(VLOOKUP($A785,'Recurring Plans'!$A$5:$M$104,8,FALSE),0),IFERROR(VLOOKUP($A785,'Recurring Plans'!$A$5:$M$104,11,FALSE),"")&lt;&gt;'Assumptions'!$E$9),"",IFERROR(IF(VLOOKUP($A785,'Recurring Plans'!$A$5:$M$104,7,FALSE)='Assumptions'!$E$4,VLOOKUP($A785,'Recurring Plans'!$A$5:$M$104,5,FALSE)+($B785-1)*VLOOKUP($A785,'Recurring Plans'!$A$5:$M$104,6,FALSE),IF(VLOOKUP($A785,'Recurring Plans'!$A$5:$M$104,7,FALSE)='Assumptions'!$E$5,VLOOKUP($A785,'Recurring Plans'!$A$5:$M$104,5,FALSE)+($B785-1)*VLOOKUP($A785,'Recurring Plans'!$A$5:$M$104,6,FALSE)*7,IF(VLOOKUP($A785,'Recurring Plans'!$A$5:$M$104,7,FALSE)='Assumptions'!$E$6,EDATE(VLOOKUP($A785,'Recurring Plans'!$A$5:$M$104,5,FALSE),($B785-1)*VLOOKUP($A785,'Recurring Plans'!$A$5:$M$104,6,FALSE)),""))),""))</f>
        <v/>
      </c>
      <c r="F785" s="31" t="n"/>
      <c r="G785" s="32">
        <f>IF($E785="","",IF($F785&lt;&gt;"",$F785,$E785))</f>
        <v/>
      </c>
      <c r="H785" s="22">
        <f>IF($E785="","",IFERROR(VLOOKUP($A785,'Recurring Plans'!$A$5:$M$104,9,FALSE),""))</f>
        <v/>
      </c>
      <c r="I785" s="13" t="n"/>
      <c r="J785" s="18">
        <f>IF($E785="","",IF($I785&lt;&gt;"",$I785,IFERROR(VLOOKUP($A785,'Recurring Plans'!$A$5:$M$104,10,FALSE),"")))</f>
        <v/>
      </c>
      <c r="K785" s="12" t="n"/>
      <c r="L785" s="6">
        <f>IF($G785="","",IF($K785&lt;&gt;"",$K785,'Assumptions'!$E$14))</f>
        <v/>
      </c>
      <c r="M785" s="13" t="n"/>
      <c r="N785" s="18">
        <f>IF($G785="","",IF(OR($F785&lt;&gt;"",$I785&lt;&gt;"",$M785&lt;&gt;"",$K785='Assumptions'!$E$16,$K785='Assumptions'!$E$17),"Exception - check",IF(AND($L785='Assumptions'!$E$14,$G785&lt;'Assumptions'!$B$4),"Past date - check","")))</f>
        <v/>
      </c>
    </row>
    <row r="786">
      <c r="A786" s="9">
        <f>IFERROR(IF(INDEX('Recurring Plans'!$A$5:$A$104,INT((ROW()-5)/12)+1)="","",INDEX('Recurring Plans'!$A$5:$A$104,INT((ROW()-5)/12)+1)),"")</f>
        <v/>
      </c>
      <c r="B786" s="23">
        <f>IF($A786="","",MOD(ROW()-5,12)+1)</f>
        <v/>
      </c>
      <c r="C786" s="20">
        <f>IF($A786="","",IFERROR(VLOOKUP($A786,'Recurring Plans'!$A$5:$M$104,2,FALSE),""))</f>
        <v/>
      </c>
      <c r="D786" s="20">
        <f>IF($A786="","",IFERROR(VLOOKUP($A786,'Recurring Plans'!$A$5:$M$104,4,FALSE),""))</f>
        <v/>
      </c>
      <c r="E786" s="33">
        <f>IF(OR($A786="",$B786&gt;IFERROR(VLOOKUP($A786,'Recurring Plans'!$A$5:$M$104,8,FALSE),0),IFERROR(VLOOKUP($A786,'Recurring Plans'!$A$5:$M$104,11,FALSE),"")&lt;&gt;'Assumptions'!$E$9),"",IFERROR(IF(VLOOKUP($A786,'Recurring Plans'!$A$5:$M$104,7,FALSE)='Assumptions'!$E$4,VLOOKUP($A786,'Recurring Plans'!$A$5:$M$104,5,FALSE)+($B786-1)*VLOOKUP($A786,'Recurring Plans'!$A$5:$M$104,6,FALSE),IF(VLOOKUP($A786,'Recurring Plans'!$A$5:$M$104,7,FALSE)='Assumptions'!$E$5,VLOOKUP($A786,'Recurring Plans'!$A$5:$M$104,5,FALSE)+($B786-1)*VLOOKUP($A786,'Recurring Plans'!$A$5:$M$104,6,FALSE)*7,IF(VLOOKUP($A786,'Recurring Plans'!$A$5:$M$104,7,FALSE)='Assumptions'!$E$6,EDATE(VLOOKUP($A786,'Recurring Plans'!$A$5:$M$104,5,FALSE),($B786-1)*VLOOKUP($A786,'Recurring Plans'!$A$5:$M$104,6,FALSE)),""))),""))</f>
        <v/>
      </c>
      <c r="F786" s="31" t="n"/>
      <c r="G786" s="33">
        <f>IF($E786="","",IF($F786&lt;&gt;"",$F786,$E786))</f>
        <v/>
      </c>
      <c r="H786" s="24">
        <f>IF($E786="","",IFERROR(VLOOKUP($A786,'Recurring Plans'!$A$5:$M$104,9,FALSE),""))</f>
        <v/>
      </c>
      <c r="I786" s="13" t="n"/>
      <c r="J786" s="20">
        <f>IF($E786="","",IF($I786&lt;&gt;"",$I786,IFERROR(VLOOKUP($A786,'Recurring Plans'!$A$5:$M$104,10,FALSE),"")))</f>
        <v/>
      </c>
      <c r="K786" s="12" t="n"/>
      <c r="L786" s="9">
        <f>IF($G786="","",IF($K786&lt;&gt;"",$K786,'Assumptions'!$E$14))</f>
        <v/>
      </c>
      <c r="M786" s="13" t="n"/>
      <c r="N786" s="20">
        <f>IF($G786="","",IF(OR($F786&lt;&gt;"",$I786&lt;&gt;"",$M786&lt;&gt;"",$K786='Assumptions'!$E$16,$K786='Assumptions'!$E$17),"Exception - check",IF(AND($L786='Assumptions'!$E$14,$G786&lt;'Assumptions'!$B$4),"Past date - check","")))</f>
        <v/>
      </c>
    </row>
    <row r="787">
      <c r="A787" s="6">
        <f>IFERROR(IF(INDEX('Recurring Plans'!$A$5:$A$104,INT((ROW()-5)/12)+1)="","",INDEX('Recurring Plans'!$A$5:$A$104,INT((ROW()-5)/12)+1)),"")</f>
        <v/>
      </c>
      <c r="B787" s="21">
        <f>IF($A787="","",MOD(ROW()-5,12)+1)</f>
        <v/>
      </c>
      <c r="C787" s="18">
        <f>IF($A787="","",IFERROR(VLOOKUP($A787,'Recurring Plans'!$A$5:$M$104,2,FALSE),""))</f>
        <v/>
      </c>
      <c r="D787" s="18">
        <f>IF($A787="","",IFERROR(VLOOKUP($A787,'Recurring Plans'!$A$5:$M$104,4,FALSE),""))</f>
        <v/>
      </c>
      <c r="E787" s="32">
        <f>IF(OR($A787="",$B787&gt;IFERROR(VLOOKUP($A787,'Recurring Plans'!$A$5:$M$104,8,FALSE),0),IFERROR(VLOOKUP($A787,'Recurring Plans'!$A$5:$M$104,11,FALSE),"")&lt;&gt;'Assumptions'!$E$9),"",IFERROR(IF(VLOOKUP($A787,'Recurring Plans'!$A$5:$M$104,7,FALSE)='Assumptions'!$E$4,VLOOKUP($A787,'Recurring Plans'!$A$5:$M$104,5,FALSE)+($B787-1)*VLOOKUP($A787,'Recurring Plans'!$A$5:$M$104,6,FALSE),IF(VLOOKUP($A787,'Recurring Plans'!$A$5:$M$104,7,FALSE)='Assumptions'!$E$5,VLOOKUP($A787,'Recurring Plans'!$A$5:$M$104,5,FALSE)+($B787-1)*VLOOKUP($A787,'Recurring Plans'!$A$5:$M$104,6,FALSE)*7,IF(VLOOKUP($A787,'Recurring Plans'!$A$5:$M$104,7,FALSE)='Assumptions'!$E$6,EDATE(VLOOKUP($A787,'Recurring Plans'!$A$5:$M$104,5,FALSE),($B787-1)*VLOOKUP($A787,'Recurring Plans'!$A$5:$M$104,6,FALSE)),""))),""))</f>
        <v/>
      </c>
      <c r="F787" s="31" t="n"/>
      <c r="G787" s="32">
        <f>IF($E787="","",IF($F787&lt;&gt;"",$F787,$E787))</f>
        <v/>
      </c>
      <c r="H787" s="22">
        <f>IF($E787="","",IFERROR(VLOOKUP($A787,'Recurring Plans'!$A$5:$M$104,9,FALSE),""))</f>
        <v/>
      </c>
      <c r="I787" s="13" t="n"/>
      <c r="J787" s="18">
        <f>IF($E787="","",IF($I787&lt;&gt;"",$I787,IFERROR(VLOOKUP($A787,'Recurring Plans'!$A$5:$M$104,10,FALSE),"")))</f>
        <v/>
      </c>
      <c r="K787" s="12" t="n"/>
      <c r="L787" s="6">
        <f>IF($G787="","",IF($K787&lt;&gt;"",$K787,'Assumptions'!$E$14))</f>
        <v/>
      </c>
      <c r="M787" s="13" t="n"/>
      <c r="N787" s="18">
        <f>IF($G787="","",IF(OR($F787&lt;&gt;"",$I787&lt;&gt;"",$M787&lt;&gt;"",$K787='Assumptions'!$E$16,$K787='Assumptions'!$E$17),"Exception - check",IF(AND($L787='Assumptions'!$E$14,$G787&lt;'Assumptions'!$B$4),"Past date - check","")))</f>
        <v/>
      </c>
    </row>
    <row r="788">
      <c r="A788" s="9">
        <f>IFERROR(IF(INDEX('Recurring Plans'!$A$5:$A$104,INT((ROW()-5)/12)+1)="","",INDEX('Recurring Plans'!$A$5:$A$104,INT((ROW()-5)/12)+1)),"")</f>
        <v/>
      </c>
      <c r="B788" s="23">
        <f>IF($A788="","",MOD(ROW()-5,12)+1)</f>
        <v/>
      </c>
      <c r="C788" s="20">
        <f>IF($A788="","",IFERROR(VLOOKUP($A788,'Recurring Plans'!$A$5:$M$104,2,FALSE),""))</f>
        <v/>
      </c>
      <c r="D788" s="20">
        <f>IF($A788="","",IFERROR(VLOOKUP($A788,'Recurring Plans'!$A$5:$M$104,4,FALSE),""))</f>
        <v/>
      </c>
      <c r="E788" s="33">
        <f>IF(OR($A788="",$B788&gt;IFERROR(VLOOKUP($A788,'Recurring Plans'!$A$5:$M$104,8,FALSE),0),IFERROR(VLOOKUP($A788,'Recurring Plans'!$A$5:$M$104,11,FALSE),"")&lt;&gt;'Assumptions'!$E$9),"",IFERROR(IF(VLOOKUP($A788,'Recurring Plans'!$A$5:$M$104,7,FALSE)='Assumptions'!$E$4,VLOOKUP($A788,'Recurring Plans'!$A$5:$M$104,5,FALSE)+($B788-1)*VLOOKUP($A788,'Recurring Plans'!$A$5:$M$104,6,FALSE),IF(VLOOKUP($A788,'Recurring Plans'!$A$5:$M$104,7,FALSE)='Assumptions'!$E$5,VLOOKUP($A788,'Recurring Plans'!$A$5:$M$104,5,FALSE)+($B788-1)*VLOOKUP($A788,'Recurring Plans'!$A$5:$M$104,6,FALSE)*7,IF(VLOOKUP($A788,'Recurring Plans'!$A$5:$M$104,7,FALSE)='Assumptions'!$E$6,EDATE(VLOOKUP($A788,'Recurring Plans'!$A$5:$M$104,5,FALSE),($B788-1)*VLOOKUP($A788,'Recurring Plans'!$A$5:$M$104,6,FALSE)),""))),""))</f>
        <v/>
      </c>
      <c r="F788" s="31" t="n"/>
      <c r="G788" s="33">
        <f>IF($E788="","",IF($F788&lt;&gt;"",$F788,$E788))</f>
        <v/>
      </c>
      <c r="H788" s="24">
        <f>IF($E788="","",IFERROR(VLOOKUP($A788,'Recurring Plans'!$A$5:$M$104,9,FALSE),""))</f>
        <v/>
      </c>
      <c r="I788" s="13" t="n"/>
      <c r="J788" s="20">
        <f>IF($E788="","",IF($I788&lt;&gt;"",$I788,IFERROR(VLOOKUP($A788,'Recurring Plans'!$A$5:$M$104,10,FALSE),"")))</f>
        <v/>
      </c>
      <c r="K788" s="12" t="n"/>
      <c r="L788" s="9">
        <f>IF($G788="","",IF($K788&lt;&gt;"",$K788,'Assumptions'!$E$14))</f>
        <v/>
      </c>
      <c r="M788" s="13" t="n"/>
      <c r="N788" s="20">
        <f>IF($G788="","",IF(OR($F788&lt;&gt;"",$I788&lt;&gt;"",$M788&lt;&gt;"",$K788='Assumptions'!$E$16,$K788='Assumptions'!$E$17),"Exception - check",IF(AND($L788='Assumptions'!$E$14,$G788&lt;'Assumptions'!$B$4),"Past date - check","")))</f>
        <v/>
      </c>
    </row>
    <row r="789">
      <c r="A789" s="6">
        <f>IFERROR(IF(INDEX('Recurring Plans'!$A$5:$A$104,INT((ROW()-5)/12)+1)="","",INDEX('Recurring Plans'!$A$5:$A$104,INT((ROW()-5)/12)+1)),"")</f>
        <v/>
      </c>
      <c r="B789" s="21">
        <f>IF($A789="","",MOD(ROW()-5,12)+1)</f>
        <v/>
      </c>
      <c r="C789" s="18">
        <f>IF($A789="","",IFERROR(VLOOKUP($A789,'Recurring Plans'!$A$5:$M$104,2,FALSE),""))</f>
        <v/>
      </c>
      <c r="D789" s="18">
        <f>IF($A789="","",IFERROR(VLOOKUP($A789,'Recurring Plans'!$A$5:$M$104,4,FALSE),""))</f>
        <v/>
      </c>
      <c r="E789" s="32">
        <f>IF(OR($A789="",$B789&gt;IFERROR(VLOOKUP($A789,'Recurring Plans'!$A$5:$M$104,8,FALSE),0),IFERROR(VLOOKUP($A789,'Recurring Plans'!$A$5:$M$104,11,FALSE),"")&lt;&gt;'Assumptions'!$E$9),"",IFERROR(IF(VLOOKUP($A789,'Recurring Plans'!$A$5:$M$104,7,FALSE)='Assumptions'!$E$4,VLOOKUP($A789,'Recurring Plans'!$A$5:$M$104,5,FALSE)+($B789-1)*VLOOKUP($A789,'Recurring Plans'!$A$5:$M$104,6,FALSE),IF(VLOOKUP($A789,'Recurring Plans'!$A$5:$M$104,7,FALSE)='Assumptions'!$E$5,VLOOKUP($A789,'Recurring Plans'!$A$5:$M$104,5,FALSE)+($B789-1)*VLOOKUP($A789,'Recurring Plans'!$A$5:$M$104,6,FALSE)*7,IF(VLOOKUP($A789,'Recurring Plans'!$A$5:$M$104,7,FALSE)='Assumptions'!$E$6,EDATE(VLOOKUP($A789,'Recurring Plans'!$A$5:$M$104,5,FALSE),($B789-1)*VLOOKUP($A789,'Recurring Plans'!$A$5:$M$104,6,FALSE)),""))),""))</f>
        <v/>
      </c>
      <c r="F789" s="31" t="n"/>
      <c r="G789" s="32">
        <f>IF($E789="","",IF($F789&lt;&gt;"",$F789,$E789))</f>
        <v/>
      </c>
      <c r="H789" s="22">
        <f>IF($E789="","",IFERROR(VLOOKUP($A789,'Recurring Plans'!$A$5:$M$104,9,FALSE),""))</f>
        <v/>
      </c>
      <c r="I789" s="13" t="n"/>
      <c r="J789" s="18">
        <f>IF($E789="","",IF($I789&lt;&gt;"",$I789,IFERROR(VLOOKUP($A789,'Recurring Plans'!$A$5:$M$104,10,FALSE),"")))</f>
        <v/>
      </c>
      <c r="K789" s="12" t="n"/>
      <c r="L789" s="6">
        <f>IF($G789="","",IF($K789&lt;&gt;"",$K789,'Assumptions'!$E$14))</f>
        <v/>
      </c>
      <c r="M789" s="13" t="n"/>
      <c r="N789" s="18">
        <f>IF($G789="","",IF(OR($F789&lt;&gt;"",$I789&lt;&gt;"",$M789&lt;&gt;"",$K789='Assumptions'!$E$16,$K789='Assumptions'!$E$17),"Exception - check",IF(AND($L789='Assumptions'!$E$14,$G789&lt;'Assumptions'!$B$4),"Past date - check","")))</f>
        <v/>
      </c>
    </row>
    <row r="790">
      <c r="A790" s="9">
        <f>IFERROR(IF(INDEX('Recurring Plans'!$A$5:$A$104,INT((ROW()-5)/12)+1)="","",INDEX('Recurring Plans'!$A$5:$A$104,INT((ROW()-5)/12)+1)),"")</f>
        <v/>
      </c>
      <c r="B790" s="23">
        <f>IF($A790="","",MOD(ROW()-5,12)+1)</f>
        <v/>
      </c>
      <c r="C790" s="20">
        <f>IF($A790="","",IFERROR(VLOOKUP($A790,'Recurring Plans'!$A$5:$M$104,2,FALSE),""))</f>
        <v/>
      </c>
      <c r="D790" s="20">
        <f>IF($A790="","",IFERROR(VLOOKUP($A790,'Recurring Plans'!$A$5:$M$104,4,FALSE),""))</f>
        <v/>
      </c>
      <c r="E790" s="33">
        <f>IF(OR($A790="",$B790&gt;IFERROR(VLOOKUP($A790,'Recurring Plans'!$A$5:$M$104,8,FALSE),0),IFERROR(VLOOKUP($A790,'Recurring Plans'!$A$5:$M$104,11,FALSE),"")&lt;&gt;'Assumptions'!$E$9),"",IFERROR(IF(VLOOKUP($A790,'Recurring Plans'!$A$5:$M$104,7,FALSE)='Assumptions'!$E$4,VLOOKUP($A790,'Recurring Plans'!$A$5:$M$104,5,FALSE)+($B790-1)*VLOOKUP($A790,'Recurring Plans'!$A$5:$M$104,6,FALSE),IF(VLOOKUP($A790,'Recurring Plans'!$A$5:$M$104,7,FALSE)='Assumptions'!$E$5,VLOOKUP($A790,'Recurring Plans'!$A$5:$M$104,5,FALSE)+($B790-1)*VLOOKUP($A790,'Recurring Plans'!$A$5:$M$104,6,FALSE)*7,IF(VLOOKUP($A790,'Recurring Plans'!$A$5:$M$104,7,FALSE)='Assumptions'!$E$6,EDATE(VLOOKUP($A790,'Recurring Plans'!$A$5:$M$104,5,FALSE),($B790-1)*VLOOKUP($A790,'Recurring Plans'!$A$5:$M$104,6,FALSE)),""))),""))</f>
        <v/>
      </c>
      <c r="F790" s="31" t="n"/>
      <c r="G790" s="33">
        <f>IF($E790="","",IF($F790&lt;&gt;"",$F790,$E790))</f>
        <v/>
      </c>
      <c r="H790" s="24">
        <f>IF($E790="","",IFERROR(VLOOKUP($A790,'Recurring Plans'!$A$5:$M$104,9,FALSE),""))</f>
        <v/>
      </c>
      <c r="I790" s="13" t="n"/>
      <c r="J790" s="20">
        <f>IF($E790="","",IF($I790&lt;&gt;"",$I790,IFERROR(VLOOKUP($A790,'Recurring Plans'!$A$5:$M$104,10,FALSE),"")))</f>
        <v/>
      </c>
      <c r="K790" s="12" t="n"/>
      <c r="L790" s="9">
        <f>IF($G790="","",IF($K790&lt;&gt;"",$K790,'Assumptions'!$E$14))</f>
        <v/>
      </c>
      <c r="M790" s="13" t="n"/>
      <c r="N790" s="20">
        <f>IF($G790="","",IF(OR($F790&lt;&gt;"",$I790&lt;&gt;"",$M790&lt;&gt;"",$K790='Assumptions'!$E$16,$K790='Assumptions'!$E$17),"Exception - check",IF(AND($L790='Assumptions'!$E$14,$G790&lt;'Assumptions'!$B$4),"Past date - check","")))</f>
        <v/>
      </c>
    </row>
    <row r="791">
      <c r="A791" s="6">
        <f>IFERROR(IF(INDEX('Recurring Plans'!$A$5:$A$104,INT((ROW()-5)/12)+1)="","",INDEX('Recurring Plans'!$A$5:$A$104,INT((ROW()-5)/12)+1)),"")</f>
        <v/>
      </c>
      <c r="B791" s="21">
        <f>IF($A791="","",MOD(ROW()-5,12)+1)</f>
        <v/>
      </c>
      <c r="C791" s="18">
        <f>IF($A791="","",IFERROR(VLOOKUP($A791,'Recurring Plans'!$A$5:$M$104,2,FALSE),""))</f>
        <v/>
      </c>
      <c r="D791" s="18">
        <f>IF($A791="","",IFERROR(VLOOKUP($A791,'Recurring Plans'!$A$5:$M$104,4,FALSE),""))</f>
        <v/>
      </c>
      <c r="E791" s="32">
        <f>IF(OR($A791="",$B791&gt;IFERROR(VLOOKUP($A791,'Recurring Plans'!$A$5:$M$104,8,FALSE),0),IFERROR(VLOOKUP($A791,'Recurring Plans'!$A$5:$M$104,11,FALSE),"")&lt;&gt;'Assumptions'!$E$9),"",IFERROR(IF(VLOOKUP($A791,'Recurring Plans'!$A$5:$M$104,7,FALSE)='Assumptions'!$E$4,VLOOKUP($A791,'Recurring Plans'!$A$5:$M$104,5,FALSE)+($B791-1)*VLOOKUP($A791,'Recurring Plans'!$A$5:$M$104,6,FALSE),IF(VLOOKUP($A791,'Recurring Plans'!$A$5:$M$104,7,FALSE)='Assumptions'!$E$5,VLOOKUP($A791,'Recurring Plans'!$A$5:$M$104,5,FALSE)+($B791-1)*VLOOKUP($A791,'Recurring Plans'!$A$5:$M$104,6,FALSE)*7,IF(VLOOKUP($A791,'Recurring Plans'!$A$5:$M$104,7,FALSE)='Assumptions'!$E$6,EDATE(VLOOKUP($A791,'Recurring Plans'!$A$5:$M$104,5,FALSE),($B791-1)*VLOOKUP($A791,'Recurring Plans'!$A$5:$M$104,6,FALSE)),""))),""))</f>
        <v/>
      </c>
      <c r="F791" s="31" t="n"/>
      <c r="G791" s="32">
        <f>IF($E791="","",IF($F791&lt;&gt;"",$F791,$E791))</f>
        <v/>
      </c>
      <c r="H791" s="22">
        <f>IF($E791="","",IFERROR(VLOOKUP($A791,'Recurring Plans'!$A$5:$M$104,9,FALSE),""))</f>
        <v/>
      </c>
      <c r="I791" s="13" t="n"/>
      <c r="J791" s="18">
        <f>IF($E791="","",IF($I791&lt;&gt;"",$I791,IFERROR(VLOOKUP($A791,'Recurring Plans'!$A$5:$M$104,10,FALSE),"")))</f>
        <v/>
      </c>
      <c r="K791" s="12" t="n"/>
      <c r="L791" s="6">
        <f>IF($G791="","",IF($K791&lt;&gt;"",$K791,'Assumptions'!$E$14))</f>
        <v/>
      </c>
      <c r="M791" s="13" t="n"/>
      <c r="N791" s="18">
        <f>IF($G791="","",IF(OR($F791&lt;&gt;"",$I791&lt;&gt;"",$M791&lt;&gt;"",$K791='Assumptions'!$E$16,$K791='Assumptions'!$E$17),"Exception - check",IF(AND($L791='Assumptions'!$E$14,$G791&lt;'Assumptions'!$B$4),"Past date - check","")))</f>
        <v/>
      </c>
    </row>
    <row r="792">
      <c r="A792" s="9">
        <f>IFERROR(IF(INDEX('Recurring Plans'!$A$5:$A$104,INT((ROW()-5)/12)+1)="","",INDEX('Recurring Plans'!$A$5:$A$104,INT((ROW()-5)/12)+1)),"")</f>
        <v/>
      </c>
      <c r="B792" s="23">
        <f>IF($A792="","",MOD(ROW()-5,12)+1)</f>
        <v/>
      </c>
      <c r="C792" s="20">
        <f>IF($A792="","",IFERROR(VLOOKUP($A792,'Recurring Plans'!$A$5:$M$104,2,FALSE),""))</f>
        <v/>
      </c>
      <c r="D792" s="20">
        <f>IF($A792="","",IFERROR(VLOOKUP($A792,'Recurring Plans'!$A$5:$M$104,4,FALSE),""))</f>
        <v/>
      </c>
      <c r="E792" s="33">
        <f>IF(OR($A792="",$B792&gt;IFERROR(VLOOKUP($A792,'Recurring Plans'!$A$5:$M$104,8,FALSE),0),IFERROR(VLOOKUP($A792,'Recurring Plans'!$A$5:$M$104,11,FALSE),"")&lt;&gt;'Assumptions'!$E$9),"",IFERROR(IF(VLOOKUP($A792,'Recurring Plans'!$A$5:$M$104,7,FALSE)='Assumptions'!$E$4,VLOOKUP($A792,'Recurring Plans'!$A$5:$M$104,5,FALSE)+($B792-1)*VLOOKUP($A792,'Recurring Plans'!$A$5:$M$104,6,FALSE),IF(VLOOKUP($A792,'Recurring Plans'!$A$5:$M$104,7,FALSE)='Assumptions'!$E$5,VLOOKUP($A792,'Recurring Plans'!$A$5:$M$104,5,FALSE)+($B792-1)*VLOOKUP($A792,'Recurring Plans'!$A$5:$M$104,6,FALSE)*7,IF(VLOOKUP($A792,'Recurring Plans'!$A$5:$M$104,7,FALSE)='Assumptions'!$E$6,EDATE(VLOOKUP($A792,'Recurring Plans'!$A$5:$M$104,5,FALSE),($B792-1)*VLOOKUP($A792,'Recurring Plans'!$A$5:$M$104,6,FALSE)),""))),""))</f>
        <v/>
      </c>
      <c r="F792" s="31" t="n"/>
      <c r="G792" s="33">
        <f>IF($E792="","",IF($F792&lt;&gt;"",$F792,$E792))</f>
        <v/>
      </c>
      <c r="H792" s="24">
        <f>IF($E792="","",IFERROR(VLOOKUP($A792,'Recurring Plans'!$A$5:$M$104,9,FALSE),""))</f>
        <v/>
      </c>
      <c r="I792" s="13" t="n"/>
      <c r="J792" s="20">
        <f>IF($E792="","",IF($I792&lt;&gt;"",$I792,IFERROR(VLOOKUP($A792,'Recurring Plans'!$A$5:$M$104,10,FALSE),"")))</f>
        <v/>
      </c>
      <c r="K792" s="12" t="n"/>
      <c r="L792" s="9">
        <f>IF($G792="","",IF($K792&lt;&gt;"",$K792,'Assumptions'!$E$14))</f>
        <v/>
      </c>
      <c r="M792" s="13" t="n"/>
      <c r="N792" s="20">
        <f>IF($G792="","",IF(OR($F792&lt;&gt;"",$I792&lt;&gt;"",$M792&lt;&gt;"",$K792='Assumptions'!$E$16,$K792='Assumptions'!$E$17),"Exception - check",IF(AND($L792='Assumptions'!$E$14,$G792&lt;'Assumptions'!$B$4),"Past date - check","")))</f>
        <v/>
      </c>
    </row>
    <row r="793">
      <c r="A793" s="6">
        <f>IFERROR(IF(INDEX('Recurring Plans'!$A$5:$A$104,INT((ROW()-5)/12)+1)="","",INDEX('Recurring Plans'!$A$5:$A$104,INT((ROW()-5)/12)+1)),"")</f>
        <v/>
      </c>
      <c r="B793" s="21">
        <f>IF($A793="","",MOD(ROW()-5,12)+1)</f>
        <v/>
      </c>
      <c r="C793" s="18">
        <f>IF($A793="","",IFERROR(VLOOKUP($A793,'Recurring Plans'!$A$5:$M$104,2,FALSE),""))</f>
        <v/>
      </c>
      <c r="D793" s="18">
        <f>IF($A793="","",IFERROR(VLOOKUP($A793,'Recurring Plans'!$A$5:$M$104,4,FALSE),""))</f>
        <v/>
      </c>
      <c r="E793" s="32">
        <f>IF(OR($A793="",$B793&gt;IFERROR(VLOOKUP($A793,'Recurring Plans'!$A$5:$M$104,8,FALSE),0),IFERROR(VLOOKUP($A793,'Recurring Plans'!$A$5:$M$104,11,FALSE),"")&lt;&gt;'Assumptions'!$E$9),"",IFERROR(IF(VLOOKUP($A793,'Recurring Plans'!$A$5:$M$104,7,FALSE)='Assumptions'!$E$4,VLOOKUP($A793,'Recurring Plans'!$A$5:$M$104,5,FALSE)+($B793-1)*VLOOKUP($A793,'Recurring Plans'!$A$5:$M$104,6,FALSE),IF(VLOOKUP($A793,'Recurring Plans'!$A$5:$M$104,7,FALSE)='Assumptions'!$E$5,VLOOKUP($A793,'Recurring Plans'!$A$5:$M$104,5,FALSE)+($B793-1)*VLOOKUP($A793,'Recurring Plans'!$A$5:$M$104,6,FALSE)*7,IF(VLOOKUP($A793,'Recurring Plans'!$A$5:$M$104,7,FALSE)='Assumptions'!$E$6,EDATE(VLOOKUP($A793,'Recurring Plans'!$A$5:$M$104,5,FALSE),($B793-1)*VLOOKUP($A793,'Recurring Plans'!$A$5:$M$104,6,FALSE)),""))),""))</f>
        <v/>
      </c>
      <c r="F793" s="31" t="n"/>
      <c r="G793" s="32">
        <f>IF($E793="","",IF($F793&lt;&gt;"",$F793,$E793))</f>
        <v/>
      </c>
      <c r="H793" s="22">
        <f>IF($E793="","",IFERROR(VLOOKUP($A793,'Recurring Plans'!$A$5:$M$104,9,FALSE),""))</f>
        <v/>
      </c>
      <c r="I793" s="13" t="n"/>
      <c r="J793" s="18">
        <f>IF($E793="","",IF($I793&lt;&gt;"",$I793,IFERROR(VLOOKUP($A793,'Recurring Plans'!$A$5:$M$104,10,FALSE),"")))</f>
        <v/>
      </c>
      <c r="K793" s="12" t="n"/>
      <c r="L793" s="6">
        <f>IF($G793="","",IF($K793&lt;&gt;"",$K793,'Assumptions'!$E$14))</f>
        <v/>
      </c>
      <c r="M793" s="13" t="n"/>
      <c r="N793" s="18">
        <f>IF($G793="","",IF(OR($F793&lt;&gt;"",$I793&lt;&gt;"",$M793&lt;&gt;"",$K793='Assumptions'!$E$16,$K793='Assumptions'!$E$17),"Exception - check",IF(AND($L793='Assumptions'!$E$14,$G793&lt;'Assumptions'!$B$4),"Past date - check","")))</f>
        <v/>
      </c>
    </row>
    <row r="794">
      <c r="A794" s="9">
        <f>IFERROR(IF(INDEX('Recurring Plans'!$A$5:$A$104,INT((ROW()-5)/12)+1)="","",INDEX('Recurring Plans'!$A$5:$A$104,INT((ROW()-5)/12)+1)),"")</f>
        <v/>
      </c>
      <c r="B794" s="23">
        <f>IF($A794="","",MOD(ROW()-5,12)+1)</f>
        <v/>
      </c>
      <c r="C794" s="20">
        <f>IF($A794="","",IFERROR(VLOOKUP($A794,'Recurring Plans'!$A$5:$M$104,2,FALSE),""))</f>
        <v/>
      </c>
      <c r="D794" s="20">
        <f>IF($A794="","",IFERROR(VLOOKUP($A794,'Recurring Plans'!$A$5:$M$104,4,FALSE),""))</f>
        <v/>
      </c>
      <c r="E794" s="33">
        <f>IF(OR($A794="",$B794&gt;IFERROR(VLOOKUP($A794,'Recurring Plans'!$A$5:$M$104,8,FALSE),0),IFERROR(VLOOKUP($A794,'Recurring Plans'!$A$5:$M$104,11,FALSE),"")&lt;&gt;'Assumptions'!$E$9),"",IFERROR(IF(VLOOKUP($A794,'Recurring Plans'!$A$5:$M$104,7,FALSE)='Assumptions'!$E$4,VLOOKUP($A794,'Recurring Plans'!$A$5:$M$104,5,FALSE)+($B794-1)*VLOOKUP($A794,'Recurring Plans'!$A$5:$M$104,6,FALSE),IF(VLOOKUP($A794,'Recurring Plans'!$A$5:$M$104,7,FALSE)='Assumptions'!$E$5,VLOOKUP($A794,'Recurring Plans'!$A$5:$M$104,5,FALSE)+($B794-1)*VLOOKUP($A794,'Recurring Plans'!$A$5:$M$104,6,FALSE)*7,IF(VLOOKUP($A794,'Recurring Plans'!$A$5:$M$104,7,FALSE)='Assumptions'!$E$6,EDATE(VLOOKUP($A794,'Recurring Plans'!$A$5:$M$104,5,FALSE),($B794-1)*VLOOKUP($A794,'Recurring Plans'!$A$5:$M$104,6,FALSE)),""))),""))</f>
        <v/>
      </c>
      <c r="F794" s="31" t="n"/>
      <c r="G794" s="33">
        <f>IF($E794="","",IF($F794&lt;&gt;"",$F794,$E794))</f>
        <v/>
      </c>
      <c r="H794" s="24">
        <f>IF($E794="","",IFERROR(VLOOKUP($A794,'Recurring Plans'!$A$5:$M$104,9,FALSE),""))</f>
        <v/>
      </c>
      <c r="I794" s="13" t="n"/>
      <c r="J794" s="20">
        <f>IF($E794="","",IF($I794&lt;&gt;"",$I794,IFERROR(VLOOKUP($A794,'Recurring Plans'!$A$5:$M$104,10,FALSE),"")))</f>
        <v/>
      </c>
      <c r="K794" s="12" t="n"/>
      <c r="L794" s="9">
        <f>IF($G794="","",IF($K794&lt;&gt;"",$K794,'Assumptions'!$E$14))</f>
        <v/>
      </c>
      <c r="M794" s="13" t="n"/>
      <c r="N794" s="20">
        <f>IF($G794="","",IF(OR($F794&lt;&gt;"",$I794&lt;&gt;"",$M794&lt;&gt;"",$K794='Assumptions'!$E$16,$K794='Assumptions'!$E$17),"Exception - check",IF(AND($L794='Assumptions'!$E$14,$G794&lt;'Assumptions'!$B$4),"Past date - check","")))</f>
        <v/>
      </c>
    </row>
    <row r="795">
      <c r="A795" s="6">
        <f>IFERROR(IF(INDEX('Recurring Plans'!$A$5:$A$104,INT((ROW()-5)/12)+1)="","",INDEX('Recurring Plans'!$A$5:$A$104,INT((ROW()-5)/12)+1)),"")</f>
        <v/>
      </c>
      <c r="B795" s="21">
        <f>IF($A795="","",MOD(ROW()-5,12)+1)</f>
        <v/>
      </c>
      <c r="C795" s="18">
        <f>IF($A795="","",IFERROR(VLOOKUP($A795,'Recurring Plans'!$A$5:$M$104,2,FALSE),""))</f>
        <v/>
      </c>
      <c r="D795" s="18">
        <f>IF($A795="","",IFERROR(VLOOKUP($A795,'Recurring Plans'!$A$5:$M$104,4,FALSE),""))</f>
        <v/>
      </c>
      <c r="E795" s="32">
        <f>IF(OR($A795="",$B795&gt;IFERROR(VLOOKUP($A795,'Recurring Plans'!$A$5:$M$104,8,FALSE),0),IFERROR(VLOOKUP($A795,'Recurring Plans'!$A$5:$M$104,11,FALSE),"")&lt;&gt;'Assumptions'!$E$9),"",IFERROR(IF(VLOOKUP($A795,'Recurring Plans'!$A$5:$M$104,7,FALSE)='Assumptions'!$E$4,VLOOKUP($A795,'Recurring Plans'!$A$5:$M$104,5,FALSE)+($B795-1)*VLOOKUP($A795,'Recurring Plans'!$A$5:$M$104,6,FALSE),IF(VLOOKUP($A795,'Recurring Plans'!$A$5:$M$104,7,FALSE)='Assumptions'!$E$5,VLOOKUP($A795,'Recurring Plans'!$A$5:$M$104,5,FALSE)+($B795-1)*VLOOKUP($A795,'Recurring Plans'!$A$5:$M$104,6,FALSE)*7,IF(VLOOKUP($A795,'Recurring Plans'!$A$5:$M$104,7,FALSE)='Assumptions'!$E$6,EDATE(VLOOKUP($A795,'Recurring Plans'!$A$5:$M$104,5,FALSE),($B795-1)*VLOOKUP($A795,'Recurring Plans'!$A$5:$M$104,6,FALSE)),""))),""))</f>
        <v/>
      </c>
      <c r="F795" s="31" t="n"/>
      <c r="G795" s="32">
        <f>IF($E795="","",IF($F795&lt;&gt;"",$F795,$E795))</f>
        <v/>
      </c>
      <c r="H795" s="22">
        <f>IF($E795="","",IFERROR(VLOOKUP($A795,'Recurring Plans'!$A$5:$M$104,9,FALSE),""))</f>
        <v/>
      </c>
      <c r="I795" s="13" t="n"/>
      <c r="J795" s="18">
        <f>IF($E795="","",IF($I795&lt;&gt;"",$I795,IFERROR(VLOOKUP($A795,'Recurring Plans'!$A$5:$M$104,10,FALSE),"")))</f>
        <v/>
      </c>
      <c r="K795" s="12" t="n"/>
      <c r="L795" s="6">
        <f>IF($G795="","",IF($K795&lt;&gt;"",$K795,'Assumptions'!$E$14))</f>
        <v/>
      </c>
      <c r="M795" s="13" t="n"/>
      <c r="N795" s="18">
        <f>IF($G795="","",IF(OR($F795&lt;&gt;"",$I795&lt;&gt;"",$M795&lt;&gt;"",$K795='Assumptions'!$E$16,$K795='Assumptions'!$E$17),"Exception - check",IF(AND($L795='Assumptions'!$E$14,$G795&lt;'Assumptions'!$B$4),"Past date - check","")))</f>
        <v/>
      </c>
    </row>
    <row r="796">
      <c r="A796" s="9">
        <f>IFERROR(IF(INDEX('Recurring Plans'!$A$5:$A$104,INT((ROW()-5)/12)+1)="","",INDEX('Recurring Plans'!$A$5:$A$104,INT((ROW()-5)/12)+1)),"")</f>
        <v/>
      </c>
      <c r="B796" s="23">
        <f>IF($A796="","",MOD(ROW()-5,12)+1)</f>
        <v/>
      </c>
      <c r="C796" s="20">
        <f>IF($A796="","",IFERROR(VLOOKUP($A796,'Recurring Plans'!$A$5:$M$104,2,FALSE),""))</f>
        <v/>
      </c>
      <c r="D796" s="20">
        <f>IF($A796="","",IFERROR(VLOOKUP($A796,'Recurring Plans'!$A$5:$M$104,4,FALSE),""))</f>
        <v/>
      </c>
      <c r="E796" s="33">
        <f>IF(OR($A796="",$B796&gt;IFERROR(VLOOKUP($A796,'Recurring Plans'!$A$5:$M$104,8,FALSE),0),IFERROR(VLOOKUP($A796,'Recurring Plans'!$A$5:$M$104,11,FALSE),"")&lt;&gt;'Assumptions'!$E$9),"",IFERROR(IF(VLOOKUP($A796,'Recurring Plans'!$A$5:$M$104,7,FALSE)='Assumptions'!$E$4,VLOOKUP($A796,'Recurring Plans'!$A$5:$M$104,5,FALSE)+($B796-1)*VLOOKUP($A796,'Recurring Plans'!$A$5:$M$104,6,FALSE),IF(VLOOKUP($A796,'Recurring Plans'!$A$5:$M$104,7,FALSE)='Assumptions'!$E$5,VLOOKUP($A796,'Recurring Plans'!$A$5:$M$104,5,FALSE)+($B796-1)*VLOOKUP($A796,'Recurring Plans'!$A$5:$M$104,6,FALSE)*7,IF(VLOOKUP($A796,'Recurring Plans'!$A$5:$M$104,7,FALSE)='Assumptions'!$E$6,EDATE(VLOOKUP($A796,'Recurring Plans'!$A$5:$M$104,5,FALSE),($B796-1)*VLOOKUP($A796,'Recurring Plans'!$A$5:$M$104,6,FALSE)),""))),""))</f>
        <v/>
      </c>
      <c r="F796" s="31" t="n"/>
      <c r="G796" s="33">
        <f>IF($E796="","",IF($F796&lt;&gt;"",$F796,$E796))</f>
        <v/>
      </c>
      <c r="H796" s="24">
        <f>IF($E796="","",IFERROR(VLOOKUP($A796,'Recurring Plans'!$A$5:$M$104,9,FALSE),""))</f>
        <v/>
      </c>
      <c r="I796" s="13" t="n"/>
      <c r="J796" s="20">
        <f>IF($E796="","",IF($I796&lt;&gt;"",$I796,IFERROR(VLOOKUP($A796,'Recurring Plans'!$A$5:$M$104,10,FALSE),"")))</f>
        <v/>
      </c>
      <c r="K796" s="12" t="n"/>
      <c r="L796" s="9">
        <f>IF($G796="","",IF($K796&lt;&gt;"",$K796,'Assumptions'!$E$14))</f>
        <v/>
      </c>
      <c r="M796" s="13" t="n"/>
      <c r="N796" s="20">
        <f>IF($G796="","",IF(OR($F796&lt;&gt;"",$I796&lt;&gt;"",$M796&lt;&gt;"",$K796='Assumptions'!$E$16,$K796='Assumptions'!$E$17),"Exception - check",IF(AND($L796='Assumptions'!$E$14,$G796&lt;'Assumptions'!$B$4),"Past date - check","")))</f>
        <v/>
      </c>
    </row>
    <row r="797">
      <c r="A797" s="6">
        <f>IFERROR(IF(INDEX('Recurring Plans'!$A$5:$A$104,INT((ROW()-5)/12)+1)="","",INDEX('Recurring Plans'!$A$5:$A$104,INT((ROW()-5)/12)+1)),"")</f>
        <v/>
      </c>
      <c r="B797" s="21">
        <f>IF($A797="","",MOD(ROW()-5,12)+1)</f>
        <v/>
      </c>
      <c r="C797" s="18">
        <f>IF($A797="","",IFERROR(VLOOKUP($A797,'Recurring Plans'!$A$5:$M$104,2,FALSE),""))</f>
        <v/>
      </c>
      <c r="D797" s="18">
        <f>IF($A797="","",IFERROR(VLOOKUP($A797,'Recurring Plans'!$A$5:$M$104,4,FALSE),""))</f>
        <v/>
      </c>
      <c r="E797" s="32">
        <f>IF(OR($A797="",$B797&gt;IFERROR(VLOOKUP($A797,'Recurring Plans'!$A$5:$M$104,8,FALSE),0),IFERROR(VLOOKUP($A797,'Recurring Plans'!$A$5:$M$104,11,FALSE),"")&lt;&gt;'Assumptions'!$E$9),"",IFERROR(IF(VLOOKUP($A797,'Recurring Plans'!$A$5:$M$104,7,FALSE)='Assumptions'!$E$4,VLOOKUP($A797,'Recurring Plans'!$A$5:$M$104,5,FALSE)+($B797-1)*VLOOKUP($A797,'Recurring Plans'!$A$5:$M$104,6,FALSE),IF(VLOOKUP($A797,'Recurring Plans'!$A$5:$M$104,7,FALSE)='Assumptions'!$E$5,VLOOKUP($A797,'Recurring Plans'!$A$5:$M$104,5,FALSE)+($B797-1)*VLOOKUP($A797,'Recurring Plans'!$A$5:$M$104,6,FALSE)*7,IF(VLOOKUP($A797,'Recurring Plans'!$A$5:$M$104,7,FALSE)='Assumptions'!$E$6,EDATE(VLOOKUP($A797,'Recurring Plans'!$A$5:$M$104,5,FALSE),($B797-1)*VLOOKUP($A797,'Recurring Plans'!$A$5:$M$104,6,FALSE)),""))),""))</f>
        <v/>
      </c>
      <c r="F797" s="31" t="n"/>
      <c r="G797" s="32">
        <f>IF($E797="","",IF($F797&lt;&gt;"",$F797,$E797))</f>
        <v/>
      </c>
      <c r="H797" s="22">
        <f>IF($E797="","",IFERROR(VLOOKUP($A797,'Recurring Plans'!$A$5:$M$104,9,FALSE),""))</f>
        <v/>
      </c>
      <c r="I797" s="13" t="n"/>
      <c r="J797" s="18">
        <f>IF($E797="","",IF($I797&lt;&gt;"",$I797,IFERROR(VLOOKUP($A797,'Recurring Plans'!$A$5:$M$104,10,FALSE),"")))</f>
        <v/>
      </c>
      <c r="K797" s="12" t="n"/>
      <c r="L797" s="6">
        <f>IF($G797="","",IF($K797&lt;&gt;"",$K797,'Assumptions'!$E$14))</f>
        <v/>
      </c>
      <c r="M797" s="13" t="n"/>
      <c r="N797" s="18">
        <f>IF($G797="","",IF(OR($F797&lt;&gt;"",$I797&lt;&gt;"",$M797&lt;&gt;"",$K797='Assumptions'!$E$16,$K797='Assumptions'!$E$17),"Exception - check",IF(AND($L797='Assumptions'!$E$14,$G797&lt;'Assumptions'!$B$4),"Past date - check","")))</f>
        <v/>
      </c>
    </row>
    <row r="798">
      <c r="A798" s="9">
        <f>IFERROR(IF(INDEX('Recurring Plans'!$A$5:$A$104,INT((ROW()-5)/12)+1)="","",INDEX('Recurring Plans'!$A$5:$A$104,INT((ROW()-5)/12)+1)),"")</f>
        <v/>
      </c>
      <c r="B798" s="23">
        <f>IF($A798="","",MOD(ROW()-5,12)+1)</f>
        <v/>
      </c>
      <c r="C798" s="20">
        <f>IF($A798="","",IFERROR(VLOOKUP($A798,'Recurring Plans'!$A$5:$M$104,2,FALSE),""))</f>
        <v/>
      </c>
      <c r="D798" s="20">
        <f>IF($A798="","",IFERROR(VLOOKUP($A798,'Recurring Plans'!$A$5:$M$104,4,FALSE),""))</f>
        <v/>
      </c>
      <c r="E798" s="33">
        <f>IF(OR($A798="",$B798&gt;IFERROR(VLOOKUP($A798,'Recurring Plans'!$A$5:$M$104,8,FALSE),0),IFERROR(VLOOKUP($A798,'Recurring Plans'!$A$5:$M$104,11,FALSE),"")&lt;&gt;'Assumptions'!$E$9),"",IFERROR(IF(VLOOKUP($A798,'Recurring Plans'!$A$5:$M$104,7,FALSE)='Assumptions'!$E$4,VLOOKUP($A798,'Recurring Plans'!$A$5:$M$104,5,FALSE)+($B798-1)*VLOOKUP($A798,'Recurring Plans'!$A$5:$M$104,6,FALSE),IF(VLOOKUP($A798,'Recurring Plans'!$A$5:$M$104,7,FALSE)='Assumptions'!$E$5,VLOOKUP($A798,'Recurring Plans'!$A$5:$M$104,5,FALSE)+($B798-1)*VLOOKUP($A798,'Recurring Plans'!$A$5:$M$104,6,FALSE)*7,IF(VLOOKUP($A798,'Recurring Plans'!$A$5:$M$104,7,FALSE)='Assumptions'!$E$6,EDATE(VLOOKUP($A798,'Recurring Plans'!$A$5:$M$104,5,FALSE),($B798-1)*VLOOKUP($A798,'Recurring Plans'!$A$5:$M$104,6,FALSE)),""))),""))</f>
        <v/>
      </c>
      <c r="F798" s="31" t="n"/>
      <c r="G798" s="33">
        <f>IF($E798="","",IF($F798&lt;&gt;"",$F798,$E798))</f>
        <v/>
      </c>
      <c r="H798" s="24">
        <f>IF($E798="","",IFERROR(VLOOKUP($A798,'Recurring Plans'!$A$5:$M$104,9,FALSE),""))</f>
        <v/>
      </c>
      <c r="I798" s="13" t="n"/>
      <c r="J798" s="20">
        <f>IF($E798="","",IF($I798&lt;&gt;"",$I798,IFERROR(VLOOKUP($A798,'Recurring Plans'!$A$5:$M$104,10,FALSE),"")))</f>
        <v/>
      </c>
      <c r="K798" s="12" t="n"/>
      <c r="L798" s="9">
        <f>IF($G798="","",IF($K798&lt;&gt;"",$K798,'Assumptions'!$E$14))</f>
        <v/>
      </c>
      <c r="M798" s="13" t="n"/>
      <c r="N798" s="20">
        <f>IF($G798="","",IF(OR($F798&lt;&gt;"",$I798&lt;&gt;"",$M798&lt;&gt;"",$K798='Assumptions'!$E$16,$K798='Assumptions'!$E$17),"Exception - check",IF(AND($L798='Assumptions'!$E$14,$G798&lt;'Assumptions'!$B$4),"Past date - check","")))</f>
        <v/>
      </c>
    </row>
    <row r="799">
      <c r="A799" s="6">
        <f>IFERROR(IF(INDEX('Recurring Plans'!$A$5:$A$104,INT((ROW()-5)/12)+1)="","",INDEX('Recurring Plans'!$A$5:$A$104,INT((ROW()-5)/12)+1)),"")</f>
        <v/>
      </c>
      <c r="B799" s="21">
        <f>IF($A799="","",MOD(ROW()-5,12)+1)</f>
        <v/>
      </c>
      <c r="C799" s="18">
        <f>IF($A799="","",IFERROR(VLOOKUP($A799,'Recurring Plans'!$A$5:$M$104,2,FALSE),""))</f>
        <v/>
      </c>
      <c r="D799" s="18">
        <f>IF($A799="","",IFERROR(VLOOKUP($A799,'Recurring Plans'!$A$5:$M$104,4,FALSE),""))</f>
        <v/>
      </c>
      <c r="E799" s="32">
        <f>IF(OR($A799="",$B799&gt;IFERROR(VLOOKUP($A799,'Recurring Plans'!$A$5:$M$104,8,FALSE),0),IFERROR(VLOOKUP($A799,'Recurring Plans'!$A$5:$M$104,11,FALSE),"")&lt;&gt;'Assumptions'!$E$9),"",IFERROR(IF(VLOOKUP($A799,'Recurring Plans'!$A$5:$M$104,7,FALSE)='Assumptions'!$E$4,VLOOKUP($A799,'Recurring Plans'!$A$5:$M$104,5,FALSE)+($B799-1)*VLOOKUP($A799,'Recurring Plans'!$A$5:$M$104,6,FALSE),IF(VLOOKUP($A799,'Recurring Plans'!$A$5:$M$104,7,FALSE)='Assumptions'!$E$5,VLOOKUP($A799,'Recurring Plans'!$A$5:$M$104,5,FALSE)+($B799-1)*VLOOKUP($A799,'Recurring Plans'!$A$5:$M$104,6,FALSE)*7,IF(VLOOKUP($A799,'Recurring Plans'!$A$5:$M$104,7,FALSE)='Assumptions'!$E$6,EDATE(VLOOKUP($A799,'Recurring Plans'!$A$5:$M$104,5,FALSE),($B799-1)*VLOOKUP($A799,'Recurring Plans'!$A$5:$M$104,6,FALSE)),""))),""))</f>
        <v/>
      </c>
      <c r="F799" s="31" t="n"/>
      <c r="G799" s="32">
        <f>IF($E799="","",IF($F799&lt;&gt;"",$F799,$E799))</f>
        <v/>
      </c>
      <c r="H799" s="22">
        <f>IF($E799="","",IFERROR(VLOOKUP($A799,'Recurring Plans'!$A$5:$M$104,9,FALSE),""))</f>
        <v/>
      </c>
      <c r="I799" s="13" t="n"/>
      <c r="J799" s="18">
        <f>IF($E799="","",IF($I799&lt;&gt;"",$I799,IFERROR(VLOOKUP($A799,'Recurring Plans'!$A$5:$M$104,10,FALSE),"")))</f>
        <v/>
      </c>
      <c r="K799" s="12" t="n"/>
      <c r="L799" s="6">
        <f>IF($G799="","",IF($K799&lt;&gt;"",$K799,'Assumptions'!$E$14))</f>
        <v/>
      </c>
      <c r="M799" s="13" t="n"/>
      <c r="N799" s="18">
        <f>IF($G799="","",IF(OR($F799&lt;&gt;"",$I799&lt;&gt;"",$M799&lt;&gt;"",$K799='Assumptions'!$E$16,$K799='Assumptions'!$E$17),"Exception - check",IF(AND($L799='Assumptions'!$E$14,$G799&lt;'Assumptions'!$B$4),"Past date - check","")))</f>
        <v/>
      </c>
    </row>
    <row r="800">
      <c r="A800" s="9">
        <f>IFERROR(IF(INDEX('Recurring Plans'!$A$5:$A$104,INT((ROW()-5)/12)+1)="","",INDEX('Recurring Plans'!$A$5:$A$104,INT((ROW()-5)/12)+1)),"")</f>
        <v/>
      </c>
      <c r="B800" s="23">
        <f>IF($A800="","",MOD(ROW()-5,12)+1)</f>
        <v/>
      </c>
      <c r="C800" s="20">
        <f>IF($A800="","",IFERROR(VLOOKUP($A800,'Recurring Plans'!$A$5:$M$104,2,FALSE),""))</f>
        <v/>
      </c>
      <c r="D800" s="20">
        <f>IF($A800="","",IFERROR(VLOOKUP($A800,'Recurring Plans'!$A$5:$M$104,4,FALSE),""))</f>
        <v/>
      </c>
      <c r="E800" s="33">
        <f>IF(OR($A800="",$B800&gt;IFERROR(VLOOKUP($A800,'Recurring Plans'!$A$5:$M$104,8,FALSE),0),IFERROR(VLOOKUP($A800,'Recurring Plans'!$A$5:$M$104,11,FALSE),"")&lt;&gt;'Assumptions'!$E$9),"",IFERROR(IF(VLOOKUP($A800,'Recurring Plans'!$A$5:$M$104,7,FALSE)='Assumptions'!$E$4,VLOOKUP($A800,'Recurring Plans'!$A$5:$M$104,5,FALSE)+($B800-1)*VLOOKUP($A800,'Recurring Plans'!$A$5:$M$104,6,FALSE),IF(VLOOKUP($A800,'Recurring Plans'!$A$5:$M$104,7,FALSE)='Assumptions'!$E$5,VLOOKUP($A800,'Recurring Plans'!$A$5:$M$104,5,FALSE)+($B800-1)*VLOOKUP($A800,'Recurring Plans'!$A$5:$M$104,6,FALSE)*7,IF(VLOOKUP($A800,'Recurring Plans'!$A$5:$M$104,7,FALSE)='Assumptions'!$E$6,EDATE(VLOOKUP($A800,'Recurring Plans'!$A$5:$M$104,5,FALSE),($B800-1)*VLOOKUP($A800,'Recurring Plans'!$A$5:$M$104,6,FALSE)),""))),""))</f>
        <v/>
      </c>
      <c r="F800" s="31" t="n"/>
      <c r="G800" s="33">
        <f>IF($E800="","",IF($F800&lt;&gt;"",$F800,$E800))</f>
        <v/>
      </c>
      <c r="H800" s="24">
        <f>IF($E800="","",IFERROR(VLOOKUP($A800,'Recurring Plans'!$A$5:$M$104,9,FALSE),""))</f>
        <v/>
      </c>
      <c r="I800" s="13" t="n"/>
      <c r="J800" s="20">
        <f>IF($E800="","",IF($I800&lt;&gt;"",$I800,IFERROR(VLOOKUP($A800,'Recurring Plans'!$A$5:$M$104,10,FALSE),"")))</f>
        <v/>
      </c>
      <c r="K800" s="12" t="n"/>
      <c r="L800" s="9">
        <f>IF($G800="","",IF($K800&lt;&gt;"",$K800,'Assumptions'!$E$14))</f>
        <v/>
      </c>
      <c r="M800" s="13" t="n"/>
      <c r="N800" s="20">
        <f>IF($G800="","",IF(OR($F800&lt;&gt;"",$I800&lt;&gt;"",$M800&lt;&gt;"",$K800='Assumptions'!$E$16,$K800='Assumptions'!$E$17),"Exception - check",IF(AND($L800='Assumptions'!$E$14,$G800&lt;'Assumptions'!$B$4),"Past date - check","")))</f>
        <v/>
      </c>
    </row>
    <row r="801">
      <c r="A801" s="6">
        <f>IFERROR(IF(INDEX('Recurring Plans'!$A$5:$A$104,INT((ROW()-5)/12)+1)="","",INDEX('Recurring Plans'!$A$5:$A$104,INT((ROW()-5)/12)+1)),"")</f>
        <v/>
      </c>
      <c r="B801" s="21">
        <f>IF($A801="","",MOD(ROW()-5,12)+1)</f>
        <v/>
      </c>
      <c r="C801" s="18">
        <f>IF($A801="","",IFERROR(VLOOKUP($A801,'Recurring Plans'!$A$5:$M$104,2,FALSE),""))</f>
        <v/>
      </c>
      <c r="D801" s="18">
        <f>IF($A801="","",IFERROR(VLOOKUP($A801,'Recurring Plans'!$A$5:$M$104,4,FALSE),""))</f>
        <v/>
      </c>
      <c r="E801" s="32">
        <f>IF(OR($A801="",$B801&gt;IFERROR(VLOOKUP($A801,'Recurring Plans'!$A$5:$M$104,8,FALSE),0),IFERROR(VLOOKUP($A801,'Recurring Plans'!$A$5:$M$104,11,FALSE),"")&lt;&gt;'Assumptions'!$E$9),"",IFERROR(IF(VLOOKUP($A801,'Recurring Plans'!$A$5:$M$104,7,FALSE)='Assumptions'!$E$4,VLOOKUP($A801,'Recurring Plans'!$A$5:$M$104,5,FALSE)+($B801-1)*VLOOKUP($A801,'Recurring Plans'!$A$5:$M$104,6,FALSE),IF(VLOOKUP($A801,'Recurring Plans'!$A$5:$M$104,7,FALSE)='Assumptions'!$E$5,VLOOKUP($A801,'Recurring Plans'!$A$5:$M$104,5,FALSE)+($B801-1)*VLOOKUP($A801,'Recurring Plans'!$A$5:$M$104,6,FALSE)*7,IF(VLOOKUP($A801,'Recurring Plans'!$A$5:$M$104,7,FALSE)='Assumptions'!$E$6,EDATE(VLOOKUP($A801,'Recurring Plans'!$A$5:$M$104,5,FALSE),($B801-1)*VLOOKUP($A801,'Recurring Plans'!$A$5:$M$104,6,FALSE)),""))),""))</f>
        <v/>
      </c>
      <c r="F801" s="31" t="n"/>
      <c r="G801" s="32">
        <f>IF($E801="","",IF($F801&lt;&gt;"",$F801,$E801))</f>
        <v/>
      </c>
      <c r="H801" s="22">
        <f>IF($E801="","",IFERROR(VLOOKUP($A801,'Recurring Plans'!$A$5:$M$104,9,FALSE),""))</f>
        <v/>
      </c>
      <c r="I801" s="13" t="n"/>
      <c r="J801" s="18">
        <f>IF($E801="","",IF($I801&lt;&gt;"",$I801,IFERROR(VLOOKUP($A801,'Recurring Plans'!$A$5:$M$104,10,FALSE),"")))</f>
        <v/>
      </c>
      <c r="K801" s="12" t="n"/>
      <c r="L801" s="6">
        <f>IF($G801="","",IF($K801&lt;&gt;"",$K801,'Assumptions'!$E$14))</f>
        <v/>
      </c>
      <c r="M801" s="13" t="n"/>
      <c r="N801" s="18">
        <f>IF($G801="","",IF(OR($F801&lt;&gt;"",$I801&lt;&gt;"",$M801&lt;&gt;"",$K801='Assumptions'!$E$16,$K801='Assumptions'!$E$17),"Exception - check",IF(AND($L801='Assumptions'!$E$14,$G801&lt;'Assumptions'!$B$4),"Past date - check","")))</f>
        <v/>
      </c>
    </row>
    <row r="802">
      <c r="A802" s="9">
        <f>IFERROR(IF(INDEX('Recurring Plans'!$A$5:$A$104,INT((ROW()-5)/12)+1)="","",INDEX('Recurring Plans'!$A$5:$A$104,INT((ROW()-5)/12)+1)),"")</f>
        <v/>
      </c>
      <c r="B802" s="23">
        <f>IF($A802="","",MOD(ROW()-5,12)+1)</f>
        <v/>
      </c>
      <c r="C802" s="20">
        <f>IF($A802="","",IFERROR(VLOOKUP($A802,'Recurring Plans'!$A$5:$M$104,2,FALSE),""))</f>
        <v/>
      </c>
      <c r="D802" s="20">
        <f>IF($A802="","",IFERROR(VLOOKUP($A802,'Recurring Plans'!$A$5:$M$104,4,FALSE),""))</f>
        <v/>
      </c>
      <c r="E802" s="33">
        <f>IF(OR($A802="",$B802&gt;IFERROR(VLOOKUP($A802,'Recurring Plans'!$A$5:$M$104,8,FALSE),0),IFERROR(VLOOKUP($A802,'Recurring Plans'!$A$5:$M$104,11,FALSE),"")&lt;&gt;'Assumptions'!$E$9),"",IFERROR(IF(VLOOKUP($A802,'Recurring Plans'!$A$5:$M$104,7,FALSE)='Assumptions'!$E$4,VLOOKUP($A802,'Recurring Plans'!$A$5:$M$104,5,FALSE)+($B802-1)*VLOOKUP($A802,'Recurring Plans'!$A$5:$M$104,6,FALSE),IF(VLOOKUP($A802,'Recurring Plans'!$A$5:$M$104,7,FALSE)='Assumptions'!$E$5,VLOOKUP($A802,'Recurring Plans'!$A$5:$M$104,5,FALSE)+($B802-1)*VLOOKUP($A802,'Recurring Plans'!$A$5:$M$104,6,FALSE)*7,IF(VLOOKUP($A802,'Recurring Plans'!$A$5:$M$104,7,FALSE)='Assumptions'!$E$6,EDATE(VLOOKUP($A802,'Recurring Plans'!$A$5:$M$104,5,FALSE),($B802-1)*VLOOKUP($A802,'Recurring Plans'!$A$5:$M$104,6,FALSE)),""))),""))</f>
        <v/>
      </c>
      <c r="F802" s="31" t="n"/>
      <c r="G802" s="33">
        <f>IF($E802="","",IF($F802&lt;&gt;"",$F802,$E802))</f>
        <v/>
      </c>
      <c r="H802" s="24">
        <f>IF($E802="","",IFERROR(VLOOKUP($A802,'Recurring Plans'!$A$5:$M$104,9,FALSE),""))</f>
        <v/>
      </c>
      <c r="I802" s="13" t="n"/>
      <c r="J802" s="20">
        <f>IF($E802="","",IF($I802&lt;&gt;"",$I802,IFERROR(VLOOKUP($A802,'Recurring Plans'!$A$5:$M$104,10,FALSE),"")))</f>
        <v/>
      </c>
      <c r="K802" s="12" t="n"/>
      <c r="L802" s="9">
        <f>IF($G802="","",IF($K802&lt;&gt;"",$K802,'Assumptions'!$E$14))</f>
        <v/>
      </c>
      <c r="M802" s="13" t="n"/>
      <c r="N802" s="20">
        <f>IF($G802="","",IF(OR($F802&lt;&gt;"",$I802&lt;&gt;"",$M802&lt;&gt;"",$K802='Assumptions'!$E$16,$K802='Assumptions'!$E$17),"Exception - check",IF(AND($L802='Assumptions'!$E$14,$G802&lt;'Assumptions'!$B$4),"Past date - check","")))</f>
        <v/>
      </c>
    </row>
    <row r="803">
      <c r="A803" s="6">
        <f>IFERROR(IF(INDEX('Recurring Plans'!$A$5:$A$104,INT((ROW()-5)/12)+1)="","",INDEX('Recurring Plans'!$A$5:$A$104,INT((ROW()-5)/12)+1)),"")</f>
        <v/>
      </c>
      <c r="B803" s="21">
        <f>IF($A803="","",MOD(ROW()-5,12)+1)</f>
        <v/>
      </c>
      <c r="C803" s="18">
        <f>IF($A803="","",IFERROR(VLOOKUP($A803,'Recurring Plans'!$A$5:$M$104,2,FALSE),""))</f>
        <v/>
      </c>
      <c r="D803" s="18">
        <f>IF($A803="","",IFERROR(VLOOKUP($A803,'Recurring Plans'!$A$5:$M$104,4,FALSE),""))</f>
        <v/>
      </c>
      <c r="E803" s="32">
        <f>IF(OR($A803="",$B803&gt;IFERROR(VLOOKUP($A803,'Recurring Plans'!$A$5:$M$104,8,FALSE),0),IFERROR(VLOOKUP($A803,'Recurring Plans'!$A$5:$M$104,11,FALSE),"")&lt;&gt;'Assumptions'!$E$9),"",IFERROR(IF(VLOOKUP($A803,'Recurring Plans'!$A$5:$M$104,7,FALSE)='Assumptions'!$E$4,VLOOKUP($A803,'Recurring Plans'!$A$5:$M$104,5,FALSE)+($B803-1)*VLOOKUP($A803,'Recurring Plans'!$A$5:$M$104,6,FALSE),IF(VLOOKUP($A803,'Recurring Plans'!$A$5:$M$104,7,FALSE)='Assumptions'!$E$5,VLOOKUP($A803,'Recurring Plans'!$A$5:$M$104,5,FALSE)+($B803-1)*VLOOKUP($A803,'Recurring Plans'!$A$5:$M$104,6,FALSE)*7,IF(VLOOKUP($A803,'Recurring Plans'!$A$5:$M$104,7,FALSE)='Assumptions'!$E$6,EDATE(VLOOKUP($A803,'Recurring Plans'!$A$5:$M$104,5,FALSE),($B803-1)*VLOOKUP($A803,'Recurring Plans'!$A$5:$M$104,6,FALSE)),""))),""))</f>
        <v/>
      </c>
      <c r="F803" s="31" t="n"/>
      <c r="G803" s="32">
        <f>IF($E803="","",IF($F803&lt;&gt;"",$F803,$E803))</f>
        <v/>
      </c>
      <c r="H803" s="22">
        <f>IF($E803="","",IFERROR(VLOOKUP($A803,'Recurring Plans'!$A$5:$M$104,9,FALSE),""))</f>
        <v/>
      </c>
      <c r="I803" s="13" t="n"/>
      <c r="J803" s="18">
        <f>IF($E803="","",IF($I803&lt;&gt;"",$I803,IFERROR(VLOOKUP($A803,'Recurring Plans'!$A$5:$M$104,10,FALSE),"")))</f>
        <v/>
      </c>
      <c r="K803" s="12" t="n"/>
      <c r="L803" s="6">
        <f>IF($G803="","",IF($K803&lt;&gt;"",$K803,'Assumptions'!$E$14))</f>
        <v/>
      </c>
      <c r="M803" s="13" t="n"/>
      <c r="N803" s="18">
        <f>IF($G803="","",IF(OR($F803&lt;&gt;"",$I803&lt;&gt;"",$M803&lt;&gt;"",$K803='Assumptions'!$E$16,$K803='Assumptions'!$E$17),"Exception - check",IF(AND($L803='Assumptions'!$E$14,$G803&lt;'Assumptions'!$B$4),"Past date - check","")))</f>
        <v/>
      </c>
    </row>
    <row r="804">
      <c r="A804" s="9">
        <f>IFERROR(IF(INDEX('Recurring Plans'!$A$5:$A$104,INT((ROW()-5)/12)+1)="","",INDEX('Recurring Plans'!$A$5:$A$104,INT((ROW()-5)/12)+1)),"")</f>
        <v/>
      </c>
      <c r="B804" s="23">
        <f>IF($A804="","",MOD(ROW()-5,12)+1)</f>
        <v/>
      </c>
      <c r="C804" s="20">
        <f>IF($A804="","",IFERROR(VLOOKUP($A804,'Recurring Plans'!$A$5:$M$104,2,FALSE),""))</f>
        <v/>
      </c>
      <c r="D804" s="20">
        <f>IF($A804="","",IFERROR(VLOOKUP($A804,'Recurring Plans'!$A$5:$M$104,4,FALSE),""))</f>
        <v/>
      </c>
      <c r="E804" s="33">
        <f>IF(OR($A804="",$B804&gt;IFERROR(VLOOKUP($A804,'Recurring Plans'!$A$5:$M$104,8,FALSE),0),IFERROR(VLOOKUP($A804,'Recurring Plans'!$A$5:$M$104,11,FALSE),"")&lt;&gt;'Assumptions'!$E$9),"",IFERROR(IF(VLOOKUP($A804,'Recurring Plans'!$A$5:$M$104,7,FALSE)='Assumptions'!$E$4,VLOOKUP($A804,'Recurring Plans'!$A$5:$M$104,5,FALSE)+($B804-1)*VLOOKUP($A804,'Recurring Plans'!$A$5:$M$104,6,FALSE),IF(VLOOKUP($A804,'Recurring Plans'!$A$5:$M$104,7,FALSE)='Assumptions'!$E$5,VLOOKUP($A804,'Recurring Plans'!$A$5:$M$104,5,FALSE)+($B804-1)*VLOOKUP($A804,'Recurring Plans'!$A$5:$M$104,6,FALSE)*7,IF(VLOOKUP($A804,'Recurring Plans'!$A$5:$M$104,7,FALSE)='Assumptions'!$E$6,EDATE(VLOOKUP($A804,'Recurring Plans'!$A$5:$M$104,5,FALSE),($B804-1)*VLOOKUP($A804,'Recurring Plans'!$A$5:$M$104,6,FALSE)),""))),""))</f>
        <v/>
      </c>
      <c r="F804" s="31" t="n"/>
      <c r="G804" s="33">
        <f>IF($E804="","",IF($F804&lt;&gt;"",$F804,$E804))</f>
        <v/>
      </c>
      <c r="H804" s="24">
        <f>IF($E804="","",IFERROR(VLOOKUP($A804,'Recurring Plans'!$A$5:$M$104,9,FALSE),""))</f>
        <v/>
      </c>
      <c r="I804" s="13" t="n"/>
      <c r="J804" s="20">
        <f>IF($E804="","",IF($I804&lt;&gt;"",$I804,IFERROR(VLOOKUP($A804,'Recurring Plans'!$A$5:$M$104,10,FALSE),"")))</f>
        <v/>
      </c>
      <c r="K804" s="12" t="n"/>
      <c r="L804" s="9">
        <f>IF($G804="","",IF($K804&lt;&gt;"",$K804,'Assumptions'!$E$14))</f>
        <v/>
      </c>
      <c r="M804" s="13" t="n"/>
      <c r="N804" s="20">
        <f>IF($G804="","",IF(OR($F804&lt;&gt;"",$I804&lt;&gt;"",$M804&lt;&gt;"",$K804='Assumptions'!$E$16,$K804='Assumptions'!$E$17),"Exception - check",IF(AND($L804='Assumptions'!$E$14,$G804&lt;'Assumptions'!$B$4),"Past date - check","")))</f>
        <v/>
      </c>
    </row>
    <row r="805">
      <c r="A805" s="6">
        <f>IFERROR(IF(INDEX('Recurring Plans'!$A$5:$A$104,INT((ROW()-5)/12)+1)="","",INDEX('Recurring Plans'!$A$5:$A$104,INT((ROW()-5)/12)+1)),"")</f>
        <v/>
      </c>
      <c r="B805" s="21">
        <f>IF($A805="","",MOD(ROW()-5,12)+1)</f>
        <v/>
      </c>
      <c r="C805" s="18">
        <f>IF($A805="","",IFERROR(VLOOKUP($A805,'Recurring Plans'!$A$5:$M$104,2,FALSE),""))</f>
        <v/>
      </c>
      <c r="D805" s="18">
        <f>IF($A805="","",IFERROR(VLOOKUP($A805,'Recurring Plans'!$A$5:$M$104,4,FALSE),""))</f>
        <v/>
      </c>
      <c r="E805" s="32">
        <f>IF(OR($A805="",$B805&gt;IFERROR(VLOOKUP($A805,'Recurring Plans'!$A$5:$M$104,8,FALSE),0),IFERROR(VLOOKUP($A805,'Recurring Plans'!$A$5:$M$104,11,FALSE),"")&lt;&gt;'Assumptions'!$E$9),"",IFERROR(IF(VLOOKUP($A805,'Recurring Plans'!$A$5:$M$104,7,FALSE)='Assumptions'!$E$4,VLOOKUP($A805,'Recurring Plans'!$A$5:$M$104,5,FALSE)+($B805-1)*VLOOKUP($A805,'Recurring Plans'!$A$5:$M$104,6,FALSE),IF(VLOOKUP($A805,'Recurring Plans'!$A$5:$M$104,7,FALSE)='Assumptions'!$E$5,VLOOKUP($A805,'Recurring Plans'!$A$5:$M$104,5,FALSE)+($B805-1)*VLOOKUP($A805,'Recurring Plans'!$A$5:$M$104,6,FALSE)*7,IF(VLOOKUP($A805,'Recurring Plans'!$A$5:$M$104,7,FALSE)='Assumptions'!$E$6,EDATE(VLOOKUP($A805,'Recurring Plans'!$A$5:$M$104,5,FALSE),($B805-1)*VLOOKUP($A805,'Recurring Plans'!$A$5:$M$104,6,FALSE)),""))),""))</f>
        <v/>
      </c>
      <c r="F805" s="31" t="n"/>
      <c r="G805" s="32">
        <f>IF($E805="","",IF($F805&lt;&gt;"",$F805,$E805))</f>
        <v/>
      </c>
      <c r="H805" s="22">
        <f>IF($E805="","",IFERROR(VLOOKUP($A805,'Recurring Plans'!$A$5:$M$104,9,FALSE),""))</f>
        <v/>
      </c>
      <c r="I805" s="13" t="n"/>
      <c r="J805" s="18">
        <f>IF($E805="","",IF($I805&lt;&gt;"",$I805,IFERROR(VLOOKUP($A805,'Recurring Plans'!$A$5:$M$104,10,FALSE),"")))</f>
        <v/>
      </c>
      <c r="K805" s="12" t="n"/>
      <c r="L805" s="6">
        <f>IF($G805="","",IF($K805&lt;&gt;"",$K805,'Assumptions'!$E$14))</f>
        <v/>
      </c>
      <c r="M805" s="13" t="n"/>
      <c r="N805" s="18">
        <f>IF($G805="","",IF(OR($F805&lt;&gt;"",$I805&lt;&gt;"",$M805&lt;&gt;"",$K805='Assumptions'!$E$16,$K805='Assumptions'!$E$17),"Exception - check",IF(AND($L805='Assumptions'!$E$14,$G805&lt;'Assumptions'!$B$4),"Past date - check","")))</f>
        <v/>
      </c>
    </row>
    <row r="806">
      <c r="A806" s="9">
        <f>IFERROR(IF(INDEX('Recurring Plans'!$A$5:$A$104,INT((ROW()-5)/12)+1)="","",INDEX('Recurring Plans'!$A$5:$A$104,INT((ROW()-5)/12)+1)),"")</f>
        <v/>
      </c>
      <c r="B806" s="23">
        <f>IF($A806="","",MOD(ROW()-5,12)+1)</f>
        <v/>
      </c>
      <c r="C806" s="20">
        <f>IF($A806="","",IFERROR(VLOOKUP($A806,'Recurring Plans'!$A$5:$M$104,2,FALSE),""))</f>
        <v/>
      </c>
      <c r="D806" s="20">
        <f>IF($A806="","",IFERROR(VLOOKUP($A806,'Recurring Plans'!$A$5:$M$104,4,FALSE),""))</f>
        <v/>
      </c>
      <c r="E806" s="33">
        <f>IF(OR($A806="",$B806&gt;IFERROR(VLOOKUP($A806,'Recurring Plans'!$A$5:$M$104,8,FALSE),0),IFERROR(VLOOKUP($A806,'Recurring Plans'!$A$5:$M$104,11,FALSE),"")&lt;&gt;'Assumptions'!$E$9),"",IFERROR(IF(VLOOKUP($A806,'Recurring Plans'!$A$5:$M$104,7,FALSE)='Assumptions'!$E$4,VLOOKUP($A806,'Recurring Plans'!$A$5:$M$104,5,FALSE)+($B806-1)*VLOOKUP($A806,'Recurring Plans'!$A$5:$M$104,6,FALSE),IF(VLOOKUP($A806,'Recurring Plans'!$A$5:$M$104,7,FALSE)='Assumptions'!$E$5,VLOOKUP($A806,'Recurring Plans'!$A$5:$M$104,5,FALSE)+($B806-1)*VLOOKUP($A806,'Recurring Plans'!$A$5:$M$104,6,FALSE)*7,IF(VLOOKUP($A806,'Recurring Plans'!$A$5:$M$104,7,FALSE)='Assumptions'!$E$6,EDATE(VLOOKUP($A806,'Recurring Plans'!$A$5:$M$104,5,FALSE),($B806-1)*VLOOKUP($A806,'Recurring Plans'!$A$5:$M$104,6,FALSE)),""))),""))</f>
        <v/>
      </c>
      <c r="F806" s="31" t="n"/>
      <c r="G806" s="33">
        <f>IF($E806="","",IF($F806&lt;&gt;"",$F806,$E806))</f>
        <v/>
      </c>
      <c r="H806" s="24">
        <f>IF($E806="","",IFERROR(VLOOKUP($A806,'Recurring Plans'!$A$5:$M$104,9,FALSE),""))</f>
        <v/>
      </c>
      <c r="I806" s="13" t="n"/>
      <c r="J806" s="20">
        <f>IF($E806="","",IF($I806&lt;&gt;"",$I806,IFERROR(VLOOKUP($A806,'Recurring Plans'!$A$5:$M$104,10,FALSE),"")))</f>
        <v/>
      </c>
      <c r="K806" s="12" t="n"/>
      <c r="L806" s="9">
        <f>IF($G806="","",IF($K806&lt;&gt;"",$K806,'Assumptions'!$E$14))</f>
        <v/>
      </c>
      <c r="M806" s="13" t="n"/>
      <c r="N806" s="20">
        <f>IF($G806="","",IF(OR($F806&lt;&gt;"",$I806&lt;&gt;"",$M806&lt;&gt;"",$K806='Assumptions'!$E$16,$K806='Assumptions'!$E$17),"Exception - check",IF(AND($L806='Assumptions'!$E$14,$G806&lt;'Assumptions'!$B$4),"Past date - check","")))</f>
        <v/>
      </c>
    </row>
    <row r="807">
      <c r="A807" s="6">
        <f>IFERROR(IF(INDEX('Recurring Plans'!$A$5:$A$104,INT((ROW()-5)/12)+1)="","",INDEX('Recurring Plans'!$A$5:$A$104,INT((ROW()-5)/12)+1)),"")</f>
        <v/>
      </c>
      <c r="B807" s="21">
        <f>IF($A807="","",MOD(ROW()-5,12)+1)</f>
        <v/>
      </c>
      <c r="C807" s="18">
        <f>IF($A807="","",IFERROR(VLOOKUP($A807,'Recurring Plans'!$A$5:$M$104,2,FALSE),""))</f>
        <v/>
      </c>
      <c r="D807" s="18">
        <f>IF($A807="","",IFERROR(VLOOKUP($A807,'Recurring Plans'!$A$5:$M$104,4,FALSE),""))</f>
        <v/>
      </c>
      <c r="E807" s="32">
        <f>IF(OR($A807="",$B807&gt;IFERROR(VLOOKUP($A807,'Recurring Plans'!$A$5:$M$104,8,FALSE),0),IFERROR(VLOOKUP($A807,'Recurring Plans'!$A$5:$M$104,11,FALSE),"")&lt;&gt;'Assumptions'!$E$9),"",IFERROR(IF(VLOOKUP($A807,'Recurring Plans'!$A$5:$M$104,7,FALSE)='Assumptions'!$E$4,VLOOKUP($A807,'Recurring Plans'!$A$5:$M$104,5,FALSE)+($B807-1)*VLOOKUP($A807,'Recurring Plans'!$A$5:$M$104,6,FALSE),IF(VLOOKUP($A807,'Recurring Plans'!$A$5:$M$104,7,FALSE)='Assumptions'!$E$5,VLOOKUP($A807,'Recurring Plans'!$A$5:$M$104,5,FALSE)+($B807-1)*VLOOKUP($A807,'Recurring Plans'!$A$5:$M$104,6,FALSE)*7,IF(VLOOKUP($A807,'Recurring Plans'!$A$5:$M$104,7,FALSE)='Assumptions'!$E$6,EDATE(VLOOKUP($A807,'Recurring Plans'!$A$5:$M$104,5,FALSE),($B807-1)*VLOOKUP($A807,'Recurring Plans'!$A$5:$M$104,6,FALSE)),""))),""))</f>
        <v/>
      </c>
      <c r="F807" s="31" t="n"/>
      <c r="G807" s="32">
        <f>IF($E807="","",IF($F807&lt;&gt;"",$F807,$E807))</f>
        <v/>
      </c>
      <c r="H807" s="22">
        <f>IF($E807="","",IFERROR(VLOOKUP($A807,'Recurring Plans'!$A$5:$M$104,9,FALSE),""))</f>
        <v/>
      </c>
      <c r="I807" s="13" t="n"/>
      <c r="J807" s="18">
        <f>IF($E807="","",IF($I807&lt;&gt;"",$I807,IFERROR(VLOOKUP($A807,'Recurring Plans'!$A$5:$M$104,10,FALSE),"")))</f>
        <v/>
      </c>
      <c r="K807" s="12" t="n"/>
      <c r="L807" s="6">
        <f>IF($G807="","",IF($K807&lt;&gt;"",$K807,'Assumptions'!$E$14))</f>
        <v/>
      </c>
      <c r="M807" s="13" t="n"/>
      <c r="N807" s="18">
        <f>IF($G807="","",IF(OR($F807&lt;&gt;"",$I807&lt;&gt;"",$M807&lt;&gt;"",$K807='Assumptions'!$E$16,$K807='Assumptions'!$E$17),"Exception - check",IF(AND($L807='Assumptions'!$E$14,$G807&lt;'Assumptions'!$B$4),"Past date - check","")))</f>
        <v/>
      </c>
    </row>
    <row r="808">
      <c r="A808" s="9">
        <f>IFERROR(IF(INDEX('Recurring Plans'!$A$5:$A$104,INT((ROW()-5)/12)+1)="","",INDEX('Recurring Plans'!$A$5:$A$104,INT((ROW()-5)/12)+1)),"")</f>
        <v/>
      </c>
      <c r="B808" s="23">
        <f>IF($A808="","",MOD(ROW()-5,12)+1)</f>
        <v/>
      </c>
      <c r="C808" s="20">
        <f>IF($A808="","",IFERROR(VLOOKUP($A808,'Recurring Plans'!$A$5:$M$104,2,FALSE),""))</f>
        <v/>
      </c>
      <c r="D808" s="20">
        <f>IF($A808="","",IFERROR(VLOOKUP($A808,'Recurring Plans'!$A$5:$M$104,4,FALSE),""))</f>
        <v/>
      </c>
      <c r="E808" s="33">
        <f>IF(OR($A808="",$B808&gt;IFERROR(VLOOKUP($A808,'Recurring Plans'!$A$5:$M$104,8,FALSE),0),IFERROR(VLOOKUP($A808,'Recurring Plans'!$A$5:$M$104,11,FALSE),"")&lt;&gt;'Assumptions'!$E$9),"",IFERROR(IF(VLOOKUP($A808,'Recurring Plans'!$A$5:$M$104,7,FALSE)='Assumptions'!$E$4,VLOOKUP($A808,'Recurring Plans'!$A$5:$M$104,5,FALSE)+($B808-1)*VLOOKUP($A808,'Recurring Plans'!$A$5:$M$104,6,FALSE),IF(VLOOKUP($A808,'Recurring Plans'!$A$5:$M$104,7,FALSE)='Assumptions'!$E$5,VLOOKUP($A808,'Recurring Plans'!$A$5:$M$104,5,FALSE)+($B808-1)*VLOOKUP($A808,'Recurring Plans'!$A$5:$M$104,6,FALSE)*7,IF(VLOOKUP($A808,'Recurring Plans'!$A$5:$M$104,7,FALSE)='Assumptions'!$E$6,EDATE(VLOOKUP($A808,'Recurring Plans'!$A$5:$M$104,5,FALSE),($B808-1)*VLOOKUP($A808,'Recurring Plans'!$A$5:$M$104,6,FALSE)),""))),""))</f>
        <v/>
      </c>
      <c r="F808" s="31" t="n"/>
      <c r="G808" s="33">
        <f>IF($E808="","",IF($F808&lt;&gt;"",$F808,$E808))</f>
        <v/>
      </c>
      <c r="H808" s="24">
        <f>IF($E808="","",IFERROR(VLOOKUP($A808,'Recurring Plans'!$A$5:$M$104,9,FALSE),""))</f>
        <v/>
      </c>
      <c r="I808" s="13" t="n"/>
      <c r="J808" s="20">
        <f>IF($E808="","",IF($I808&lt;&gt;"",$I808,IFERROR(VLOOKUP($A808,'Recurring Plans'!$A$5:$M$104,10,FALSE),"")))</f>
        <v/>
      </c>
      <c r="K808" s="12" t="n"/>
      <c r="L808" s="9">
        <f>IF($G808="","",IF($K808&lt;&gt;"",$K808,'Assumptions'!$E$14))</f>
        <v/>
      </c>
      <c r="M808" s="13" t="n"/>
      <c r="N808" s="20">
        <f>IF($G808="","",IF(OR($F808&lt;&gt;"",$I808&lt;&gt;"",$M808&lt;&gt;"",$K808='Assumptions'!$E$16,$K808='Assumptions'!$E$17),"Exception - check",IF(AND($L808='Assumptions'!$E$14,$G808&lt;'Assumptions'!$B$4),"Past date - check","")))</f>
        <v/>
      </c>
    </row>
    <row r="809">
      <c r="A809" s="6">
        <f>IFERROR(IF(INDEX('Recurring Plans'!$A$5:$A$104,INT((ROW()-5)/12)+1)="","",INDEX('Recurring Plans'!$A$5:$A$104,INT((ROW()-5)/12)+1)),"")</f>
        <v/>
      </c>
      <c r="B809" s="21">
        <f>IF($A809="","",MOD(ROW()-5,12)+1)</f>
        <v/>
      </c>
      <c r="C809" s="18">
        <f>IF($A809="","",IFERROR(VLOOKUP($A809,'Recurring Plans'!$A$5:$M$104,2,FALSE),""))</f>
        <v/>
      </c>
      <c r="D809" s="18">
        <f>IF($A809="","",IFERROR(VLOOKUP($A809,'Recurring Plans'!$A$5:$M$104,4,FALSE),""))</f>
        <v/>
      </c>
      <c r="E809" s="32">
        <f>IF(OR($A809="",$B809&gt;IFERROR(VLOOKUP($A809,'Recurring Plans'!$A$5:$M$104,8,FALSE),0),IFERROR(VLOOKUP($A809,'Recurring Plans'!$A$5:$M$104,11,FALSE),"")&lt;&gt;'Assumptions'!$E$9),"",IFERROR(IF(VLOOKUP($A809,'Recurring Plans'!$A$5:$M$104,7,FALSE)='Assumptions'!$E$4,VLOOKUP($A809,'Recurring Plans'!$A$5:$M$104,5,FALSE)+($B809-1)*VLOOKUP($A809,'Recurring Plans'!$A$5:$M$104,6,FALSE),IF(VLOOKUP($A809,'Recurring Plans'!$A$5:$M$104,7,FALSE)='Assumptions'!$E$5,VLOOKUP($A809,'Recurring Plans'!$A$5:$M$104,5,FALSE)+($B809-1)*VLOOKUP($A809,'Recurring Plans'!$A$5:$M$104,6,FALSE)*7,IF(VLOOKUP($A809,'Recurring Plans'!$A$5:$M$104,7,FALSE)='Assumptions'!$E$6,EDATE(VLOOKUP($A809,'Recurring Plans'!$A$5:$M$104,5,FALSE),($B809-1)*VLOOKUP($A809,'Recurring Plans'!$A$5:$M$104,6,FALSE)),""))),""))</f>
        <v/>
      </c>
      <c r="F809" s="31" t="n"/>
      <c r="G809" s="32">
        <f>IF($E809="","",IF($F809&lt;&gt;"",$F809,$E809))</f>
        <v/>
      </c>
      <c r="H809" s="22">
        <f>IF($E809="","",IFERROR(VLOOKUP($A809,'Recurring Plans'!$A$5:$M$104,9,FALSE),""))</f>
        <v/>
      </c>
      <c r="I809" s="13" t="n"/>
      <c r="J809" s="18">
        <f>IF($E809="","",IF($I809&lt;&gt;"",$I809,IFERROR(VLOOKUP($A809,'Recurring Plans'!$A$5:$M$104,10,FALSE),"")))</f>
        <v/>
      </c>
      <c r="K809" s="12" t="n"/>
      <c r="L809" s="6">
        <f>IF($G809="","",IF($K809&lt;&gt;"",$K809,'Assumptions'!$E$14))</f>
        <v/>
      </c>
      <c r="M809" s="13" t="n"/>
      <c r="N809" s="18">
        <f>IF($G809="","",IF(OR($F809&lt;&gt;"",$I809&lt;&gt;"",$M809&lt;&gt;"",$K809='Assumptions'!$E$16,$K809='Assumptions'!$E$17),"Exception - check",IF(AND($L809='Assumptions'!$E$14,$G809&lt;'Assumptions'!$B$4),"Past date - check","")))</f>
        <v/>
      </c>
    </row>
    <row r="810">
      <c r="A810" s="9">
        <f>IFERROR(IF(INDEX('Recurring Plans'!$A$5:$A$104,INT((ROW()-5)/12)+1)="","",INDEX('Recurring Plans'!$A$5:$A$104,INT((ROW()-5)/12)+1)),"")</f>
        <v/>
      </c>
      <c r="B810" s="23">
        <f>IF($A810="","",MOD(ROW()-5,12)+1)</f>
        <v/>
      </c>
      <c r="C810" s="20">
        <f>IF($A810="","",IFERROR(VLOOKUP($A810,'Recurring Plans'!$A$5:$M$104,2,FALSE),""))</f>
        <v/>
      </c>
      <c r="D810" s="20">
        <f>IF($A810="","",IFERROR(VLOOKUP($A810,'Recurring Plans'!$A$5:$M$104,4,FALSE),""))</f>
        <v/>
      </c>
      <c r="E810" s="33">
        <f>IF(OR($A810="",$B810&gt;IFERROR(VLOOKUP($A810,'Recurring Plans'!$A$5:$M$104,8,FALSE),0),IFERROR(VLOOKUP($A810,'Recurring Plans'!$A$5:$M$104,11,FALSE),"")&lt;&gt;'Assumptions'!$E$9),"",IFERROR(IF(VLOOKUP($A810,'Recurring Plans'!$A$5:$M$104,7,FALSE)='Assumptions'!$E$4,VLOOKUP($A810,'Recurring Plans'!$A$5:$M$104,5,FALSE)+($B810-1)*VLOOKUP($A810,'Recurring Plans'!$A$5:$M$104,6,FALSE),IF(VLOOKUP($A810,'Recurring Plans'!$A$5:$M$104,7,FALSE)='Assumptions'!$E$5,VLOOKUP($A810,'Recurring Plans'!$A$5:$M$104,5,FALSE)+($B810-1)*VLOOKUP($A810,'Recurring Plans'!$A$5:$M$104,6,FALSE)*7,IF(VLOOKUP($A810,'Recurring Plans'!$A$5:$M$104,7,FALSE)='Assumptions'!$E$6,EDATE(VLOOKUP($A810,'Recurring Plans'!$A$5:$M$104,5,FALSE),($B810-1)*VLOOKUP($A810,'Recurring Plans'!$A$5:$M$104,6,FALSE)),""))),""))</f>
        <v/>
      </c>
      <c r="F810" s="31" t="n"/>
      <c r="G810" s="33">
        <f>IF($E810="","",IF($F810&lt;&gt;"",$F810,$E810))</f>
        <v/>
      </c>
      <c r="H810" s="24">
        <f>IF($E810="","",IFERROR(VLOOKUP($A810,'Recurring Plans'!$A$5:$M$104,9,FALSE),""))</f>
        <v/>
      </c>
      <c r="I810" s="13" t="n"/>
      <c r="J810" s="20">
        <f>IF($E810="","",IF($I810&lt;&gt;"",$I810,IFERROR(VLOOKUP($A810,'Recurring Plans'!$A$5:$M$104,10,FALSE),"")))</f>
        <v/>
      </c>
      <c r="K810" s="12" t="n"/>
      <c r="L810" s="9">
        <f>IF($G810="","",IF($K810&lt;&gt;"",$K810,'Assumptions'!$E$14))</f>
        <v/>
      </c>
      <c r="M810" s="13" t="n"/>
      <c r="N810" s="20">
        <f>IF($G810="","",IF(OR($F810&lt;&gt;"",$I810&lt;&gt;"",$M810&lt;&gt;"",$K810='Assumptions'!$E$16,$K810='Assumptions'!$E$17),"Exception - check",IF(AND($L810='Assumptions'!$E$14,$G810&lt;'Assumptions'!$B$4),"Past date - check","")))</f>
        <v/>
      </c>
    </row>
    <row r="811">
      <c r="A811" s="6">
        <f>IFERROR(IF(INDEX('Recurring Plans'!$A$5:$A$104,INT((ROW()-5)/12)+1)="","",INDEX('Recurring Plans'!$A$5:$A$104,INT((ROW()-5)/12)+1)),"")</f>
        <v/>
      </c>
      <c r="B811" s="21">
        <f>IF($A811="","",MOD(ROW()-5,12)+1)</f>
        <v/>
      </c>
      <c r="C811" s="18">
        <f>IF($A811="","",IFERROR(VLOOKUP($A811,'Recurring Plans'!$A$5:$M$104,2,FALSE),""))</f>
        <v/>
      </c>
      <c r="D811" s="18">
        <f>IF($A811="","",IFERROR(VLOOKUP($A811,'Recurring Plans'!$A$5:$M$104,4,FALSE),""))</f>
        <v/>
      </c>
      <c r="E811" s="32">
        <f>IF(OR($A811="",$B811&gt;IFERROR(VLOOKUP($A811,'Recurring Plans'!$A$5:$M$104,8,FALSE),0),IFERROR(VLOOKUP($A811,'Recurring Plans'!$A$5:$M$104,11,FALSE),"")&lt;&gt;'Assumptions'!$E$9),"",IFERROR(IF(VLOOKUP($A811,'Recurring Plans'!$A$5:$M$104,7,FALSE)='Assumptions'!$E$4,VLOOKUP($A811,'Recurring Plans'!$A$5:$M$104,5,FALSE)+($B811-1)*VLOOKUP($A811,'Recurring Plans'!$A$5:$M$104,6,FALSE),IF(VLOOKUP($A811,'Recurring Plans'!$A$5:$M$104,7,FALSE)='Assumptions'!$E$5,VLOOKUP($A811,'Recurring Plans'!$A$5:$M$104,5,FALSE)+($B811-1)*VLOOKUP($A811,'Recurring Plans'!$A$5:$M$104,6,FALSE)*7,IF(VLOOKUP($A811,'Recurring Plans'!$A$5:$M$104,7,FALSE)='Assumptions'!$E$6,EDATE(VLOOKUP($A811,'Recurring Plans'!$A$5:$M$104,5,FALSE),($B811-1)*VLOOKUP($A811,'Recurring Plans'!$A$5:$M$104,6,FALSE)),""))),""))</f>
        <v/>
      </c>
      <c r="F811" s="31" t="n"/>
      <c r="G811" s="32">
        <f>IF($E811="","",IF($F811&lt;&gt;"",$F811,$E811))</f>
        <v/>
      </c>
      <c r="H811" s="22">
        <f>IF($E811="","",IFERROR(VLOOKUP($A811,'Recurring Plans'!$A$5:$M$104,9,FALSE),""))</f>
        <v/>
      </c>
      <c r="I811" s="13" t="n"/>
      <c r="J811" s="18">
        <f>IF($E811="","",IF($I811&lt;&gt;"",$I811,IFERROR(VLOOKUP($A811,'Recurring Plans'!$A$5:$M$104,10,FALSE),"")))</f>
        <v/>
      </c>
      <c r="K811" s="12" t="n"/>
      <c r="L811" s="6">
        <f>IF($G811="","",IF($K811&lt;&gt;"",$K811,'Assumptions'!$E$14))</f>
        <v/>
      </c>
      <c r="M811" s="13" t="n"/>
      <c r="N811" s="18">
        <f>IF($G811="","",IF(OR($F811&lt;&gt;"",$I811&lt;&gt;"",$M811&lt;&gt;"",$K811='Assumptions'!$E$16,$K811='Assumptions'!$E$17),"Exception - check",IF(AND($L811='Assumptions'!$E$14,$G811&lt;'Assumptions'!$B$4),"Past date - check","")))</f>
        <v/>
      </c>
    </row>
    <row r="812">
      <c r="A812" s="9">
        <f>IFERROR(IF(INDEX('Recurring Plans'!$A$5:$A$104,INT((ROW()-5)/12)+1)="","",INDEX('Recurring Plans'!$A$5:$A$104,INT((ROW()-5)/12)+1)),"")</f>
        <v/>
      </c>
      <c r="B812" s="23">
        <f>IF($A812="","",MOD(ROW()-5,12)+1)</f>
        <v/>
      </c>
      <c r="C812" s="20">
        <f>IF($A812="","",IFERROR(VLOOKUP($A812,'Recurring Plans'!$A$5:$M$104,2,FALSE),""))</f>
        <v/>
      </c>
      <c r="D812" s="20">
        <f>IF($A812="","",IFERROR(VLOOKUP($A812,'Recurring Plans'!$A$5:$M$104,4,FALSE),""))</f>
        <v/>
      </c>
      <c r="E812" s="33">
        <f>IF(OR($A812="",$B812&gt;IFERROR(VLOOKUP($A812,'Recurring Plans'!$A$5:$M$104,8,FALSE),0),IFERROR(VLOOKUP($A812,'Recurring Plans'!$A$5:$M$104,11,FALSE),"")&lt;&gt;'Assumptions'!$E$9),"",IFERROR(IF(VLOOKUP($A812,'Recurring Plans'!$A$5:$M$104,7,FALSE)='Assumptions'!$E$4,VLOOKUP($A812,'Recurring Plans'!$A$5:$M$104,5,FALSE)+($B812-1)*VLOOKUP($A812,'Recurring Plans'!$A$5:$M$104,6,FALSE),IF(VLOOKUP($A812,'Recurring Plans'!$A$5:$M$104,7,FALSE)='Assumptions'!$E$5,VLOOKUP($A812,'Recurring Plans'!$A$5:$M$104,5,FALSE)+($B812-1)*VLOOKUP($A812,'Recurring Plans'!$A$5:$M$104,6,FALSE)*7,IF(VLOOKUP($A812,'Recurring Plans'!$A$5:$M$104,7,FALSE)='Assumptions'!$E$6,EDATE(VLOOKUP($A812,'Recurring Plans'!$A$5:$M$104,5,FALSE),($B812-1)*VLOOKUP($A812,'Recurring Plans'!$A$5:$M$104,6,FALSE)),""))),""))</f>
        <v/>
      </c>
      <c r="F812" s="31" t="n"/>
      <c r="G812" s="33">
        <f>IF($E812="","",IF($F812&lt;&gt;"",$F812,$E812))</f>
        <v/>
      </c>
      <c r="H812" s="24">
        <f>IF($E812="","",IFERROR(VLOOKUP($A812,'Recurring Plans'!$A$5:$M$104,9,FALSE),""))</f>
        <v/>
      </c>
      <c r="I812" s="13" t="n"/>
      <c r="J812" s="20">
        <f>IF($E812="","",IF($I812&lt;&gt;"",$I812,IFERROR(VLOOKUP($A812,'Recurring Plans'!$A$5:$M$104,10,FALSE),"")))</f>
        <v/>
      </c>
      <c r="K812" s="12" t="n"/>
      <c r="L812" s="9">
        <f>IF($G812="","",IF($K812&lt;&gt;"",$K812,'Assumptions'!$E$14))</f>
        <v/>
      </c>
      <c r="M812" s="13" t="n"/>
      <c r="N812" s="20">
        <f>IF($G812="","",IF(OR($F812&lt;&gt;"",$I812&lt;&gt;"",$M812&lt;&gt;"",$K812='Assumptions'!$E$16,$K812='Assumptions'!$E$17),"Exception - check",IF(AND($L812='Assumptions'!$E$14,$G812&lt;'Assumptions'!$B$4),"Past date - check","")))</f>
        <v/>
      </c>
    </row>
    <row r="813">
      <c r="A813" s="6">
        <f>IFERROR(IF(INDEX('Recurring Plans'!$A$5:$A$104,INT((ROW()-5)/12)+1)="","",INDEX('Recurring Plans'!$A$5:$A$104,INT((ROW()-5)/12)+1)),"")</f>
        <v/>
      </c>
      <c r="B813" s="21">
        <f>IF($A813="","",MOD(ROW()-5,12)+1)</f>
        <v/>
      </c>
      <c r="C813" s="18">
        <f>IF($A813="","",IFERROR(VLOOKUP($A813,'Recurring Plans'!$A$5:$M$104,2,FALSE),""))</f>
        <v/>
      </c>
      <c r="D813" s="18">
        <f>IF($A813="","",IFERROR(VLOOKUP($A813,'Recurring Plans'!$A$5:$M$104,4,FALSE),""))</f>
        <v/>
      </c>
      <c r="E813" s="32">
        <f>IF(OR($A813="",$B813&gt;IFERROR(VLOOKUP($A813,'Recurring Plans'!$A$5:$M$104,8,FALSE),0),IFERROR(VLOOKUP($A813,'Recurring Plans'!$A$5:$M$104,11,FALSE),"")&lt;&gt;'Assumptions'!$E$9),"",IFERROR(IF(VLOOKUP($A813,'Recurring Plans'!$A$5:$M$104,7,FALSE)='Assumptions'!$E$4,VLOOKUP($A813,'Recurring Plans'!$A$5:$M$104,5,FALSE)+($B813-1)*VLOOKUP($A813,'Recurring Plans'!$A$5:$M$104,6,FALSE),IF(VLOOKUP($A813,'Recurring Plans'!$A$5:$M$104,7,FALSE)='Assumptions'!$E$5,VLOOKUP($A813,'Recurring Plans'!$A$5:$M$104,5,FALSE)+($B813-1)*VLOOKUP($A813,'Recurring Plans'!$A$5:$M$104,6,FALSE)*7,IF(VLOOKUP($A813,'Recurring Plans'!$A$5:$M$104,7,FALSE)='Assumptions'!$E$6,EDATE(VLOOKUP($A813,'Recurring Plans'!$A$5:$M$104,5,FALSE),($B813-1)*VLOOKUP($A813,'Recurring Plans'!$A$5:$M$104,6,FALSE)),""))),""))</f>
        <v/>
      </c>
      <c r="F813" s="31" t="n"/>
      <c r="G813" s="32">
        <f>IF($E813="","",IF($F813&lt;&gt;"",$F813,$E813))</f>
        <v/>
      </c>
      <c r="H813" s="22">
        <f>IF($E813="","",IFERROR(VLOOKUP($A813,'Recurring Plans'!$A$5:$M$104,9,FALSE),""))</f>
        <v/>
      </c>
      <c r="I813" s="13" t="n"/>
      <c r="J813" s="18">
        <f>IF($E813="","",IF($I813&lt;&gt;"",$I813,IFERROR(VLOOKUP($A813,'Recurring Plans'!$A$5:$M$104,10,FALSE),"")))</f>
        <v/>
      </c>
      <c r="K813" s="12" t="n"/>
      <c r="L813" s="6">
        <f>IF($G813="","",IF($K813&lt;&gt;"",$K813,'Assumptions'!$E$14))</f>
        <v/>
      </c>
      <c r="M813" s="13" t="n"/>
      <c r="N813" s="18">
        <f>IF($G813="","",IF(OR($F813&lt;&gt;"",$I813&lt;&gt;"",$M813&lt;&gt;"",$K813='Assumptions'!$E$16,$K813='Assumptions'!$E$17),"Exception - check",IF(AND($L813='Assumptions'!$E$14,$G813&lt;'Assumptions'!$B$4),"Past date - check","")))</f>
        <v/>
      </c>
    </row>
    <row r="814">
      <c r="A814" s="9">
        <f>IFERROR(IF(INDEX('Recurring Plans'!$A$5:$A$104,INT((ROW()-5)/12)+1)="","",INDEX('Recurring Plans'!$A$5:$A$104,INT((ROW()-5)/12)+1)),"")</f>
        <v/>
      </c>
      <c r="B814" s="23">
        <f>IF($A814="","",MOD(ROW()-5,12)+1)</f>
        <v/>
      </c>
      <c r="C814" s="20">
        <f>IF($A814="","",IFERROR(VLOOKUP($A814,'Recurring Plans'!$A$5:$M$104,2,FALSE),""))</f>
        <v/>
      </c>
      <c r="D814" s="20">
        <f>IF($A814="","",IFERROR(VLOOKUP($A814,'Recurring Plans'!$A$5:$M$104,4,FALSE),""))</f>
        <v/>
      </c>
      <c r="E814" s="33">
        <f>IF(OR($A814="",$B814&gt;IFERROR(VLOOKUP($A814,'Recurring Plans'!$A$5:$M$104,8,FALSE),0),IFERROR(VLOOKUP($A814,'Recurring Plans'!$A$5:$M$104,11,FALSE),"")&lt;&gt;'Assumptions'!$E$9),"",IFERROR(IF(VLOOKUP($A814,'Recurring Plans'!$A$5:$M$104,7,FALSE)='Assumptions'!$E$4,VLOOKUP($A814,'Recurring Plans'!$A$5:$M$104,5,FALSE)+($B814-1)*VLOOKUP($A814,'Recurring Plans'!$A$5:$M$104,6,FALSE),IF(VLOOKUP($A814,'Recurring Plans'!$A$5:$M$104,7,FALSE)='Assumptions'!$E$5,VLOOKUP($A814,'Recurring Plans'!$A$5:$M$104,5,FALSE)+($B814-1)*VLOOKUP($A814,'Recurring Plans'!$A$5:$M$104,6,FALSE)*7,IF(VLOOKUP($A814,'Recurring Plans'!$A$5:$M$104,7,FALSE)='Assumptions'!$E$6,EDATE(VLOOKUP($A814,'Recurring Plans'!$A$5:$M$104,5,FALSE),($B814-1)*VLOOKUP($A814,'Recurring Plans'!$A$5:$M$104,6,FALSE)),""))),""))</f>
        <v/>
      </c>
      <c r="F814" s="31" t="n"/>
      <c r="G814" s="33">
        <f>IF($E814="","",IF($F814&lt;&gt;"",$F814,$E814))</f>
        <v/>
      </c>
      <c r="H814" s="24">
        <f>IF($E814="","",IFERROR(VLOOKUP($A814,'Recurring Plans'!$A$5:$M$104,9,FALSE),""))</f>
        <v/>
      </c>
      <c r="I814" s="13" t="n"/>
      <c r="J814" s="20">
        <f>IF($E814="","",IF($I814&lt;&gt;"",$I814,IFERROR(VLOOKUP($A814,'Recurring Plans'!$A$5:$M$104,10,FALSE),"")))</f>
        <v/>
      </c>
      <c r="K814" s="12" t="n"/>
      <c r="L814" s="9">
        <f>IF($G814="","",IF($K814&lt;&gt;"",$K814,'Assumptions'!$E$14))</f>
        <v/>
      </c>
      <c r="M814" s="13" t="n"/>
      <c r="N814" s="20">
        <f>IF($G814="","",IF(OR($F814&lt;&gt;"",$I814&lt;&gt;"",$M814&lt;&gt;"",$K814='Assumptions'!$E$16,$K814='Assumptions'!$E$17),"Exception - check",IF(AND($L814='Assumptions'!$E$14,$G814&lt;'Assumptions'!$B$4),"Past date - check","")))</f>
        <v/>
      </c>
    </row>
    <row r="815">
      <c r="A815" s="6">
        <f>IFERROR(IF(INDEX('Recurring Plans'!$A$5:$A$104,INT((ROW()-5)/12)+1)="","",INDEX('Recurring Plans'!$A$5:$A$104,INT((ROW()-5)/12)+1)),"")</f>
        <v/>
      </c>
      <c r="B815" s="21">
        <f>IF($A815="","",MOD(ROW()-5,12)+1)</f>
        <v/>
      </c>
      <c r="C815" s="18">
        <f>IF($A815="","",IFERROR(VLOOKUP($A815,'Recurring Plans'!$A$5:$M$104,2,FALSE),""))</f>
        <v/>
      </c>
      <c r="D815" s="18">
        <f>IF($A815="","",IFERROR(VLOOKUP($A815,'Recurring Plans'!$A$5:$M$104,4,FALSE),""))</f>
        <v/>
      </c>
      <c r="E815" s="32">
        <f>IF(OR($A815="",$B815&gt;IFERROR(VLOOKUP($A815,'Recurring Plans'!$A$5:$M$104,8,FALSE),0),IFERROR(VLOOKUP($A815,'Recurring Plans'!$A$5:$M$104,11,FALSE),"")&lt;&gt;'Assumptions'!$E$9),"",IFERROR(IF(VLOOKUP($A815,'Recurring Plans'!$A$5:$M$104,7,FALSE)='Assumptions'!$E$4,VLOOKUP($A815,'Recurring Plans'!$A$5:$M$104,5,FALSE)+($B815-1)*VLOOKUP($A815,'Recurring Plans'!$A$5:$M$104,6,FALSE),IF(VLOOKUP($A815,'Recurring Plans'!$A$5:$M$104,7,FALSE)='Assumptions'!$E$5,VLOOKUP($A815,'Recurring Plans'!$A$5:$M$104,5,FALSE)+($B815-1)*VLOOKUP($A815,'Recurring Plans'!$A$5:$M$104,6,FALSE)*7,IF(VLOOKUP($A815,'Recurring Plans'!$A$5:$M$104,7,FALSE)='Assumptions'!$E$6,EDATE(VLOOKUP($A815,'Recurring Plans'!$A$5:$M$104,5,FALSE),($B815-1)*VLOOKUP($A815,'Recurring Plans'!$A$5:$M$104,6,FALSE)),""))),""))</f>
        <v/>
      </c>
      <c r="F815" s="31" t="n"/>
      <c r="G815" s="32">
        <f>IF($E815="","",IF($F815&lt;&gt;"",$F815,$E815))</f>
        <v/>
      </c>
      <c r="H815" s="22">
        <f>IF($E815="","",IFERROR(VLOOKUP($A815,'Recurring Plans'!$A$5:$M$104,9,FALSE),""))</f>
        <v/>
      </c>
      <c r="I815" s="13" t="n"/>
      <c r="J815" s="18">
        <f>IF($E815="","",IF($I815&lt;&gt;"",$I815,IFERROR(VLOOKUP($A815,'Recurring Plans'!$A$5:$M$104,10,FALSE),"")))</f>
        <v/>
      </c>
      <c r="K815" s="12" t="n"/>
      <c r="L815" s="6">
        <f>IF($G815="","",IF($K815&lt;&gt;"",$K815,'Assumptions'!$E$14))</f>
        <v/>
      </c>
      <c r="M815" s="13" t="n"/>
      <c r="N815" s="18">
        <f>IF($G815="","",IF(OR($F815&lt;&gt;"",$I815&lt;&gt;"",$M815&lt;&gt;"",$K815='Assumptions'!$E$16,$K815='Assumptions'!$E$17),"Exception - check",IF(AND($L815='Assumptions'!$E$14,$G815&lt;'Assumptions'!$B$4),"Past date - check","")))</f>
        <v/>
      </c>
    </row>
    <row r="816">
      <c r="A816" s="9">
        <f>IFERROR(IF(INDEX('Recurring Plans'!$A$5:$A$104,INT((ROW()-5)/12)+1)="","",INDEX('Recurring Plans'!$A$5:$A$104,INT((ROW()-5)/12)+1)),"")</f>
        <v/>
      </c>
      <c r="B816" s="23">
        <f>IF($A816="","",MOD(ROW()-5,12)+1)</f>
        <v/>
      </c>
      <c r="C816" s="20">
        <f>IF($A816="","",IFERROR(VLOOKUP($A816,'Recurring Plans'!$A$5:$M$104,2,FALSE),""))</f>
        <v/>
      </c>
      <c r="D816" s="20">
        <f>IF($A816="","",IFERROR(VLOOKUP($A816,'Recurring Plans'!$A$5:$M$104,4,FALSE),""))</f>
        <v/>
      </c>
      <c r="E816" s="33">
        <f>IF(OR($A816="",$B816&gt;IFERROR(VLOOKUP($A816,'Recurring Plans'!$A$5:$M$104,8,FALSE),0),IFERROR(VLOOKUP($A816,'Recurring Plans'!$A$5:$M$104,11,FALSE),"")&lt;&gt;'Assumptions'!$E$9),"",IFERROR(IF(VLOOKUP($A816,'Recurring Plans'!$A$5:$M$104,7,FALSE)='Assumptions'!$E$4,VLOOKUP($A816,'Recurring Plans'!$A$5:$M$104,5,FALSE)+($B816-1)*VLOOKUP($A816,'Recurring Plans'!$A$5:$M$104,6,FALSE),IF(VLOOKUP($A816,'Recurring Plans'!$A$5:$M$104,7,FALSE)='Assumptions'!$E$5,VLOOKUP($A816,'Recurring Plans'!$A$5:$M$104,5,FALSE)+($B816-1)*VLOOKUP($A816,'Recurring Plans'!$A$5:$M$104,6,FALSE)*7,IF(VLOOKUP($A816,'Recurring Plans'!$A$5:$M$104,7,FALSE)='Assumptions'!$E$6,EDATE(VLOOKUP($A816,'Recurring Plans'!$A$5:$M$104,5,FALSE),($B816-1)*VLOOKUP($A816,'Recurring Plans'!$A$5:$M$104,6,FALSE)),""))),""))</f>
        <v/>
      </c>
      <c r="F816" s="31" t="n"/>
      <c r="G816" s="33">
        <f>IF($E816="","",IF($F816&lt;&gt;"",$F816,$E816))</f>
        <v/>
      </c>
      <c r="H816" s="24">
        <f>IF($E816="","",IFERROR(VLOOKUP($A816,'Recurring Plans'!$A$5:$M$104,9,FALSE),""))</f>
        <v/>
      </c>
      <c r="I816" s="13" t="n"/>
      <c r="J816" s="20">
        <f>IF($E816="","",IF($I816&lt;&gt;"",$I816,IFERROR(VLOOKUP($A816,'Recurring Plans'!$A$5:$M$104,10,FALSE),"")))</f>
        <v/>
      </c>
      <c r="K816" s="12" t="n"/>
      <c r="L816" s="9">
        <f>IF($G816="","",IF($K816&lt;&gt;"",$K816,'Assumptions'!$E$14))</f>
        <v/>
      </c>
      <c r="M816" s="13" t="n"/>
      <c r="N816" s="20">
        <f>IF($G816="","",IF(OR($F816&lt;&gt;"",$I816&lt;&gt;"",$M816&lt;&gt;"",$K816='Assumptions'!$E$16,$K816='Assumptions'!$E$17),"Exception - check",IF(AND($L816='Assumptions'!$E$14,$G816&lt;'Assumptions'!$B$4),"Past date - check","")))</f>
        <v/>
      </c>
    </row>
    <row r="817">
      <c r="A817" s="6">
        <f>IFERROR(IF(INDEX('Recurring Plans'!$A$5:$A$104,INT((ROW()-5)/12)+1)="","",INDEX('Recurring Plans'!$A$5:$A$104,INT((ROW()-5)/12)+1)),"")</f>
        <v/>
      </c>
      <c r="B817" s="21">
        <f>IF($A817="","",MOD(ROW()-5,12)+1)</f>
        <v/>
      </c>
      <c r="C817" s="18">
        <f>IF($A817="","",IFERROR(VLOOKUP($A817,'Recurring Plans'!$A$5:$M$104,2,FALSE),""))</f>
        <v/>
      </c>
      <c r="D817" s="18">
        <f>IF($A817="","",IFERROR(VLOOKUP($A817,'Recurring Plans'!$A$5:$M$104,4,FALSE),""))</f>
        <v/>
      </c>
      <c r="E817" s="32">
        <f>IF(OR($A817="",$B817&gt;IFERROR(VLOOKUP($A817,'Recurring Plans'!$A$5:$M$104,8,FALSE),0),IFERROR(VLOOKUP($A817,'Recurring Plans'!$A$5:$M$104,11,FALSE),"")&lt;&gt;'Assumptions'!$E$9),"",IFERROR(IF(VLOOKUP($A817,'Recurring Plans'!$A$5:$M$104,7,FALSE)='Assumptions'!$E$4,VLOOKUP($A817,'Recurring Plans'!$A$5:$M$104,5,FALSE)+($B817-1)*VLOOKUP($A817,'Recurring Plans'!$A$5:$M$104,6,FALSE),IF(VLOOKUP($A817,'Recurring Plans'!$A$5:$M$104,7,FALSE)='Assumptions'!$E$5,VLOOKUP($A817,'Recurring Plans'!$A$5:$M$104,5,FALSE)+($B817-1)*VLOOKUP($A817,'Recurring Plans'!$A$5:$M$104,6,FALSE)*7,IF(VLOOKUP($A817,'Recurring Plans'!$A$5:$M$104,7,FALSE)='Assumptions'!$E$6,EDATE(VLOOKUP($A817,'Recurring Plans'!$A$5:$M$104,5,FALSE),($B817-1)*VLOOKUP($A817,'Recurring Plans'!$A$5:$M$104,6,FALSE)),""))),""))</f>
        <v/>
      </c>
      <c r="F817" s="31" t="n"/>
      <c r="G817" s="32">
        <f>IF($E817="","",IF($F817&lt;&gt;"",$F817,$E817))</f>
        <v/>
      </c>
      <c r="H817" s="22">
        <f>IF($E817="","",IFERROR(VLOOKUP($A817,'Recurring Plans'!$A$5:$M$104,9,FALSE),""))</f>
        <v/>
      </c>
      <c r="I817" s="13" t="n"/>
      <c r="J817" s="18">
        <f>IF($E817="","",IF($I817&lt;&gt;"",$I817,IFERROR(VLOOKUP($A817,'Recurring Plans'!$A$5:$M$104,10,FALSE),"")))</f>
        <v/>
      </c>
      <c r="K817" s="12" t="n"/>
      <c r="L817" s="6">
        <f>IF($G817="","",IF($K817&lt;&gt;"",$K817,'Assumptions'!$E$14))</f>
        <v/>
      </c>
      <c r="M817" s="13" t="n"/>
      <c r="N817" s="18">
        <f>IF($G817="","",IF(OR($F817&lt;&gt;"",$I817&lt;&gt;"",$M817&lt;&gt;"",$K817='Assumptions'!$E$16,$K817='Assumptions'!$E$17),"Exception - check",IF(AND($L817='Assumptions'!$E$14,$G817&lt;'Assumptions'!$B$4),"Past date - check","")))</f>
        <v/>
      </c>
    </row>
    <row r="818">
      <c r="A818" s="9">
        <f>IFERROR(IF(INDEX('Recurring Plans'!$A$5:$A$104,INT((ROW()-5)/12)+1)="","",INDEX('Recurring Plans'!$A$5:$A$104,INT((ROW()-5)/12)+1)),"")</f>
        <v/>
      </c>
      <c r="B818" s="23">
        <f>IF($A818="","",MOD(ROW()-5,12)+1)</f>
        <v/>
      </c>
      <c r="C818" s="20">
        <f>IF($A818="","",IFERROR(VLOOKUP($A818,'Recurring Plans'!$A$5:$M$104,2,FALSE),""))</f>
        <v/>
      </c>
      <c r="D818" s="20">
        <f>IF($A818="","",IFERROR(VLOOKUP($A818,'Recurring Plans'!$A$5:$M$104,4,FALSE),""))</f>
        <v/>
      </c>
      <c r="E818" s="33">
        <f>IF(OR($A818="",$B818&gt;IFERROR(VLOOKUP($A818,'Recurring Plans'!$A$5:$M$104,8,FALSE),0),IFERROR(VLOOKUP($A818,'Recurring Plans'!$A$5:$M$104,11,FALSE),"")&lt;&gt;'Assumptions'!$E$9),"",IFERROR(IF(VLOOKUP($A818,'Recurring Plans'!$A$5:$M$104,7,FALSE)='Assumptions'!$E$4,VLOOKUP($A818,'Recurring Plans'!$A$5:$M$104,5,FALSE)+($B818-1)*VLOOKUP($A818,'Recurring Plans'!$A$5:$M$104,6,FALSE),IF(VLOOKUP($A818,'Recurring Plans'!$A$5:$M$104,7,FALSE)='Assumptions'!$E$5,VLOOKUP($A818,'Recurring Plans'!$A$5:$M$104,5,FALSE)+($B818-1)*VLOOKUP($A818,'Recurring Plans'!$A$5:$M$104,6,FALSE)*7,IF(VLOOKUP($A818,'Recurring Plans'!$A$5:$M$104,7,FALSE)='Assumptions'!$E$6,EDATE(VLOOKUP($A818,'Recurring Plans'!$A$5:$M$104,5,FALSE),($B818-1)*VLOOKUP($A818,'Recurring Plans'!$A$5:$M$104,6,FALSE)),""))),""))</f>
        <v/>
      </c>
      <c r="F818" s="31" t="n"/>
      <c r="G818" s="33">
        <f>IF($E818="","",IF($F818&lt;&gt;"",$F818,$E818))</f>
        <v/>
      </c>
      <c r="H818" s="24">
        <f>IF($E818="","",IFERROR(VLOOKUP($A818,'Recurring Plans'!$A$5:$M$104,9,FALSE),""))</f>
        <v/>
      </c>
      <c r="I818" s="13" t="n"/>
      <c r="J818" s="20">
        <f>IF($E818="","",IF($I818&lt;&gt;"",$I818,IFERROR(VLOOKUP($A818,'Recurring Plans'!$A$5:$M$104,10,FALSE),"")))</f>
        <v/>
      </c>
      <c r="K818" s="12" t="n"/>
      <c r="L818" s="9">
        <f>IF($G818="","",IF($K818&lt;&gt;"",$K818,'Assumptions'!$E$14))</f>
        <v/>
      </c>
      <c r="M818" s="13" t="n"/>
      <c r="N818" s="20">
        <f>IF($G818="","",IF(OR($F818&lt;&gt;"",$I818&lt;&gt;"",$M818&lt;&gt;"",$K818='Assumptions'!$E$16,$K818='Assumptions'!$E$17),"Exception - check",IF(AND($L818='Assumptions'!$E$14,$G818&lt;'Assumptions'!$B$4),"Past date - check","")))</f>
        <v/>
      </c>
    </row>
    <row r="819">
      <c r="A819" s="6">
        <f>IFERROR(IF(INDEX('Recurring Plans'!$A$5:$A$104,INT((ROW()-5)/12)+1)="","",INDEX('Recurring Plans'!$A$5:$A$104,INT((ROW()-5)/12)+1)),"")</f>
        <v/>
      </c>
      <c r="B819" s="21">
        <f>IF($A819="","",MOD(ROW()-5,12)+1)</f>
        <v/>
      </c>
      <c r="C819" s="18">
        <f>IF($A819="","",IFERROR(VLOOKUP($A819,'Recurring Plans'!$A$5:$M$104,2,FALSE),""))</f>
        <v/>
      </c>
      <c r="D819" s="18">
        <f>IF($A819="","",IFERROR(VLOOKUP($A819,'Recurring Plans'!$A$5:$M$104,4,FALSE),""))</f>
        <v/>
      </c>
      <c r="E819" s="32">
        <f>IF(OR($A819="",$B819&gt;IFERROR(VLOOKUP($A819,'Recurring Plans'!$A$5:$M$104,8,FALSE),0),IFERROR(VLOOKUP($A819,'Recurring Plans'!$A$5:$M$104,11,FALSE),"")&lt;&gt;'Assumptions'!$E$9),"",IFERROR(IF(VLOOKUP($A819,'Recurring Plans'!$A$5:$M$104,7,FALSE)='Assumptions'!$E$4,VLOOKUP($A819,'Recurring Plans'!$A$5:$M$104,5,FALSE)+($B819-1)*VLOOKUP($A819,'Recurring Plans'!$A$5:$M$104,6,FALSE),IF(VLOOKUP($A819,'Recurring Plans'!$A$5:$M$104,7,FALSE)='Assumptions'!$E$5,VLOOKUP($A819,'Recurring Plans'!$A$5:$M$104,5,FALSE)+($B819-1)*VLOOKUP($A819,'Recurring Plans'!$A$5:$M$104,6,FALSE)*7,IF(VLOOKUP($A819,'Recurring Plans'!$A$5:$M$104,7,FALSE)='Assumptions'!$E$6,EDATE(VLOOKUP($A819,'Recurring Plans'!$A$5:$M$104,5,FALSE),($B819-1)*VLOOKUP($A819,'Recurring Plans'!$A$5:$M$104,6,FALSE)),""))),""))</f>
        <v/>
      </c>
      <c r="F819" s="31" t="n"/>
      <c r="G819" s="32">
        <f>IF($E819="","",IF($F819&lt;&gt;"",$F819,$E819))</f>
        <v/>
      </c>
      <c r="H819" s="22">
        <f>IF($E819="","",IFERROR(VLOOKUP($A819,'Recurring Plans'!$A$5:$M$104,9,FALSE),""))</f>
        <v/>
      </c>
      <c r="I819" s="13" t="n"/>
      <c r="J819" s="18">
        <f>IF($E819="","",IF($I819&lt;&gt;"",$I819,IFERROR(VLOOKUP($A819,'Recurring Plans'!$A$5:$M$104,10,FALSE),"")))</f>
        <v/>
      </c>
      <c r="K819" s="12" t="n"/>
      <c r="L819" s="6">
        <f>IF($G819="","",IF($K819&lt;&gt;"",$K819,'Assumptions'!$E$14))</f>
        <v/>
      </c>
      <c r="M819" s="13" t="n"/>
      <c r="N819" s="18">
        <f>IF($G819="","",IF(OR($F819&lt;&gt;"",$I819&lt;&gt;"",$M819&lt;&gt;"",$K819='Assumptions'!$E$16,$K819='Assumptions'!$E$17),"Exception - check",IF(AND($L819='Assumptions'!$E$14,$G819&lt;'Assumptions'!$B$4),"Past date - check","")))</f>
        <v/>
      </c>
    </row>
    <row r="820">
      <c r="A820" s="9">
        <f>IFERROR(IF(INDEX('Recurring Plans'!$A$5:$A$104,INT((ROW()-5)/12)+1)="","",INDEX('Recurring Plans'!$A$5:$A$104,INT((ROW()-5)/12)+1)),"")</f>
        <v/>
      </c>
      <c r="B820" s="23">
        <f>IF($A820="","",MOD(ROW()-5,12)+1)</f>
        <v/>
      </c>
      <c r="C820" s="20">
        <f>IF($A820="","",IFERROR(VLOOKUP($A820,'Recurring Plans'!$A$5:$M$104,2,FALSE),""))</f>
        <v/>
      </c>
      <c r="D820" s="20">
        <f>IF($A820="","",IFERROR(VLOOKUP($A820,'Recurring Plans'!$A$5:$M$104,4,FALSE),""))</f>
        <v/>
      </c>
      <c r="E820" s="33">
        <f>IF(OR($A820="",$B820&gt;IFERROR(VLOOKUP($A820,'Recurring Plans'!$A$5:$M$104,8,FALSE),0),IFERROR(VLOOKUP($A820,'Recurring Plans'!$A$5:$M$104,11,FALSE),"")&lt;&gt;'Assumptions'!$E$9),"",IFERROR(IF(VLOOKUP($A820,'Recurring Plans'!$A$5:$M$104,7,FALSE)='Assumptions'!$E$4,VLOOKUP($A820,'Recurring Plans'!$A$5:$M$104,5,FALSE)+($B820-1)*VLOOKUP($A820,'Recurring Plans'!$A$5:$M$104,6,FALSE),IF(VLOOKUP($A820,'Recurring Plans'!$A$5:$M$104,7,FALSE)='Assumptions'!$E$5,VLOOKUP($A820,'Recurring Plans'!$A$5:$M$104,5,FALSE)+($B820-1)*VLOOKUP($A820,'Recurring Plans'!$A$5:$M$104,6,FALSE)*7,IF(VLOOKUP($A820,'Recurring Plans'!$A$5:$M$104,7,FALSE)='Assumptions'!$E$6,EDATE(VLOOKUP($A820,'Recurring Plans'!$A$5:$M$104,5,FALSE),($B820-1)*VLOOKUP($A820,'Recurring Plans'!$A$5:$M$104,6,FALSE)),""))),""))</f>
        <v/>
      </c>
      <c r="F820" s="31" t="n"/>
      <c r="G820" s="33">
        <f>IF($E820="","",IF($F820&lt;&gt;"",$F820,$E820))</f>
        <v/>
      </c>
      <c r="H820" s="24">
        <f>IF($E820="","",IFERROR(VLOOKUP($A820,'Recurring Plans'!$A$5:$M$104,9,FALSE),""))</f>
        <v/>
      </c>
      <c r="I820" s="13" t="n"/>
      <c r="J820" s="20">
        <f>IF($E820="","",IF($I820&lt;&gt;"",$I820,IFERROR(VLOOKUP($A820,'Recurring Plans'!$A$5:$M$104,10,FALSE),"")))</f>
        <v/>
      </c>
      <c r="K820" s="12" t="n"/>
      <c r="L820" s="9">
        <f>IF($G820="","",IF($K820&lt;&gt;"",$K820,'Assumptions'!$E$14))</f>
        <v/>
      </c>
      <c r="M820" s="13" t="n"/>
      <c r="N820" s="20">
        <f>IF($G820="","",IF(OR($F820&lt;&gt;"",$I820&lt;&gt;"",$M820&lt;&gt;"",$K820='Assumptions'!$E$16,$K820='Assumptions'!$E$17),"Exception - check",IF(AND($L820='Assumptions'!$E$14,$G820&lt;'Assumptions'!$B$4),"Past date - check","")))</f>
        <v/>
      </c>
    </row>
    <row r="821">
      <c r="A821" s="6">
        <f>IFERROR(IF(INDEX('Recurring Plans'!$A$5:$A$104,INT((ROW()-5)/12)+1)="","",INDEX('Recurring Plans'!$A$5:$A$104,INT((ROW()-5)/12)+1)),"")</f>
        <v/>
      </c>
      <c r="B821" s="21">
        <f>IF($A821="","",MOD(ROW()-5,12)+1)</f>
        <v/>
      </c>
      <c r="C821" s="18">
        <f>IF($A821="","",IFERROR(VLOOKUP($A821,'Recurring Plans'!$A$5:$M$104,2,FALSE),""))</f>
        <v/>
      </c>
      <c r="D821" s="18">
        <f>IF($A821="","",IFERROR(VLOOKUP($A821,'Recurring Plans'!$A$5:$M$104,4,FALSE),""))</f>
        <v/>
      </c>
      <c r="E821" s="32">
        <f>IF(OR($A821="",$B821&gt;IFERROR(VLOOKUP($A821,'Recurring Plans'!$A$5:$M$104,8,FALSE),0),IFERROR(VLOOKUP($A821,'Recurring Plans'!$A$5:$M$104,11,FALSE),"")&lt;&gt;'Assumptions'!$E$9),"",IFERROR(IF(VLOOKUP($A821,'Recurring Plans'!$A$5:$M$104,7,FALSE)='Assumptions'!$E$4,VLOOKUP($A821,'Recurring Plans'!$A$5:$M$104,5,FALSE)+($B821-1)*VLOOKUP($A821,'Recurring Plans'!$A$5:$M$104,6,FALSE),IF(VLOOKUP($A821,'Recurring Plans'!$A$5:$M$104,7,FALSE)='Assumptions'!$E$5,VLOOKUP($A821,'Recurring Plans'!$A$5:$M$104,5,FALSE)+($B821-1)*VLOOKUP($A821,'Recurring Plans'!$A$5:$M$104,6,FALSE)*7,IF(VLOOKUP($A821,'Recurring Plans'!$A$5:$M$104,7,FALSE)='Assumptions'!$E$6,EDATE(VLOOKUP($A821,'Recurring Plans'!$A$5:$M$104,5,FALSE),($B821-1)*VLOOKUP($A821,'Recurring Plans'!$A$5:$M$104,6,FALSE)),""))),""))</f>
        <v/>
      </c>
      <c r="F821" s="31" t="n"/>
      <c r="G821" s="32">
        <f>IF($E821="","",IF($F821&lt;&gt;"",$F821,$E821))</f>
        <v/>
      </c>
      <c r="H821" s="22">
        <f>IF($E821="","",IFERROR(VLOOKUP($A821,'Recurring Plans'!$A$5:$M$104,9,FALSE),""))</f>
        <v/>
      </c>
      <c r="I821" s="13" t="n"/>
      <c r="J821" s="18">
        <f>IF($E821="","",IF($I821&lt;&gt;"",$I821,IFERROR(VLOOKUP($A821,'Recurring Plans'!$A$5:$M$104,10,FALSE),"")))</f>
        <v/>
      </c>
      <c r="K821" s="12" t="n"/>
      <c r="L821" s="6">
        <f>IF($G821="","",IF($K821&lt;&gt;"",$K821,'Assumptions'!$E$14))</f>
        <v/>
      </c>
      <c r="M821" s="13" t="n"/>
      <c r="N821" s="18">
        <f>IF($G821="","",IF(OR($F821&lt;&gt;"",$I821&lt;&gt;"",$M821&lt;&gt;"",$K821='Assumptions'!$E$16,$K821='Assumptions'!$E$17),"Exception - check",IF(AND($L821='Assumptions'!$E$14,$G821&lt;'Assumptions'!$B$4),"Past date - check","")))</f>
        <v/>
      </c>
    </row>
    <row r="822">
      <c r="A822" s="9">
        <f>IFERROR(IF(INDEX('Recurring Plans'!$A$5:$A$104,INT((ROW()-5)/12)+1)="","",INDEX('Recurring Plans'!$A$5:$A$104,INT((ROW()-5)/12)+1)),"")</f>
        <v/>
      </c>
      <c r="B822" s="23">
        <f>IF($A822="","",MOD(ROW()-5,12)+1)</f>
        <v/>
      </c>
      <c r="C822" s="20">
        <f>IF($A822="","",IFERROR(VLOOKUP($A822,'Recurring Plans'!$A$5:$M$104,2,FALSE),""))</f>
        <v/>
      </c>
      <c r="D822" s="20">
        <f>IF($A822="","",IFERROR(VLOOKUP($A822,'Recurring Plans'!$A$5:$M$104,4,FALSE),""))</f>
        <v/>
      </c>
      <c r="E822" s="33">
        <f>IF(OR($A822="",$B822&gt;IFERROR(VLOOKUP($A822,'Recurring Plans'!$A$5:$M$104,8,FALSE),0),IFERROR(VLOOKUP($A822,'Recurring Plans'!$A$5:$M$104,11,FALSE),"")&lt;&gt;'Assumptions'!$E$9),"",IFERROR(IF(VLOOKUP($A822,'Recurring Plans'!$A$5:$M$104,7,FALSE)='Assumptions'!$E$4,VLOOKUP($A822,'Recurring Plans'!$A$5:$M$104,5,FALSE)+($B822-1)*VLOOKUP($A822,'Recurring Plans'!$A$5:$M$104,6,FALSE),IF(VLOOKUP($A822,'Recurring Plans'!$A$5:$M$104,7,FALSE)='Assumptions'!$E$5,VLOOKUP($A822,'Recurring Plans'!$A$5:$M$104,5,FALSE)+($B822-1)*VLOOKUP($A822,'Recurring Plans'!$A$5:$M$104,6,FALSE)*7,IF(VLOOKUP($A822,'Recurring Plans'!$A$5:$M$104,7,FALSE)='Assumptions'!$E$6,EDATE(VLOOKUP($A822,'Recurring Plans'!$A$5:$M$104,5,FALSE),($B822-1)*VLOOKUP($A822,'Recurring Plans'!$A$5:$M$104,6,FALSE)),""))),""))</f>
        <v/>
      </c>
      <c r="F822" s="31" t="n"/>
      <c r="G822" s="33">
        <f>IF($E822="","",IF($F822&lt;&gt;"",$F822,$E822))</f>
        <v/>
      </c>
      <c r="H822" s="24">
        <f>IF($E822="","",IFERROR(VLOOKUP($A822,'Recurring Plans'!$A$5:$M$104,9,FALSE),""))</f>
        <v/>
      </c>
      <c r="I822" s="13" t="n"/>
      <c r="J822" s="20">
        <f>IF($E822="","",IF($I822&lt;&gt;"",$I822,IFERROR(VLOOKUP($A822,'Recurring Plans'!$A$5:$M$104,10,FALSE),"")))</f>
        <v/>
      </c>
      <c r="K822" s="12" t="n"/>
      <c r="L822" s="9">
        <f>IF($G822="","",IF($K822&lt;&gt;"",$K822,'Assumptions'!$E$14))</f>
        <v/>
      </c>
      <c r="M822" s="13" t="n"/>
      <c r="N822" s="20">
        <f>IF($G822="","",IF(OR($F822&lt;&gt;"",$I822&lt;&gt;"",$M822&lt;&gt;"",$K822='Assumptions'!$E$16,$K822='Assumptions'!$E$17),"Exception - check",IF(AND($L822='Assumptions'!$E$14,$G822&lt;'Assumptions'!$B$4),"Past date - check","")))</f>
        <v/>
      </c>
    </row>
    <row r="823">
      <c r="A823" s="6">
        <f>IFERROR(IF(INDEX('Recurring Plans'!$A$5:$A$104,INT((ROW()-5)/12)+1)="","",INDEX('Recurring Plans'!$A$5:$A$104,INT((ROW()-5)/12)+1)),"")</f>
        <v/>
      </c>
      <c r="B823" s="21">
        <f>IF($A823="","",MOD(ROW()-5,12)+1)</f>
        <v/>
      </c>
      <c r="C823" s="18">
        <f>IF($A823="","",IFERROR(VLOOKUP($A823,'Recurring Plans'!$A$5:$M$104,2,FALSE),""))</f>
        <v/>
      </c>
      <c r="D823" s="18">
        <f>IF($A823="","",IFERROR(VLOOKUP($A823,'Recurring Plans'!$A$5:$M$104,4,FALSE),""))</f>
        <v/>
      </c>
      <c r="E823" s="32">
        <f>IF(OR($A823="",$B823&gt;IFERROR(VLOOKUP($A823,'Recurring Plans'!$A$5:$M$104,8,FALSE),0),IFERROR(VLOOKUP($A823,'Recurring Plans'!$A$5:$M$104,11,FALSE),"")&lt;&gt;'Assumptions'!$E$9),"",IFERROR(IF(VLOOKUP($A823,'Recurring Plans'!$A$5:$M$104,7,FALSE)='Assumptions'!$E$4,VLOOKUP($A823,'Recurring Plans'!$A$5:$M$104,5,FALSE)+($B823-1)*VLOOKUP($A823,'Recurring Plans'!$A$5:$M$104,6,FALSE),IF(VLOOKUP($A823,'Recurring Plans'!$A$5:$M$104,7,FALSE)='Assumptions'!$E$5,VLOOKUP($A823,'Recurring Plans'!$A$5:$M$104,5,FALSE)+($B823-1)*VLOOKUP($A823,'Recurring Plans'!$A$5:$M$104,6,FALSE)*7,IF(VLOOKUP($A823,'Recurring Plans'!$A$5:$M$104,7,FALSE)='Assumptions'!$E$6,EDATE(VLOOKUP($A823,'Recurring Plans'!$A$5:$M$104,5,FALSE),($B823-1)*VLOOKUP($A823,'Recurring Plans'!$A$5:$M$104,6,FALSE)),""))),""))</f>
        <v/>
      </c>
      <c r="F823" s="31" t="n"/>
      <c r="G823" s="32">
        <f>IF($E823="","",IF($F823&lt;&gt;"",$F823,$E823))</f>
        <v/>
      </c>
      <c r="H823" s="22">
        <f>IF($E823="","",IFERROR(VLOOKUP($A823,'Recurring Plans'!$A$5:$M$104,9,FALSE),""))</f>
        <v/>
      </c>
      <c r="I823" s="13" t="n"/>
      <c r="J823" s="18">
        <f>IF($E823="","",IF($I823&lt;&gt;"",$I823,IFERROR(VLOOKUP($A823,'Recurring Plans'!$A$5:$M$104,10,FALSE),"")))</f>
        <v/>
      </c>
      <c r="K823" s="12" t="n"/>
      <c r="L823" s="6">
        <f>IF($G823="","",IF($K823&lt;&gt;"",$K823,'Assumptions'!$E$14))</f>
        <v/>
      </c>
      <c r="M823" s="13" t="n"/>
      <c r="N823" s="18">
        <f>IF($G823="","",IF(OR($F823&lt;&gt;"",$I823&lt;&gt;"",$M823&lt;&gt;"",$K823='Assumptions'!$E$16,$K823='Assumptions'!$E$17),"Exception - check",IF(AND($L823='Assumptions'!$E$14,$G823&lt;'Assumptions'!$B$4),"Past date - check","")))</f>
        <v/>
      </c>
    </row>
    <row r="824">
      <c r="A824" s="9">
        <f>IFERROR(IF(INDEX('Recurring Plans'!$A$5:$A$104,INT((ROW()-5)/12)+1)="","",INDEX('Recurring Plans'!$A$5:$A$104,INT((ROW()-5)/12)+1)),"")</f>
        <v/>
      </c>
      <c r="B824" s="23">
        <f>IF($A824="","",MOD(ROW()-5,12)+1)</f>
        <v/>
      </c>
      <c r="C824" s="20">
        <f>IF($A824="","",IFERROR(VLOOKUP($A824,'Recurring Plans'!$A$5:$M$104,2,FALSE),""))</f>
        <v/>
      </c>
      <c r="D824" s="20">
        <f>IF($A824="","",IFERROR(VLOOKUP($A824,'Recurring Plans'!$A$5:$M$104,4,FALSE),""))</f>
        <v/>
      </c>
      <c r="E824" s="33">
        <f>IF(OR($A824="",$B824&gt;IFERROR(VLOOKUP($A824,'Recurring Plans'!$A$5:$M$104,8,FALSE),0),IFERROR(VLOOKUP($A824,'Recurring Plans'!$A$5:$M$104,11,FALSE),"")&lt;&gt;'Assumptions'!$E$9),"",IFERROR(IF(VLOOKUP($A824,'Recurring Plans'!$A$5:$M$104,7,FALSE)='Assumptions'!$E$4,VLOOKUP($A824,'Recurring Plans'!$A$5:$M$104,5,FALSE)+($B824-1)*VLOOKUP($A824,'Recurring Plans'!$A$5:$M$104,6,FALSE),IF(VLOOKUP($A824,'Recurring Plans'!$A$5:$M$104,7,FALSE)='Assumptions'!$E$5,VLOOKUP($A824,'Recurring Plans'!$A$5:$M$104,5,FALSE)+($B824-1)*VLOOKUP($A824,'Recurring Plans'!$A$5:$M$104,6,FALSE)*7,IF(VLOOKUP($A824,'Recurring Plans'!$A$5:$M$104,7,FALSE)='Assumptions'!$E$6,EDATE(VLOOKUP($A824,'Recurring Plans'!$A$5:$M$104,5,FALSE),($B824-1)*VLOOKUP($A824,'Recurring Plans'!$A$5:$M$104,6,FALSE)),""))),""))</f>
        <v/>
      </c>
      <c r="F824" s="31" t="n"/>
      <c r="G824" s="33">
        <f>IF($E824="","",IF($F824&lt;&gt;"",$F824,$E824))</f>
        <v/>
      </c>
      <c r="H824" s="24">
        <f>IF($E824="","",IFERROR(VLOOKUP($A824,'Recurring Plans'!$A$5:$M$104,9,FALSE),""))</f>
        <v/>
      </c>
      <c r="I824" s="13" t="n"/>
      <c r="J824" s="20">
        <f>IF($E824="","",IF($I824&lt;&gt;"",$I824,IFERROR(VLOOKUP($A824,'Recurring Plans'!$A$5:$M$104,10,FALSE),"")))</f>
        <v/>
      </c>
      <c r="K824" s="12" t="n"/>
      <c r="L824" s="9">
        <f>IF($G824="","",IF($K824&lt;&gt;"",$K824,'Assumptions'!$E$14))</f>
        <v/>
      </c>
      <c r="M824" s="13" t="n"/>
      <c r="N824" s="20">
        <f>IF($G824="","",IF(OR($F824&lt;&gt;"",$I824&lt;&gt;"",$M824&lt;&gt;"",$K824='Assumptions'!$E$16,$K824='Assumptions'!$E$17),"Exception - check",IF(AND($L824='Assumptions'!$E$14,$G824&lt;'Assumptions'!$B$4),"Past date - check","")))</f>
        <v/>
      </c>
    </row>
    <row r="825">
      <c r="A825" s="6">
        <f>IFERROR(IF(INDEX('Recurring Plans'!$A$5:$A$104,INT((ROW()-5)/12)+1)="","",INDEX('Recurring Plans'!$A$5:$A$104,INT((ROW()-5)/12)+1)),"")</f>
        <v/>
      </c>
      <c r="B825" s="21">
        <f>IF($A825="","",MOD(ROW()-5,12)+1)</f>
        <v/>
      </c>
      <c r="C825" s="18">
        <f>IF($A825="","",IFERROR(VLOOKUP($A825,'Recurring Plans'!$A$5:$M$104,2,FALSE),""))</f>
        <v/>
      </c>
      <c r="D825" s="18">
        <f>IF($A825="","",IFERROR(VLOOKUP($A825,'Recurring Plans'!$A$5:$M$104,4,FALSE),""))</f>
        <v/>
      </c>
      <c r="E825" s="32">
        <f>IF(OR($A825="",$B825&gt;IFERROR(VLOOKUP($A825,'Recurring Plans'!$A$5:$M$104,8,FALSE),0),IFERROR(VLOOKUP($A825,'Recurring Plans'!$A$5:$M$104,11,FALSE),"")&lt;&gt;'Assumptions'!$E$9),"",IFERROR(IF(VLOOKUP($A825,'Recurring Plans'!$A$5:$M$104,7,FALSE)='Assumptions'!$E$4,VLOOKUP($A825,'Recurring Plans'!$A$5:$M$104,5,FALSE)+($B825-1)*VLOOKUP($A825,'Recurring Plans'!$A$5:$M$104,6,FALSE),IF(VLOOKUP($A825,'Recurring Plans'!$A$5:$M$104,7,FALSE)='Assumptions'!$E$5,VLOOKUP($A825,'Recurring Plans'!$A$5:$M$104,5,FALSE)+($B825-1)*VLOOKUP($A825,'Recurring Plans'!$A$5:$M$104,6,FALSE)*7,IF(VLOOKUP($A825,'Recurring Plans'!$A$5:$M$104,7,FALSE)='Assumptions'!$E$6,EDATE(VLOOKUP($A825,'Recurring Plans'!$A$5:$M$104,5,FALSE),($B825-1)*VLOOKUP($A825,'Recurring Plans'!$A$5:$M$104,6,FALSE)),""))),""))</f>
        <v/>
      </c>
      <c r="F825" s="31" t="n"/>
      <c r="G825" s="32">
        <f>IF($E825="","",IF($F825&lt;&gt;"",$F825,$E825))</f>
        <v/>
      </c>
      <c r="H825" s="22">
        <f>IF($E825="","",IFERROR(VLOOKUP($A825,'Recurring Plans'!$A$5:$M$104,9,FALSE),""))</f>
        <v/>
      </c>
      <c r="I825" s="13" t="n"/>
      <c r="J825" s="18">
        <f>IF($E825="","",IF($I825&lt;&gt;"",$I825,IFERROR(VLOOKUP($A825,'Recurring Plans'!$A$5:$M$104,10,FALSE),"")))</f>
        <v/>
      </c>
      <c r="K825" s="12" t="n"/>
      <c r="L825" s="6">
        <f>IF($G825="","",IF($K825&lt;&gt;"",$K825,'Assumptions'!$E$14))</f>
        <v/>
      </c>
      <c r="M825" s="13" t="n"/>
      <c r="N825" s="18">
        <f>IF($G825="","",IF(OR($F825&lt;&gt;"",$I825&lt;&gt;"",$M825&lt;&gt;"",$K825='Assumptions'!$E$16,$K825='Assumptions'!$E$17),"Exception - check",IF(AND($L825='Assumptions'!$E$14,$G825&lt;'Assumptions'!$B$4),"Past date - check","")))</f>
        <v/>
      </c>
    </row>
    <row r="826">
      <c r="A826" s="9">
        <f>IFERROR(IF(INDEX('Recurring Plans'!$A$5:$A$104,INT((ROW()-5)/12)+1)="","",INDEX('Recurring Plans'!$A$5:$A$104,INT((ROW()-5)/12)+1)),"")</f>
        <v/>
      </c>
      <c r="B826" s="23">
        <f>IF($A826="","",MOD(ROW()-5,12)+1)</f>
        <v/>
      </c>
      <c r="C826" s="20">
        <f>IF($A826="","",IFERROR(VLOOKUP($A826,'Recurring Plans'!$A$5:$M$104,2,FALSE),""))</f>
        <v/>
      </c>
      <c r="D826" s="20">
        <f>IF($A826="","",IFERROR(VLOOKUP($A826,'Recurring Plans'!$A$5:$M$104,4,FALSE),""))</f>
        <v/>
      </c>
      <c r="E826" s="33">
        <f>IF(OR($A826="",$B826&gt;IFERROR(VLOOKUP($A826,'Recurring Plans'!$A$5:$M$104,8,FALSE),0),IFERROR(VLOOKUP($A826,'Recurring Plans'!$A$5:$M$104,11,FALSE),"")&lt;&gt;'Assumptions'!$E$9),"",IFERROR(IF(VLOOKUP($A826,'Recurring Plans'!$A$5:$M$104,7,FALSE)='Assumptions'!$E$4,VLOOKUP($A826,'Recurring Plans'!$A$5:$M$104,5,FALSE)+($B826-1)*VLOOKUP($A826,'Recurring Plans'!$A$5:$M$104,6,FALSE),IF(VLOOKUP($A826,'Recurring Plans'!$A$5:$M$104,7,FALSE)='Assumptions'!$E$5,VLOOKUP($A826,'Recurring Plans'!$A$5:$M$104,5,FALSE)+($B826-1)*VLOOKUP($A826,'Recurring Plans'!$A$5:$M$104,6,FALSE)*7,IF(VLOOKUP($A826,'Recurring Plans'!$A$5:$M$104,7,FALSE)='Assumptions'!$E$6,EDATE(VLOOKUP($A826,'Recurring Plans'!$A$5:$M$104,5,FALSE),($B826-1)*VLOOKUP($A826,'Recurring Plans'!$A$5:$M$104,6,FALSE)),""))),""))</f>
        <v/>
      </c>
      <c r="F826" s="31" t="n"/>
      <c r="G826" s="33">
        <f>IF($E826="","",IF($F826&lt;&gt;"",$F826,$E826))</f>
        <v/>
      </c>
      <c r="H826" s="24">
        <f>IF($E826="","",IFERROR(VLOOKUP($A826,'Recurring Plans'!$A$5:$M$104,9,FALSE),""))</f>
        <v/>
      </c>
      <c r="I826" s="13" t="n"/>
      <c r="J826" s="20">
        <f>IF($E826="","",IF($I826&lt;&gt;"",$I826,IFERROR(VLOOKUP($A826,'Recurring Plans'!$A$5:$M$104,10,FALSE),"")))</f>
        <v/>
      </c>
      <c r="K826" s="12" t="n"/>
      <c r="L826" s="9">
        <f>IF($G826="","",IF($K826&lt;&gt;"",$K826,'Assumptions'!$E$14))</f>
        <v/>
      </c>
      <c r="M826" s="13" t="n"/>
      <c r="N826" s="20">
        <f>IF($G826="","",IF(OR($F826&lt;&gt;"",$I826&lt;&gt;"",$M826&lt;&gt;"",$K826='Assumptions'!$E$16,$K826='Assumptions'!$E$17),"Exception - check",IF(AND($L826='Assumptions'!$E$14,$G826&lt;'Assumptions'!$B$4),"Past date - check","")))</f>
        <v/>
      </c>
    </row>
    <row r="827">
      <c r="A827" s="6">
        <f>IFERROR(IF(INDEX('Recurring Plans'!$A$5:$A$104,INT((ROW()-5)/12)+1)="","",INDEX('Recurring Plans'!$A$5:$A$104,INT((ROW()-5)/12)+1)),"")</f>
        <v/>
      </c>
      <c r="B827" s="21">
        <f>IF($A827="","",MOD(ROW()-5,12)+1)</f>
        <v/>
      </c>
      <c r="C827" s="18">
        <f>IF($A827="","",IFERROR(VLOOKUP($A827,'Recurring Plans'!$A$5:$M$104,2,FALSE),""))</f>
        <v/>
      </c>
      <c r="D827" s="18">
        <f>IF($A827="","",IFERROR(VLOOKUP($A827,'Recurring Plans'!$A$5:$M$104,4,FALSE),""))</f>
        <v/>
      </c>
      <c r="E827" s="32">
        <f>IF(OR($A827="",$B827&gt;IFERROR(VLOOKUP($A827,'Recurring Plans'!$A$5:$M$104,8,FALSE),0),IFERROR(VLOOKUP($A827,'Recurring Plans'!$A$5:$M$104,11,FALSE),"")&lt;&gt;'Assumptions'!$E$9),"",IFERROR(IF(VLOOKUP($A827,'Recurring Plans'!$A$5:$M$104,7,FALSE)='Assumptions'!$E$4,VLOOKUP($A827,'Recurring Plans'!$A$5:$M$104,5,FALSE)+($B827-1)*VLOOKUP($A827,'Recurring Plans'!$A$5:$M$104,6,FALSE),IF(VLOOKUP($A827,'Recurring Plans'!$A$5:$M$104,7,FALSE)='Assumptions'!$E$5,VLOOKUP($A827,'Recurring Plans'!$A$5:$M$104,5,FALSE)+($B827-1)*VLOOKUP($A827,'Recurring Plans'!$A$5:$M$104,6,FALSE)*7,IF(VLOOKUP($A827,'Recurring Plans'!$A$5:$M$104,7,FALSE)='Assumptions'!$E$6,EDATE(VLOOKUP($A827,'Recurring Plans'!$A$5:$M$104,5,FALSE),($B827-1)*VLOOKUP($A827,'Recurring Plans'!$A$5:$M$104,6,FALSE)),""))),""))</f>
        <v/>
      </c>
      <c r="F827" s="31" t="n"/>
      <c r="G827" s="32">
        <f>IF($E827="","",IF($F827&lt;&gt;"",$F827,$E827))</f>
        <v/>
      </c>
      <c r="H827" s="22">
        <f>IF($E827="","",IFERROR(VLOOKUP($A827,'Recurring Plans'!$A$5:$M$104,9,FALSE),""))</f>
        <v/>
      </c>
      <c r="I827" s="13" t="n"/>
      <c r="J827" s="18">
        <f>IF($E827="","",IF($I827&lt;&gt;"",$I827,IFERROR(VLOOKUP($A827,'Recurring Plans'!$A$5:$M$104,10,FALSE),"")))</f>
        <v/>
      </c>
      <c r="K827" s="12" t="n"/>
      <c r="L827" s="6">
        <f>IF($G827="","",IF($K827&lt;&gt;"",$K827,'Assumptions'!$E$14))</f>
        <v/>
      </c>
      <c r="M827" s="13" t="n"/>
      <c r="N827" s="18">
        <f>IF($G827="","",IF(OR($F827&lt;&gt;"",$I827&lt;&gt;"",$M827&lt;&gt;"",$K827='Assumptions'!$E$16,$K827='Assumptions'!$E$17),"Exception - check",IF(AND($L827='Assumptions'!$E$14,$G827&lt;'Assumptions'!$B$4),"Past date - check","")))</f>
        <v/>
      </c>
    </row>
    <row r="828">
      <c r="A828" s="9">
        <f>IFERROR(IF(INDEX('Recurring Plans'!$A$5:$A$104,INT((ROW()-5)/12)+1)="","",INDEX('Recurring Plans'!$A$5:$A$104,INT((ROW()-5)/12)+1)),"")</f>
        <v/>
      </c>
      <c r="B828" s="23">
        <f>IF($A828="","",MOD(ROW()-5,12)+1)</f>
        <v/>
      </c>
      <c r="C828" s="20">
        <f>IF($A828="","",IFERROR(VLOOKUP($A828,'Recurring Plans'!$A$5:$M$104,2,FALSE),""))</f>
        <v/>
      </c>
      <c r="D828" s="20">
        <f>IF($A828="","",IFERROR(VLOOKUP($A828,'Recurring Plans'!$A$5:$M$104,4,FALSE),""))</f>
        <v/>
      </c>
      <c r="E828" s="33">
        <f>IF(OR($A828="",$B828&gt;IFERROR(VLOOKUP($A828,'Recurring Plans'!$A$5:$M$104,8,FALSE),0),IFERROR(VLOOKUP($A828,'Recurring Plans'!$A$5:$M$104,11,FALSE),"")&lt;&gt;'Assumptions'!$E$9),"",IFERROR(IF(VLOOKUP($A828,'Recurring Plans'!$A$5:$M$104,7,FALSE)='Assumptions'!$E$4,VLOOKUP($A828,'Recurring Plans'!$A$5:$M$104,5,FALSE)+($B828-1)*VLOOKUP($A828,'Recurring Plans'!$A$5:$M$104,6,FALSE),IF(VLOOKUP($A828,'Recurring Plans'!$A$5:$M$104,7,FALSE)='Assumptions'!$E$5,VLOOKUP($A828,'Recurring Plans'!$A$5:$M$104,5,FALSE)+($B828-1)*VLOOKUP($A828,'Recurring Plans'!$A$5:$M$104,6,FALSE)*7,IF(VLOOKUP($A828,'Recurring Plans'!$A$5:$M$104,7,FALSE)='Assumptions'!$E$6,EDATE(VLOOKUP($A828,'Recurring Plans'!$A$5:$M$104,5,FALSE),($B828-1)*VLOOKUP($A828,'Recurring Plans'!$A$5:$M$104,6,FALSE)),""))),""))</f>
        <v/>
      </c>
      <c r="F828" s="31" t="n"/>
      <c r="G828" s="33">
        <f>IF($E828="","",IF($F828&lt;&gt;"",$F828,$E828))</f>
        <v/>
      </c>
      <c r="H828" s="24">
        <f>IF($E828="","",IFERROR(VLOOKUP($A828,'Recurring Plans'!$A$5:$M$104,9,FALSE),""))</f>
        <v/>
      </c>
      <c r="I828" s="13" t="n"/>
      <c r="J828" s="20">
        <f>IF($E828="","",IF($I828&lt;&gt;"",$I828,IFERROR(VLOOKUP($A828,'Recurring Plans'!$A$5:$M$104,10,FALSE),"")))</f>
        <v/>
      </c>
      <c r="K828" s="12" t="n"/>
      <c r="L828" s="9">
        <f>IF($G828="","",IF($K828&lt;&gt;"",$K828,'Assumptions'!$E$14))</f>
        <v/>
      </c>
      <c r="M828" s="13" t="n"/>
      <c r="N828" s="20">
        <f>IF($G828="","",IF(OR($F828&lt;&gt;"",$I828&lt;&gt;"",$M828&lt;&gt;"",$K828='Assumptions'!$E$16,$K828='Assumptions'!$E$17),"Exception - check",IF(AND($L828='Assumptions'!$E$14,$G828&lt;'Assumptions'!$B$4),"Past date - check","")))</f>
        <v/>
      </c>
    </row>
    <row r="829">
      <c r="A829" s="6">
        <f>IFERROR(IF(INDEX('Recurring Plans'!$A$5:$A$104,INT((ROW()-5)/12)+1)="","",INDEX('Recurring Plans'!$A$5:$A$104,INT((ROW()-5)/12)+1)),"")</f>
        <v/>
      </c>
      <c r="B829" s="21">
        <f>IF($A829="","",MOD(ROW()-5,12)+1)</f>
        <v/>
      </c>
      <c r="C829" s="18">
        <f>IF($A829="","",IFERROR(VLOOKUP($A829,'Recurring Plans'!$A$5:$M$104,2,FALSE),""))</f>
        <v/>
      </c>
      <c r="D829" s="18">
        <f>IF($A829="","",IFERROR(VLOOKUP($A829,'Recurring Plans'!$A$5:$M$104,4,FALSE),""))</f>
        <v/>
      </c>
      <c r="E829" s="32">
        <f>IF(OR($A829="",$B829&gt;IFERROR(VLOOKUP($A829,'Recurring Plans'!$A$5:$M$104,8,FALSE),0),IFERROR(VLOOKUP($A829,'Recurring Plans'!$A$5:$M$104,11,FALSE),"")&lt;&gt;'Assumptions'!$E$9),"",IFERROR(IF(VLOOKUP($A829,'Recurring Plans'!$A$5:$M$104,7,FALSE)='Assumptions'!$E$4,VLOOKUP($A829,'Recurring Plans'!$A$5:$M$104,5,FALSE)+($B829-1)*VLOOKUP($A829,'Recurring Plans'!$A$5:$M$104,6,FALSE),IF(VLOOKUP($A829,'Recurring Plans'!$A$5:$M$104,7,FALSE)='Assumptions'!$E$5,VLOOKUP($A829,'Recurring Plans'!$A$5:$M$104,5,FALSE)+($B829-1)*VLOOKUP($A829,'Recurring Plans'!$A$5:$M$104,6,FALSE)*7,IF(VLOOKUP($A829,'Recurring Plans'!$A$5:$M$104,7,FALSE)='Assumptions'!$E$6,EDATE(VLOOKUP($A829,'Recurring Plans'!$A$5:$M$104,5,FALSE),($B829-1)*VLOOKUP($A829,'Recurring Plans'!$A$5:$M$104,6,FALSE)),""))),""))</f>
        <v/>
      </c>
      <c r="F829" s="31" t="n"/>
      <c r="G829" s="32">
        <f>IF($E829="","",IF($F829&lt;&gt;"",$F829,$E829))</f>
        <v/>
      </c>
      <c r="H829" s="22">
        <f>IF($E829="","",IFERROR(VLOOKUP($A829,'Recurring Plans'!$A$5:$M$104,9,FALSE),""))</f>
        <v/>
      </c>
      <c r="I829" s="13" t="n"/>
      <c r="J829" s="18">
        <f>IF($E829="","",IF($I829&lt;&gt;"",$I829,IFERROR(VLOOKUP($A829,'Recurring Plans'!$A$5:$M$104,10,FALSE),"")))</f>
        <v/>
      </c>
      <c r="K829" s="12" t="n"/>
      <c r="L829" s="6">
        <f>IF($G829="","",IF($K829&lt;&gt;"",$K829,'Assumptions'!$E$14))</f>
        <v/>
      </c>
      <c r="M829" s="13" t="n"/>
      <c r="N829" s="18">
        <f>IF($G829="","",IF(OR($F829&lt;&gt;"",$I829&lt;&gt;"",$M829&lt;&gt;"",$K829='Assumptions'!$E$16,$K829='Assumptions'!$E$17),"Exception - check",IF(AND($L829='Assumptions'!$E$14,$G829&lt;'Assumptions'!$B$4),"Past date - check","")))</f>
        <v/>
      </c>
    </row>
    <row r="830">
      <c r="A830" s="9">
        <f>IFERROR(IF(INDEX('Recurring Plans'!$A$5:$A$104,INT((ROW()-5)/12)+1)="","",INDEX('Recurring Plans'!$A$5:$A$104,INT((ROW()-5)/12)+1)),"")</f>
        <v/>
      </c>
      <c r="B830" s="23">
        <f>IF($A830="","",MOD(ROW()-5,12)+1)</f>
        <v/>
      </c>
      <c r="C830" s="20">
        <f>IF($A830="","",IFERROR(VLOOKUP($A830,'Recurring Plans'!$A$5:$M$104,2,FALSE),""))</f>
        <v/>
      </c>
      <c r="D830" s="20">
        <f>IF($A830="","",IFERROR(VLOOKUP($A830,'Recurring Plans'!$A$5:$M$104,4,FALSE),""))</f>
        <v/>
      </c>
      <c r="E830" s="33">
        <f>IF(OR($A830="",$B830&gt;IFERROR(VLOOKUP($A830,'Recurring Plans'!$A$5:$M$104,8,FALSE),0),IFERROR(VLOOKUP($A830,'Recurring Plans'!$A$5:$M$104,11,FALSE),"")&lt;&gt;'Assumptions'!$E$9),"",IFERROR(IF(VLOOKUP($A830,'Recurring Plans'!$A$5:$M$104,7,FALSE)='Assumptions'!$E$4,VLOOKUP($A830,'Recurring Plans'!$A$5:$M$104,5,FALSE)+($B830-1)*VLOOKUP($A830,'Recurring Plans'!$A$5:$M$104,6,FALSE),IF(VLOOKUP($A830,'Recurring Plans'!$A$5:$M$104,7,FALSE)='Assumptions'!$E$5,VLOOKUP($A830,'Recurring Plans'!$A$5:$M$104,5,FALSE)+($B830-1)*VLOOKUP($A830,'Recurring Plans'!$A$5:$M$104,6,FALSE)*7,IF(VLOOKUP($A830,'Recurring Plans'!$A$5:$M$104,7,FALSE)='Assumptions'!$E$6,EDATE(VLOOKUP($A830,'Recurring Plans'!$A$5:$M$104,5,FALSE),($B830-1)*VLOOKUP($A830,'Recurring Plans'!$A$5:$M$104,6,FALSE)),""))),""))</f>
        <v/>
      </c>
      <c r="F830" s="31" t="n"/>
      <c r="G830" s="33">
        <f>IF($E830="","",IF($F830&lt;&gt;"",$F830,$E830))</f>
        <v/>
      </c>
      <c r="H830" s="24">
        <f>IF($E830="","",IFERROR(VLOOKUP($A830,'Recurring Plans'!$A$5:$M$104,9,FALSE),""))</f>
        <v/>
      </c>
      <c r="I830" s="13" t="n"/>
      <c r="J830" s="20">
        <f>IF($E830="","",IF($I830&lt;&gt;"",$I830,IFERROR(VLOOKUP($A830,'Recurring Plans'!$A$5:$M$104,10,FALSE),"")))</f>
        <v/>
      </c>
      <c r="K830" s="12" t="n"/>
      <c r="L830" s="9">
        <f>IF($G830="","",IF($K830&lt;&gt;"",$K830,'Assumptions'!$E$14))</f>
        <v/>
      </c>
      <c r="M830" s="13" t="n"/>
      <c r="N830" s="20">
        <f>IF($G830="","",IF(OR($F830&lt;&gt;"",$I830&lt;&gt;"",$M830&lt;&gt;"",$K830='Assumptions'!$E$16,$K830='Assumptions'!$E$17),"Exception - check",IF(AND($L830='Assumptions'!$E$14,$G830&lt;'Assumptions'!$B$4),"Past date - check","")))</f>
        <v/>
      </c>
    </row>
    <row r="831">
      <c r="A831" s="6">
        <f>IFERROR(IF(INDEX('Recurring Plans'!$A$5:$A$104,INT((ROW()-5)/12)+1)="","",INDEX('Recurring Plans'!$A$5:$A$104,INT((ROW()-5)/12)+1)),"")</f>
        <v/>
      </c>
      <c r="B831" s="21">
        <f>IF($A831="","",MOD(ROW()-5,12)+1)</f>
        <v/>
      </c>
      <c r="C831" s="18">
        <f>IF($A831="","",IFERROR(VLOOKUP($A831,'Recurring Plans'!$A$5:$M$104,2,FALSE),""))</f>
        <v/>
      </c>
      <c r="D831" s="18">
        <f>IF($A831="","",IFERROR(VLOOKUP($A831,'Recurring Plans'!$A$5:$M$104,4,FALSE),""))</f>
        <v/>
      </c>
      <c r="E831" s="32">
        <f>IF(OR($A831="",$B831&gt;IFERROR(VLOOKUP($A831,'Recurring Plans'!$A$5:$M$104,8,FALSE),0),IFERROR(VLOOKUP($A831,'Recurring Plans'!$A$5:$M$104,11,FALSE),"")&lt;&gt;'Assumptions'!$E$9),"",IFERROR(IF(VLOOKUP($A831,'Recurring Plans'!$A$5:$M$104,7,FALSE)='Assumptions'!$E$4,VLOOKUP($A831,'Recurring Plans'!$A$5:$M$104,5,FALSE)+($B831-1)*VLOOKUP($A831,'Recurring Plans'!$A$5:$M$104,6,FALSE),IF(VLOOKUP($A831,'Recurring Plans'!$A$5:$M$104,7,FALSE)='Assumptions'!$E$5,VLOOKUP($A831,'Recurring Plans'!$A$5:$M$104,5,FALSE)+($B831-1)*VLOOKUP($A831,'Recurring Plans'!$A$5:$M$104,6,FALSE)*7,IF(VLOOKUP($A831,'Recurring Plans'!$A$5:$M$104,7,FALSE)='Assumptions'!$E$6,EDATE(VLOOKUP($A831,'Recurring Plans'!$A$5:$M$104,5,FALSE),($B831-1)*VLOOKUP($A831,'Recurring Plans'!$A$5:$M$104,6,FALSE)),""))),""))</f>
        <v/>
      </c>
      <c r="F831" s="31" t="n"/>
      <c r="G831" s="32">
        <f>IF($E831="","",IF($F831&lt;&gt;"",$F831,$E831))</f>
        <v/>
      </c>
      <c r="H831" s="22">
        <f>IF($E831="","",IFERROR(VLOOKUP($A831,'Recurring Plans'!$A$5:$M$104,9,FALSE),""))</f>
        <v/>
      </c>
      <c r="I831" s="13" t="n"/>
      <c r="J831" s="18">
        <f>IF($E831="","",IF($I831&lt;&gt;"",$I831,IFERROR(VLOOKUP($A831,'Recurring Plans'!$A$5:$M$104,10,FALSE),"")))</f>
        <v/>
      </c>
      <c r="K831" s="12" t="n"/>
      <c r="L831" s="6">
        <f>IF($G831="","",IF($K831&lt;&gt;"",$K831,'Assumptions'!$E$14))</f>
        <v/>
      </c>
      <c r="M831" s="13" t="n"/>
      <c r="N831" s="18">
        <f>IF($G831="","",IF(OR($F831&lt;&gt;"",$I831&lt;&gt;"",$M831&lt;&gt;"",$K831='Assumptions'!$E$16,$K831='Assumptions'!$E$17),"Exception - check",IF(AND($L831='Assumptions'!$E$14,$G831&lt;'Assumptions'!$B$4),"Past date - check","")))</f>
        <v/>
      </c>
    </row>
    <row r="832">
      <c r="A832" s="9">
        <f>IFERROR(IF(INDEX('Recurring Plans'!$A$5:$A$104,INT((ROW()-5)/12)+1)="","",INDEX('Recurring Plans'!$A$5:$A$104,INT((ROW()-5)/12)+1)),"")</f>
        <v/>
      </c>
      <c r="B832" s="23">
        <f>IF($A832="","",MOD(ROW()-5,12)+1)</f>
        <v/>
      </c>
      <c r="C832" s="20">
        <f>IF($A832="","",IFERROR(VLOOKUP($A832,'Recurring Plans'!$A$5:$M$104,2,FALSE),""))</f>
        <v/>
      </c>
      <c r="D832" s="20">
        <f>IF($A832="","",IFERROR(VLOOKUP($A832,'Recurring Plans'!$A$5:$M$104,4,FALSE),""))</f>
        <v/>
      </c>
      <c r="E832" s="33">
        <f>IF(OR($A832="",$B832&gt;IFERROR(VLOOKUP($A832,'Recurring Plans'!$A$5:$M$104,8,FALSE),0),IFERROR(VLOOKUP($A832,'Recurring Plans'!$A$5:$M$104,11,FALSE),"")&lt;&gt;'Assumptions'!$E$9),"",IFERROR(IF(VLOOKUP($A832,'Recurring Plans'!$A$5:$M$104,7,FALSE)='Assumptions'!$E$4,VLOOKUP($A832,'Recurring Plans'!$A$5:$M$104,5,FALSE)+($B832-1)*VLOOKUP($A832,'Recurring Plans'!$A$5:$M$104,6,FALSE),IF(VLOOKUP($A832,'Recurring Plans'!$A$5:$M$104,7,FALSE)='Assumptions'!$E$5,VLOOKUP($A832,'Recurring Plans'!$A$5:$M$104,5,FALSE)+($B832-1)*VLOOKUP($A832,'Recurring Plans'!$A$5:$M$104,6,FALSE)*7,IF(VLOOKUP($A832,'Recurring Plans'!$A$5:$M$104,7,FALSE)='Assumptions'!$E$6,EDATE(VLOOKUP($A832,'Recurring Plans'!$A$5:$M$104,5,FALSE),($B832-1)*VLOOKUP($A832,'Recurring Plans'!$A$5:$M$104,6,FALSE)),""))),""))</f>
        <v/>
      </c>
      <c r="F832" s="31" t="n"/>
      <c r="G832" s="33">
        <f>IF($E832="","",IF($F832&lt;&gt;"",$F832,$E832))</f>
        <v/>
      </c>
      <c r="H832" s="24">
        <f>IF($E832="","",IFERROR(VLOOKUP($A832,'Recurring Plans'!$A$5:$M$104,9,FALSE),""))</f>
        <v/>
      </c>
      <c r="I832" s="13" t="n"/>
      <c r="J832" s="20">
        <f>IF($E832="","",IF($I832&lt;&gt;"",$I832,IFERROR(VLOOKUP($A832,'Recurring Plans'!$A$5:$M$104,10,FALSE),"")))</f>
        <v/>
      </c>
      <c r="K832" s="12" t="n"/>
      <c r="L832" s="9">
        <f>IF($G832="","",IF($K832&lt;&gt;"",$K832,'Assumptions'!$E$14))</f>
        <v/>
      </c>
      <c r="M832" s="13" t="n"/>
      <c r="N832" s="20">
        <f>IF($G832="","",IF(OR($F832&lt;&gt;"",$I832&lt;&gt;"",$M832&lt;&gt;"",$K832='Assumptions'!$E$16,$K832='Assumptions'!$E$17),"Exception - check",IF(AND($L832='Assumptions'!$E$14,$G832&lt;'Assumptions'!$B$4),"Past date - check","")))</f>
        <v/>
      </c>
    </row>
    <row r="833">
      <c r="A833" s="6">
        <f>IFERROR(IF(INDEX('Recurring Plans'!$A$5:$A$104,INT((ROW()-5)/12)+1)="","",INDEX('Recurring Plans'!$A$5:$A$104,INT((ROW()-5)/12)+1)),"")</f>
        <v/>
      </c>
      <c r="B833" s="21">
        <f>IF($A833="","",MOD(ROW()-5,12)+1)</f>
        <v/>
      </c>
      <c r="C833" s="18">
        <f>IF($A833="","",IFERROR(VLOOKUP($A833,'Recurring Plans'!$A$5:$M$104,2,FALSE),""))</f>
        <v/>
      </c>
      <c r="D833" s="18">
        <f>IF($A833="","",IFERROR(VLOOKUP($A833,'Recurring Plans'!$A$5:$M$104,4,FALSE),""))</f>
        <v/>
      </c>
      <c r="E833" s="32">
        <f>IF(OR($A833="",$B833&gt;IFERROR(VLOOKUP($A833,'Recurring Plans'!$A$5:$M$104,8,FALSE),0),IFERROR(VLOOKUP($A833,'Recurring Plans'!$A$5:$M$104,11,FALSE),"")&lt;&gt;'Assumptions'!$E$9),"",IFERROR(IF(VLOOKUP($A833,'Recurring Plans'!$A$5:$M$104,7,FALSE)='Assumptions'!$E$4,VLOOKUP($A833,'Recurring Plans'!$A$5:$M$104,5,FALSE)+($B833-1)*VLOOKUP($A833,'Recurring Plans'!$A$5:$M$104,6,FALSE),IF(VLOOKUP($A833,'Recurring Plans'!$A$5:$M$104,7,FALSE)='Assumptions'!$E$5,VLOOKUP($A833,'Recurring Plans'!$A$5:$M$104,5,FALSE)+($B833-1)*VLOOKUP($A833,'Recurring Plans'!$A$5:$M$104,6,FALSE)*7,IF(VLOOKUP($A833,'Recurring Plans'!$A$5:$M$104,7,FALSE)='Assumptions'!$E$6,EDATE(VLOOKUP($A833,'Recurring Plans'!$A$5:$M$104,5,FALSE),($B833-1)*VLOOKUP($A833,'Recurring Plans'!$A$5:$M$104,6,FALSE)),""))),""))</f>
        <v/>
      </c>
      <c r="F833" s="31" t="n"/>
      <c r="G833" s="32">
        <f>IF($E833="","",IF($F833&lt;&gt;"",$F833,$E833))</f>
        <v/>
      </c>
      <c r="H833" s="22">
        <f>IF($E833="","",IFERROR(VLOOKUP($A833,'Recurring Plans'!$A$5:$M$104,9,FALSE),""))</f>
        <v/>
      </c>
      <c r="I833" s="13" t="n"/>
      <c r="J833" s="18">
        <f>IF($E833="","",IF($I833&lt;&gt;"",$I833,IFERROR(VLOOKUP($A833,'Recurring Plans'!$A$5:$M$104,10,FALSE),"")))</f>
        <v/>
      </c>
      <c r="K833" s="12" t="n"/>
      <c r="L833" s="6">
        <f>IF($G833="","",IF($K833&lt;&gt;"",$K833,'Assumptions'!$E$14))</f>
        <v/>
      </c>
      <c r="M833" s="13" t="n"/>
      <c r="N833" s="18">
        <f>IF($G833="","",IF(OR($F833&lt;&gt;"",$I833&lt;&gt;"",$M833&lt;&gt;"",$K833='Assumptions'!$E$16,$K833='Assumptions'!$E$17),"Exception - check",IF(AND($L833='Assumptions'!$E$14,$G833&lt;'Assumptions'!$B$4),"Past date - check","")))</f>
        <v/>
      </c>
    </row>
    <row r="834">
      <c r="A834" s="9">
        <f>IFERROR(IF(INDEX('Recurring Plans'!$A$5:$A$104,INT((ROW()-5)/12)+1)="","",INDEX('Recurring Plans'!$A$5:$A$104,INT((ROW()-5)/12)+1)),"")</f>
        <v/>
      </c>
      <c r="B834" s="23">
        <f>IF($A834="","",MOD(ROW()-5,12)+1)</f>
        <v/>
      </c>
      <c r="C834" s="20">
        <f>IF($A834="","",IFERROR(VLOOKUP($A834,'Recurring Plans'!$A$5:$M$104,2,FALSE),""))</f>
        <v/>
      </c>
      <c r="D834" s="20">
        <f>IF($A834="","",IFERROR(VLOOKUP($A834,'Recurring Plans'!$A$5:$M$104,4,FALSE),""))</f>
        <v/>
      </c>
      <c r="E834" s="33">
        <f>IF(OR($A834="",$B834&gt;IFERROR(VLOOKUP($A834,'Recurring Plans'!$A$5:$M$104,8,FALSE),0),IFERROR(VLOOKUP($A834,'Recurring Plans'!$A$5:$M$104,11,FALSE),"")&lt;&gt;'Assumptions'!$E$9),"",IFERROR(IF(VLOOKUP($A834,'Recurring Plans'!$A$5:$M$104,7,FALSE)='Assumptions'!$E$4,VLOOKUP($A834,'Recurring Plans'!$A$5:$M$104,5,FALSE)+($B834-1)*VLOOKUP($A834,'Recurring Plans'!$A$5:$M$104,6,FALSE),IF(VLOOKUP($A834,'Recurring Plans'!$A$5:$M$104,7,FALSE)='Assumptions'!$E$5,VLOOKUP($A834,'Recurring Plans'!$A$5:$M$104,5,FALSE)+($B834-1)*VLOOKUP($A834,'Recurring Plans'!$A$5:$M$104,6,FALSE)*7,IF(VLOOKUP($A834,'Recurring Plans'!$A$5:$M$104,7,FALSE)='Assumptions'!$E$6,EDATE(VLOOKUP($A834,'Recurring Plans'!$A$5:$M$104,5,FALSE),($B834-1)*VLOOKUP($A834,'Recurring Plans'!$A$5:$M$104,6,FALSE)),""))),""))</f>
        <v/>
      </c>
      <c r="F834" s="31" t="n"/>
      <c r="G834" s="33">
        <f>IF($E834="","",IF($F834&lt;&gt;"",$F834,$E834))</f>
        <v/>
      </c>
      <c r="H834" s="24">
        <f>IF($E834="","",IFERROR(VLOOKUP($A834,'Recurring Plans'!$A$5:$M$104,9,FALSE),""))</f>
        <v/>
      </c>
      <c r="I834" s="13" t="n"/>
      <c r="J834" s="20">
        <f>IF($E834="","",IF($I834&lt;&gt;"",$I834,IFERROR(VLOOKUP($A834,'Recurring Plans'!$A$5:$M$104,10,FALSE),"")))</f>
        <v/>
      </c>
      <c r="K834" s="12" t="n"/>
      <c r="L834" s="9">
        <f>IF($G834="","",IF($K834&lt;&gt;"",$K834,'Assumptions'!$E$14))</f>
        <v/>
      </c>
      <c r="M834" s="13" t="n"/>
      <c r="N834" s="20">
        <f>IF($G834="","",IF(OR($F834&lt;&gt;"",$I834&lt;&gt;"",$M834&lt;&gt;"",$K834='Assumptions'!$E$16,$K834='Assumptions'!$E$17),"Exception - check",IF(AND($L834='Assumptions'!$E$14,$G834&lt;'Assumptions'!$B$4),"Past date - check","")))</f>
        <v/>
      </c>
    </row>
    <row r="835">
      <c r="A835" s="6">
        <f>IFERROR(IF(INDEX('Recurring Plans'!$A$5:$A$104,INT((ROW()-5)/12)+1)="","",INDEX('Recurring Plans'!$A$5:$A$104,INT((ROW()-5)/12)+1)),"")</f>
        <v/>
      </c>
      <c r="B835" s="21">
        <f>IF($A835="","",MOD(ROW()-5,12)+1)</f>
        <v/>
      </c>
      <c r="C835" s="18">
        <f>IF($A835="","",IFERROR(VLOOKUP($A835,'Recurring Plans'!$A$5:$M$104,2,FALSE),""))</f>
        <v/>
      </c>
      <c r="D835" s="18">
        <f>IF($A835="","",IFERROR(VLOOKUP($A835,'Recurring Plans'!$A$5:$M$104,4,FALSE),""))</f>
        <v/>
      </c>
      <c r="E835" s="32">
        <f>IF(OR($A835="",$B835&gt;IFERROR(VLOOKUP($A835,'Recurring Plans'!$A$5:$M$104,8,FALSE),0),IFERROR(VLOOKUP($A835,'Recurring Plans'!$A$5:$M$104,11,FALSE),"")&lt;&gt;'Assumptions'!$E$9),"",IFERROR(IF(VLOOKUP($A835,'Recurring Plans'!$A$5:$M$104,7,FALSE)='Assumptions'!$E$4,VLOOKUP($A835,'Recurring Plans'!$A$5:$M$104,5,FALSE)+($B835-1)*VLOOKUP($A835,'Recurring Plans'!$A$5:$M$104,6,FALSE),IF(VLOOKUP($A835,'Recurring Plans'!$A$5:$M$104,7,FALSE)='Assumptions'!$E$5,VLOOKUP($A835,'Recurring Plans'!$A$5:$M$104,5,FALSE)+($B835-1)*VLOOKUP($A835,'Recurring Plans'!$A$5:$M$104,6,FALSE)*7,IF(VLOOKUP($A835,'Recurring Plans'!$A$5:$M$104,7,FALSE)='Assumptions'!$E$6,EDATE(VLOOKUP($A835,'Recurring Plans'!$A$5:$M$104,5,FALSE),($B835-1)*VLOOKUP($A835,'Recurring Plans'!$A$5:$M$104,6,FALSE)),""))),""))</f>
        <v/>
      </c>
      <c r="F835" s="31" t="n"/>
      <c r="G835" s="32">
        <f>IF($E835="","",IF($F835&lt;&gt;"",$F835,$E835))</f>
        <v/>
      </c>
      <c r="H835" s="22">
        <f>IF($E835="","",IFERROR(VLOOKUP($A835,'Recurring Plans'!$A$5:$M$104,9,FALSE),""))</f>
        <v/>
      </c>
      <c r="I835" s="13" t="n"/>
      <c r="J835" s="18">
        <f>IF($E835="","",IF($I835&lt;&gt;"",$I835,IFERROR(VLOOKUP($A835,'Recurring Plans'!$A$5:$M$104,10,FALSE),"")))</f>
        <v/>
      </c>
      <c r="K835" s="12" t="n"/>
      <c r="L835" s="6">
        <f>IF($G835="","",IF($K835&lt;&gt;"",$K835,'Assumptions'!$E$14))</f>
        <v/>
      </c>
      <c r="M835" s="13" t="n"/>
      <c r="N835" s="18">
        <f>IF($G835="","",IF(OR($F835&lt;&gt;"",$I835&lt;&gt;"",$M835&lt;&gt;"",$K835='Assumptions'!$E$16,$K835='Assumptions'!$E$17),"Exception - check",IF(AND($L835='Assumptions'!$E$14,$G835&lt;'Assumptions'!$B$4),"Past date - check","")))</f>
        <v/>
      </c>
    </row>
    <row r="836">
      <c r="A836" s="9">
        <f>IFERROR(IF(INDEX('Recurring Plans'!$A$5:$A$104,INT((ROW()-5)/12)+1)="","",INDEX('Recurring Plans'!$A$5:$A$104,INT((ROW()-5)/12)+1)),"")</f>
        <v/>
      </c>
      <c r="B836" s="23">
        <f>IF($A836="","",MOD(ROW()-5,12)+1)</f>
        <v/>
      </c>
      <c r="C836" s="20">
        <f>IF($A836="","",IFERROR(VLOOKUP($A836,'Recurring Plans'!$A$5:$M$104,2,FALSE),""))</f>
        <v/>
      </c>
      <c r="D836" s="20">
        <f>IF($A836="","",IFERROR(VLOOKUP($A836,'Recurring Plans'!$A$5:$M$104,4,FALSE),""))</f>
        <v/>
      </c>
      <c r="E836" s="33">
        <f>IF(OR($A836="",$B836&gt;IFERROR(VLOOKUP($A836,'Recurring Plans'!$A$5:$M$104,8,FALSE),0),IFERROR(VLOOKUP($A836,'Recurring Plans'!$A$5:$M$104,11,FALSE),"")&lt;&gt;'Assumptions'!$E$9),"",IFERROR(IF(VLOOKUP($A836,'Recurring Plans'!$A$5:$M$104,7,FALSE)='Assumptions'!$E$4,VLOOKUP($A836,'Recurring Plans'!$A$5:$M$104,5,FALSE)+($B836-1)*VLOOKUP($A836,'Recurring Plans'!$A$5:$M$104,6,FALSE),IF(VLOOKUP($A836,'Recurring Plans'!$A$5:$M$104,7,FALSE)='Assumptions'!$E$5,VLOOKUP($A836,'Recurring Plans'!$A$5:$M$104,5,FALSE)+($B836-1)*VLOOKUP($A836,'Recurring Plans'!$A$5:$M$104,6,FALSE)*7,IF(VLOOKUP($A836,'Recurring Plans'!$A$5:$M$104,7,FALSE)='Assumptions'!$E$6,EDATE(VLOOKUP($A836,'Recurring Plans'!$A$5:$M$104,5,FALSE),($B836-1)*VLOOKUP($A836,'Recurring Plans'!$A$5:$M$104,6,FALSE)),""))),""))</f>
        <v/>
      </c>
      <c r="F836" s="31" t="n"/>
      <c r="G836" s="33">
        <f>IF($E836="","",IF($F836&lt;&gt;"",$F836,$E836))</f>
        <v/>
      </c>
      <c r="H836" s="24">
        <f>IF($E836="","",IFERROR(VLOOKUP($A836,'Recurring Plans'!$A$5:$M$104,9,FALSE),""))</f>
        <v/>
      </c>
      <c r="I836" s="13" t="n"/>
      <c r="J836" s="20">
        <f>IF($E836="","",IF($I836&lt;&gt;"",$I836,IFERROR(VLOOKUP($A836,'Recurring Plans'!$A$5:$M$104,10,FALSE),"")))</f>
        <v/>
      </c>
      <c r="K836" s="12" t="n"/>
      <c r="L836" s="9">
        <f>IF($G836="","",IF($K836&lt;&gt;"",$K836,'Assumptions'!$E$14))</f>
        <v/>
      </c>
      <c r="M836" s="13" t="n"/>
      <c r="N836" s="20">
        <f>IF($G836="","",IF(OR($F836&lt;&gt;"",$I836&lt;&gt;"",$M836&lt;&gt;"",$K836='Assumptions'!$E$16,$K836='Assumptions'!$E$17),"Exception - check",IF(AND($L836='Assumptions'!$E$14,$G836&lt;'Assumptions'!$B$4),"Past date - check","")))</f>
        <v/>
      </c>
    </row>
    <row r="837">
      <c r="A837" s="6">
        <f>IFERROR(IF(INDEX('Recurring Plans'!$A$5:$A$104,INT((ROW()-5)/12)+1)="","",INDEX('Recurring Plans'!$A$5:$A$104,INT((ROW()-5)/12)+1)),"")</f>
        <v/>
      </c>
      <c r="B837" s="21">
        <f>IF($A837="","",MOD(ROW()-5,12)+1)</f>
        <v/>
      </c>
      <c r="C837" s="18">
        <f>IF($A837="","",IFERROR(VLOOKUP($A837,'Recurring Plans'!$A$5:$M$104,2,FALSE),""))</f>
        <v/>
      </c>
      <c r="D837" s="18">
        <f>IF($A837="","",IFERROR(VLOOKUP($A837,'Recurring Plans'!$A$5:$M$104,4,FALSE),""))</f>
        <v/>
      </c>
      <c r="E837" s="32">
        <f>IF(OR($A837="",$B837&gt;IFERROR(VLOOKUP($A837,'Recurring Plans'!$A$5:$M$104,8,FALSE),0),IFERROR(VLOOKUP($A837,'Recurring Plans'!$A$5:$M$104,11,FALSE),"")&lt;&gt;'Assumptions'!$E$9),"",IFERROR(IF(VLOOKUP($A837,'Recurring Plans'!$A$5:$M$104,7,FALSE)='Assumptions'!$E$4,VLOOKUP($A837,'Recurring Plans'!$A$5:$M$104,5,FALSE)+($B837-1)*VLOOKUP($A837,'Recurring Plans'!$A$5:$M$104,6,FALSE),IF(VLOOKUP($A837,'Recurring Plans'!$A$5:$M$104,7,FALSE)='Assumptions'!$E$5,VLOOKUP($A837,'Recurring Plans'!$A$5:$M$104,5,FALSE)+($B837-1)*VLOOKUP($A837,'Recurring Plans'!$A$5:$M$104,6,FALSE)*7,IF(VLOOKUP($A837,'Recurring Plans'!$A$5:$M$104,7,FALSE)='Assumptions'!$E$6,EDATE(VLOOKUP($A837,'Recurring Plans'!$A$5:$M$104,5,FALSE),($B837-1)*VLOOKUP($A837,'Recurring Plans'!$A$5:$M$104,6,FALSE)),""))),""))</f>
        <v/>
      </c>
      <c r="F837" s="31" t="n"/>
      <c r="G837" s="32">
        <f>IF($E837="","",IF($F837&lt;&gt;"",$F837,$E837))</f>
        <v/>
      </c>
      <c r="H837" s="22">
        <f>IF($E837="","",IFERROR(VLOOKUP($A837,'Recurring Plans'!$A$5:$M$104,9,FALSE),""))</f>
        <v/>
      </c>
      <c r="I837" s="13" t="n"/>
      <c r="J837" s="18">
        <f>IF($E837="","",IF($I837&lt;&gt;"",$I837,IFERROR(VLOOKUP($A837,'Recurring Plans'!$A$5:$M$104,10,FALSE),"")))</f>
        <v/>
      </c>
      <c r="K837" s="12" t="n"/>
      <c r="L837" s="6">
        <f>IF($G837="","",IF($K837&lt;&gt;"",$K837,'Assumptions'!$E$14))</f>
        <v/>
      </c>
      <c r="M837" s="13" t="n"/>
      <c r="N837" s="18">
        <f>IF($G837="","",IF(OR($F837&lt;&gt;"",$I837&lt;&gt;"",$M837&lt;&gt;"",$K837='Assumptions'!$E$16,$K837='Assumptions'!$E$17),"Exception - check",IF(AND($L837='Assumptions'!$E$14,$G837&lt;'Assumptions'!$B$4),"Past date - check","")))</f>
        <v/>
      </c>
    </row>
    <row r="838">
      <c r="A838" s="9">
        <f>IFERROR(IF(INDEX('Recurring Plans'!$A$5:$A$104,INT((ROW()-5)/12)+1)="","",INDEX('Recurring Plans'!$A$5:$A$104,INT((ROW()-5)/12)+1)),"")</f>
        <v/>
      </c>
      <c r="B838" s="23">
        <f>IF($A838="","",MOD(ROW()-5,12)+1)</f>
        <v/>
      </c>
      <c r="C838" s="20">
        <f>IF($A838="","",IFERROR(VLOOKUP($A838,'Recurring Plans'!$A$5:$M$104,2,FALSE),""))</f>
        <v/>
      </c>
      <c r="D838" s="20">
        <f>IF($A838="","",IFERROR(VLOOKUP($A838,'Recurring Plans'!$A$5:$M$104,4,FALSE),""))</f>
        <v/>
      </c>
      <c r="E838" s="33">
        <f>IF(OR($A838="",$B838&gt;IFERROR(VLOOKUP($A838,'Recurring Plans'!$A$5:$M$104,8,FALSE),0),IFERROR(VLOOKUP($A838,'Recurring Plans'!$A$5:$M$104,11,FALSE),"")&lt;&gt;'Assumptions'!$E$9),"",IFERROR(IF(VLOOKUP($A838,'Recurring Plans'!$A$5:$M$104,7,FALSE)='Assumptions'!$E$4,VLOOKUP($A838,'Recurring Plans'!$A$5:$M$104,5,FALSE)+($B838-1)*VLOOKUP($A838,'Recurring Plans'!$A$5:$M$104,6,FALSE),IF(VLOOKUP($A838,'Recurring Plans'!$A$5:$M$104,7,FALSE)='Assumptions'!$E$5,VLOOKUP($A838,'Recurring Plans'!$A$5:$M$104,5,FALSE)+($B838-1)*VLOOKUP($A838,'Recurring Plans'!$A$5:$M$104,6,FALSE)*7,IF(VLOOKUP($A838,'Recurring Plans'!$A$5:$M$104,7,FALSE)='Assumptions'!$E$6,EDATE(VLOOKUP($A838,'Recurring Plans'!$A$5:$M$104,5,FALSE),($B838-1)*VLOOKUP($A838,'Recurring Plans'!$A$5:$M$104,6,FALSE)),""))),""))</f>
        <v/>
      </c>
      <c r="F838" s="31" t="n"/>
      <c r="G838" s="33">
        <f>IF($E838="","",IF($F838&lt;&gt;"",$F838,$E838))</f>
        <v/>
      </c>
      <c r="H838" s="24">
        <f>IF($E838="","",IFERROR(VLOOKUP($A838,'Recurring Plans'!$A$5:$M$104,9,FALSE),""))</f>
        <v/>
      </c>
      <c r="I838" s="13" t="n"/>
      <c r="J838" s="20">
        <f>IF($E838="","",IF($I838&lt;&gt;"",$I838,IFERROR(VLOOKUP($A838,'Recurring Plans'!$A$5:$M$104,10,FALSE),"")))</f>
        <v/>
      </c>
      <c r="K838" s="12" t="n"/>
      <c r="L838" s="9">
        <f>IF($G838="","",IF($K838&lt;&gt;"",$K838,'Assumptions'!$E$14))</f>
        <v/>
      </c>
      <c r="M838" s="13" t="n"/>
      <c r="N838" s="20">
        <f>IF($G838="","",IF(OR($F838&lt;&gt;"",$I838&lt;&gt;"",$M838&lt;&gt;"",$K838='Assumptions'!$E$16,$K838='Assumptions'!$E$17),"Exception - check",IF(AND($L838='Assumptions'!$E$14,$G838&lt;'Assumptions'!$B$4),"Past date - check","")))</f>
        <v/>
      </c>
    </row>
    <row r="839">
      <c r="A839" s="6">
        <f>IFERROR(IF(INDEX('Recurring Plans'!$A$5:$A$104,INT((ROW()-5)/12)+1)="","",INDEX('Recurring Plans'!$A$5:$A$104,INT((ROW()-5)/12)+1)),"")</f>
        <v/>
      </c>
      <c r="B839" s="21">
        <f>IF($A839="","",MOD(ROW()-5,12)+1)</f>
        <v/>
      </c>
      <c r="C839" s="18">
        <f>IF($A839="","",IFERROR(VLOOKUP($A839,'Recurring Plans'!$A$5:$M$104,2,FALSE),""))</f>
        <v/>
      </c>
      <c r="D839" s="18">
        <f>IF($A839="","",IFERROR(VLOOKUP($A839,'Recurring Plans'!$A$5:$M$104,4,FALSE),""))</f>
        <v/>
      </c>
      <c r="E839" s="32">
        <f>IF(OR($A839="",$B839&gt;IFERROR(VLOOKUP($A839,'Recurring Plans'!$A$5:$M$104,8,FALSE),0),IFERROR(VLOOKUP($A839,'Recurring Plans'!$A$5:$M$104,11,FALSE),"")&lt;&gt;'Assumptions'!$E$9),"",IFERROR(IF(VLOOKUP($A839,'Recurring Plans'!$A$5:$M$104,7,FALSE)='Assumptions'!$E$4,VLOOKUP($A839,'Recurring Plans'!$A$5:$M$104,5,FALSE)+($B839-1)*VLOOKUP($A839,'Recurring Plans'!$A$5:$M$104,6,FALSE),IF(VLOOKUP($A839,'Recurring Plans'!$A$5:$M$104,7,FALSE)='Assumptions'!$E$5,VLOOKUP($A839,'Recurring Plans'!$A$5:$M$104,5,FALSE)+($B839-1)*VLOOKUP($A839,'Recurring Plans'!$A$5:$M$104,6,FALSE)*7,IF(VLOOKUP($A839,'Recurring Plans'!$A$5:$M$104,7,FALSE)='Assumptions'!$E$6,EDATE(VLOOKUP($A839,'Recurring Plans'!$A$5:$M$104,5,FALSE),($B839-1)*VLOOKUP($A839,'Recurring Plans'!$A$5:$M$104,6,FALSE)),""))),""))</f>
        <v/>
      </c>
      <c r="F839" s="31" t="n"/>
      <c r="G839" s="32">
        <f>IF($E839="","",IF($F839&lt;&gt;"",$F839,$E839))</f>
        <v/>
      </c>
      <c r="H839" s="22">
        <f>IF($E839="","",IFERROR(VLOOKUP($A839,'Recurring Plans'!$A$5:$M$104,9,FALSE),""))</f>
        <v/>
      </c>
      <c r="I839" s="13" t="n"/>
      <c r="J839" s="18">
        <f>IF($E839="","",IF($I839&lt;&gt;"",$I839,IFERROR(VLOOKUP($A839,'Recurring Plans'!$A$5:$M$104,10,FALSE),"")))</f>
        <v/>
      </c>
      <c r="K839" s="12" t="n"/>
      <c r="L839" s="6">
        <f>IF($G839="","",IF($K839&lt;&gt;"",$K839,'Assumptions'!$E$14))</f>
        <v/>
      </c>
      <c r="M839" s="13" t="n"/>
      <c r="N839" s="18">
        <f>IF($G839="","",IF(OR($F839&lt;&gt;"",$I839&lt;&gt;"",$M839&lt;&gt;"",$K839='Assumptions'!$E$16,$K839='Assumptions'!$E$17),"Exception - check",IF(AND($L839='Assumptions'!$E$14,$G839&lt;'Assumptions'!$B$4),"Past date - check","")))</f>
        <v/>
      </c>
    </row>
    <row r="840">
      <c r="A840" s="9">
        <f>IFERROR(IF(INDEX('Recurring Plans'!$A$5:$A$104,INT((ROW()-5)/12)+1)="","",INDEX('Recurring Plans'!$A$5:$A$104,INT((ROW()-5)/12)+1)),"")</f>
        <v/>
      </c>
      <c r="B840" s="23">
        <f>IF($A840="","",MOD(ROW()-5,12)+1)</f>
        <v/>
      </c>
      <c r="C840" s="20">
        <f>IF($A840="","",IFERROR(VLOOKUP($A840,'Recurring Plans'!$A$5:$M$104,2,FALSE),""))</f>
        <v/>
      </c>
      <c r="D840" s="20">
        <f>IF($A840="","",IFERROR(VLOOKUP($A840,'Recurring Plans'!$A$5:$M$104,4,FALSE),""))</f>
        <v/>
      </c>
      <c r="E840" s="33">
        <f>IF(OR($A840="",$B840&gt;IFERROR(VLOOKUP($A840,'Recurring Plans'!$A$5:$M$104,8,FALSE),0),IFERROR(VLOOKUP($A840,'Recurring Plans'!$A$5:$M$104,11,FALSE),"")&lt;&gt;'Assumptions'!$E$9),"",IFERROR(IF(VLOOKUP($A840,'Recurring Plans'!$A$5:$M$104,7,FALSE)='Assumptions'!$E$4,VLOOKUP($A840,'Recurring Plans'!$A$5:$M$104,5,FALSE)+($B840-1)*VLOOKUP($A840,'Recurring Plans'!$A$5:$M$104,6,FALSE),IF(VLOOKUP($A840,'Recurring Plans'!$A$5:$M$104,7,FALSE)='Assumptions'!$E$5,VLOOKUP($A840,'Recurring Plans'!$A$5:$M$104,5,FALSE)+($B840-1)*VLOOKUP($A840,'Recurring Plans'!$A$5:$M$104,6,FALSE)*7,IF(VLOOKUP($A840,'Recurring Plans'!$A$5:$M$104,7,FALSE)='Assumptions'!$E$6,EDATE(VLOOKUP($A840,'Recurring Plans'!$A$5:$M$104,5,FALSE),($B840-1)*VLOOKUP($A840,'Recurring Plans'!$A$5:$M$104,6,FALSE)),""))),""))</f>
        <v/>
      </c>
      <c r="F840" s="31" t="n"/>
      <c r="G840" s="33">
        <f>IF($E840="","",IF($F840&lt;&gt;"",$F840,$E840))</f>
        <v/>
      </c>
      <c r="H840" s="24">
        <f>IF($E840="","",IFERROR(VLOOKUP($A840,'Recurring Plans'!$A$5:$M$104,9,FALSE),""))</f>
        <v/>
      </c>
      <c r="I840" s="13" t="n"/>
      <c r="J840" s="20">
        <f>IF($E840="","",IF($I840&lt;&gt;"",$I840,IFERROR(VLOOKUP($A840,'Recurring Plans'!$A$5:$M$104,10,FALSE),"")))</f>
        <v/>
      </c>
      <c r="K840" s="12" t="n"/>
      <c r="L840" s="9">
        <f>IF($G840="","",IF($K840&lt;&gt;"",$K840,'Assumptions'!$E$14))</f>
        <v/>
      </c>
      <c r="M840" s="13" t="n"/>
      <c r="N840" s="20">
        <f>IF($G840="","",IF(OR($F840&lt;&gt;"",$I840&lt;&gt;"",$M840&lt;&gt;"",$K840='Assumptions'!$E$16,$K840='Assumptions'!$E$17),"Exception - check",IF(AND($L840='Assumptions'!$E$14,$G840&lt;'Assumptions'!$B$4),"Past date - check","")))</f>
        <v/>
      </c>
    </row>
    <row r="841">
      <c r="A841" s="6">
        <f>IFERROR(IF(INDEX('Recurring Plans'!$A$5:$A$104,INT((ROW()-5)/12)+1)="","",INDEX('Recurring Plans'!$A$5:$A$104,INT((ROW()-5)/12)+1)),"")</f>
        <v/>
      </c>
      <c r="B841" s="21">
        <f>IF($A841="","",MOD(ROW()-5,12)+1)</f>
        <v/>
      </c>
      <c r="C841" s="18">
        <f>IF($A841="","",IFERROR(VLOOKUP($A841,'Recurring Plans'!$A$5:$M$104,2,FALSE),""))</f>
        <v/>
      </c>
      <c r="D841" s="18">
        <f>IF($A841="","",IFERROR(VLOOKUP($A841,'Recurring Plans'!$A$5:$M$104,4,FALSE),""))</f>
        <v/>
      </c>
      <c r="E841" s="32">
        <f>IF(OR($A841="",$B841&gt;IFERROR(VLOOKUP($A841,'Recurring Plans'!$A$5:$M$104,8,FALSE),0),IFERROR(VLOOKUP($A841,'Recurring Plans'!$A$5:$M$104,11,FALSE),"")&lt;&gt;'Assumptions'!$E$9),"",IFERROR(IF(VLOOKUP($A841,'Recurring Plans'!$A$5:$M$104,7,FALSE)='Assumptions'!$E$4,VLOOKUP($A841,'Recurring Plans'!$A$5:$M$104,5,FALSE)+($B841-1)*VLOOKUP($A841,'Recurring Plans'!$A$5:$M$104,6,FALSE),IF(VLOOKUP($A841,'Recurring Plans'!$A$5:$M$104,7,FALSE)='Assumptions'!$E$5,VLOOKUP($A841,'Recurring Plans'!$A$5:$M$104,5,FALSE)+($B841-1)*VLOOKUP($A841,'Recurring Plans'!$A$5:$M$104,6,FALSE)*7,IF(VLOOKUP($A841,'Recurring Plans'!$A$5:$M$104,7,FALSE)='Assumptions'!$E$6,EDATE(VLOOKUP($A841,'Recurring Plans'!$A$5:$M$104,5,FALSE),($B841-1)*VLOOKUP($A841,'Recurring Plans'!$A$5:$M$104,6,FALSE)),""))),""))</f>
        <v/>
      </c>
      <c r="F841" s="31" t="n"/>
      <c r="G841" s="32">
        <f>IF($E841="","",IF($F841&lt;&gt;"",$F841,$E841))</f>
        <v/>
      </c>
      <c r="H841" s="22">
        <f>IF($E841="","",IFERROR(VLOOKUP($A841,'Recurring Plans'!$A$5:$M$104,9,FALSE),""))</f>
        <v/>
      </c>
      <c r="I841" s="13" t="n"/>
      <c r="J841" s="18">
        <f>IF($E841="","",IF($I841&lt;&gt;"",$I841,IFERROR(VLOOKUP($A841,'Recurring Plans'!$A$5:$M$104,10,FALSE),"")))</f>
        <v/>
      </c>
      <c r="K841" s="12" t="n"/>
      <c r="L841" s="6">
        <f>IF($G841="","",IF($K841&lt;&gt;"",$K841,'Assumptions'!$E$14))</f>
        <v/>
      </c>
      <c r="M841" s="13" t="n"/>
      <c r="N841" s="18">
        <f>IF($G841="","",IF(OR($F841&lt;&gt;"",$I841&lt;&gt;"",$M841&lt;&gt;"",$K841='Assumptions'!$E$16,$K841='Assumptions'!$E$17),"Exception - check",IF(AND($L841='Assumptions'!$E$14,$G841&lt;'Assumptions'!$B$4),"Past date - check","")))</f>
        <v/>
      </c>
    </row>
    <row r="842">
      <c r="A842" s="9">
        <f>IFERROR(IF(INDEX('Recurring Plans'!$A$5:$A$104,INT((ROW()-5)/12)+1)="","",INDEX('Recurring Plans'!$A$5:$A$104,INT((ROW()-5)/12)+1)),"")</f>
        <v/>
      </c>
      <c r="B842" s="23">
        <f>IF($A842="","",MOD(ROW()-5,12)+1)</f>
        <v/>
      </c>
      <c r="C842" s="20">
        <f>IF($A842="","",IFERROR(VLOOKUP($A842,'Recurring Plans'!$A$5:$M$104,2,FALSE),""))</f>
        <v/>
      </c>
      <c r="D842" s="20">
        <f>IF($A842="","",IFERROR(VLOOKUP($A842,'Recurring Plans'!$A$5:$M$104,4,FALSE),""))</f>
        <v/>
      </c>
      <c r="E842" s="33">
        <f>IF(OR($A842="",$B842&gt;IFERROR(VLOOKUP($A842,'Recurring Plans'!$A$5:$M$104,8,FALSE),0),IFERROR(VLOOKUP($A842,'Recurring Plans'!$A$5:$M$104,11,FALSE),"")&lt;&gt;'Assumptions'!$E$9),"",IFERROR(IF(VLOOKUP($A842,'Recurring Plans'!$A$5:$M$104,7,FALSE)='Assumptions'!$E$4,VLOOKUP($A842,'Recurring Plans'!$A$5:$M$104,5,FALSE)+($B842-1)*VLOOKUP($A842,'Recurring Plans'!$A$5:$M$104,6,FALSE),IF(VLOOKUP($A842,'Recurring Plans'!$A$5:$M$104,7,FALSE)='Assumptions'!$E$5,VLOOKUP($A842,'Recurring Plans'!$A$5:$M$104,5,FALSE)+($B842-1)*VLOOKUP($A842,'Recurring Plans'!$A$5:$M$104,6,FALSE)*7,IF(VLOOKUP($A842,'Recurring Plans'!$A$5:$M$104,7,FALSE)='Assumptions'!$E$6,EDATE(VLOOKUP($A842,'Recurring Plans'!$A$5:$M$104,5,FALSE),($B842-1)*VLOOKUP($A842,'Recurring Plans'!$A$5:$M$104,6,FALSE)),""))),""))</f>
        <v/>
      </c>
      <c r="F842" s="31" t="n"/>
      <c r="G842" s="33">
        <f>IF($E842="","",IF($F842&lt;&gt;"",$F842,$E842))</f>
        <v/>
      </c>
      <c r="H842" s="24">
        <f>IF($E842="","",IFERROR(VLOOKUP($A842,'Recurring Plans'!$A$5:$M$104,9,FALSE),""))</f>
        <v/>
      </c>
      <c r="I842" s="13" t="n"/>
      <c r="J842" s="20">
        <f>IF($E842="","",IF($I842&lt;&gt;"",$I842,IFERROR(VLOOKUP($A842,'Recurring Plans'!$A$5:$M$104,10,FALSE),"")))</f>
        <v/>
      </c>
      <c r="K842" s="12" t="n"/>
      <c r="L842" s="9">
        <f>IF($G842="","",IF($K842&lt;&gt;"",$K842,'Assumptions'!$E$14))</f>
        <v/>
      </c>
      <c r="M842" s="13" t="n"/>
      <c r="N842" s="20">
        <f>IF($G842="","",IF(OR($F842&lt;&gt;"",$I842&lt;&gt;"",$M842&lt;&gt;"",$K842='Assumptions'!$E$16,$K842='Assumptions'!$E$17),"Exception - check",IF(AND($L842='Assumptions'!$E$14,$G842&lt;'Assumptions'!$B$4),"Past date - check","")))</f>
        <v/>
      </c>
    </row>
    <row r="843">
      <c r="A843" s="6">
        <f>IFERROR(IF(INDEX('Recurring Plans'!$A$5:$A$104,INT((ROW()-5)/12)+1)="","",INDEX('Recurring Plans'!$A$5:$A$104,INT((ROW()-5)/12)+1)),"")</f>
        <v/>
      </c>
      <c r="B843" s="21">
        <f>IF($A843="","",MOD(ROW()-5,12)+1)</f>
        <v/>
      </c>
      <c r="C843" s="18">
        <f>IF($A843="","",IFERROR(VLOOKUP($A843,'Recurring Plans'!$A$5:$M$104,2,FALSE),""))</f>
        <v/>
      </c>
      <c r="D843" s="18">
        <f>IF($A843="","",IFERROR(VLOOKUP($A843,'Recurring Plans'!$A$5:$M$104,4,FALSE),""))</f>
        <v/>
      </c>
      <c r="E843" s="32">
        <f>IF(OR($A843="",$B843&gt;IFERROR(VLOOKUP($A843,'Recurring Plans'!$A$5:$M$104,8,FALSE),0),IFERROR(VLOOKUP($A843,'Recurring Plans'!$A$5:$M$104,11,FALSE),"")&lt;&gt;'Assumptions'!$E$9),"",IFERROR(IF(VLOOKUP($A843,'Recurring Plans'!$A$5:$M$104,7,FALSE)='Assumptions'!$E$4,VLOOKUP($A843,'Recurring Plans'!$A$5:$M$104,5,FALSE)+($B843-1)*VLOOKUP($A843,'Recurring Plans'!$A$5:$M$104,6,FALSE),IF(VLOOKUP($A843,'Recurring Plans'!$A$5:$M$104,7,FALSE)='Assumptions'!$E$5,VLOOKUP($A843,'Recurring Plans'!$A$5:$M$104,5,FALSE)+($B843-1)*VLOOKUP($A843,'Recurring Plans'!$A$5:$M$104,6,FALSE)*7,IF(VLOOKUP($A843,'Recurring Plans'!$A$5:$M$104,7,FALSE)='Assumptions'!$E$6,EDATE(VLOOKUP($A843,'Recurring Plans'!$A$5:$M$104,5,FALSE),($B843-1)*VLOOKUP($A843,'Recurring Plans'!$A$5:$M$104,6,FALSE)),""))),""))</f>
        <v/>
      </c>
      <c r="F843" s="31" t="n"/>
      <c r="G843" s="32">
        <f>IF($E843="","",IF($F843&lt;&gt;"",$F843,$E843))</f>
        <v/>
      </c>
      <c r="H843" s="22">
        <f>IF($E843="","",IFERROR(VLOOKUP($A843,'Recurring Plans'!$A$5:$M$104,9,FALSE),""))</f>
        <v/>
      </c>
      <c r="I843" s="13" t="n"/>
      <c r="J843" s="18">
        <f>IF($E843="","",IF($I843&lt;&gt;"",$I843,IFERROR(VLOOKUP($A843,'Recurring Plans'!$A$5:$M$104,10,FALSE),"")))</f>
        <v/>
      </c>
      <c r="K843" s="12" t="n"/>
      <c r="L843" s="6">
        <f>IF($G843="","",IF($K843&lt;&gt;"",$K843,'Assumptions'!$E$14))</f>
        <v/>
      </c>
      <c r="M843" s="13" t="n"/>
      <c r="N843" s="18">
        <f>IF($G843="","",IF(OR($F843&lt;&gt;"",$I843&lt;&gt;"",$M843&lt;&gt;"",$K843='Assumptions'!$E$16,$K843='Assumptions'!$E$17),"Exception - check",IF(AND($L843='Assumptions'!$E$14,$G843&lt;'Assumptions'!$B$4),"Past date - check","")))</f>
        <v/>
      </c>
    </row>
    <row r="844">
      <c r="A844" s="9">
        <f>IFERROR(IF(INDEX('Recurring Plans'!$A$5:$A$104,INT((ROW()-5)/12)+1)="","",INDEX('Recurring Plans'!$A$5:$A$104,INT((ROW()-5)/12)+1)),"")</f>
        <v/>
      </c>
      <c r="B844" s="23">
        <f>IF($A844="","",MOD(ROW()-5,12)+1)</f>
        <v/>
      </c>
      <c r="C844" s="20">
        <f>IF($A844="","",IFERROR(VLOOKUP($A844,'Recurring Plans'!$A$5:$M$104,2,FALSE),""))</f>
        <v/>
      </c>
      <c r="D844" s="20">
        <f>IF($A844="","",IFERROR(VLOOKUP($A844,'Recurring Plans'!$A$5:$M$104,4,FALSE),""))</f>
        <v/>
      </c>
      <c r="E844" s="33">
        <f>IF(OR($A844="",$B844&gt;IFERROR(VLOOKUP($A844,'Recurring Plans'!$A$5:$M$104,8,FALSE),0),IFERROR(VLOOKUP($A844,'Recurring Plans'!$A$5:$M$104,11,FALSE),"")&lt;&gt;'Assumptions'!$E$9),"",IFERROR(IF(VLOOKUP($A844,'Recurring Plans'!$A$5:$M$104,7,FALSE)='Assumptions'!$E$4,VLOOKUP($A844,'Recurring Plans'!$A$5:$M$104,5,FALSE)+($B844-1)*VLOOKUP($A844,'Recurring Plans'!$A$5:$M$104,6,FALSE),IF(VLOOKUP($A844,'Recurring Plans'!$A$5:$M$104,7,FALSE)='Assumptions'!$E$5,VLOOKUP($A844,'Recurring Plans'!$A$5:$M$104,5,FALSE)+($B844-1)*VLOOKUP($A844,'Recurring Plans'!$A$5:$M$104,6,FALSE)*7,IF(VLOOKUP($A844,'Recurring Plans'!$A$5:$M$104,7,FALSE)='Assumptions'!$E$6,EDATE(VLOOKUP($A844,'Recurring Plans'!$A$5:$M$104,5,FALSE),($B844-1)*VLOOKUP($A844,'Recurring Plans'!$A$5:$M$104,6,FALSE)),""))),""))</f>
        <v/>
      </c>
      <c r="F844" s="31" t="n"/>
      <c r="G844" s="33">
        <f>IF($E844="","",IF($F844&lt;&gt;"",$F844,$E844))</f>
        <v/>
      </c>
      <c r="H844" s="24">
        <f>IF($E844="","",IFERROR(VLOOKUP($A844,'Recurring Plans'!$A$5:$M$104,9,FALSE),""))</f>
        <v/>
      </c>
      <c r="I844" s="13" t="n"/>
      <c r="J844" s="20">
        <f>IF($E844="","",IF($I844&lt;&gt;"",$I844,IFERROR(VLOOKUP($A844,'Recurring Plans'!$A$5:$M$104,10,FALSE),"")))</f>
        <v/>
      </c>
      <c r="K844" s="12" t="n"/>
      <c r="L844" s="9">
        <f>IF($G844="","",IF($K844&lt;&gt;"",$K844,'Assumptions'!$E$14))</f>
        <v/>
      </c>
      <c r="M844" s="13" t="n"/>
      <c r="N844" s="20">
        <f>IF($G844="","",IF(OR($F844&lt;&gt;"",$I844&lt;&gt;"",$M844&lt;&gt;"",$K844='Assumptions'!$E$16,$K844='Assumptions'!$E$17),"Exception - check",IF(AND($L844='Assumptions'!$E$14,$G844&lt;'Assumptions'!$B$4),"Past date - check","")))</f>
        <v/>
      </c>
    </row>
    <row r="845">
      <c r="A845" s="6">
        <f>IFERROR(IF(INDEX('Recurring Plans'!$A$5:$A$104,INT((ROW()-5)/12)+1)="","",INDEX('Recurring Plans'!$A$5:$A$104,INT((ROW()-5)/12)+1)),"")</f>
        <v/>
      </c>
      <c r="B845" s="21">
        <f>IF($A845="","",MOD(ROW()-5,12)+1)</f>
        <v/>
      </c>
      <c r="C845" s="18">
        <f>IF($A845="","",IFERROR(VLOOKUP($A845,'Recurring Plans'!$A$5:$M$104,2,FALSE),""))</f>
        <v/>
      </c>
      <c r="D845" s="18">
        <f>IF($A845="","",IFERROR(VLOOKUP($A845,'Recurring Plans'!$A$5:$M$104,4,FALSE),""))</f>
        <v/>
      </c>
      <c r="E845" s="32">
        <f>IF(OR($A845="",$B845&gt;IFERROR(VLOOKUP($A845,'Recurring Plans'!$A$5:$M$104,8,FALSE),0),IFERROR(VLOOKUP($A845,'Recurring Plans'!$A$5:$M$104,11,FALSE),"")&lt;&gt;'Assumptions'!$E$9),"",IFERROR(IF(VLOOKUP($A845,'Recurring Plans'!$A$5:$M$104,7,FALSE)='Assumptions'!$E$4,VLOOKUP($A845,'Recurring Plans'!$A$5:$M$104,5,FALSE)+($B845-1)*VLOOKUP($A845,'Recurring Plans'!$A$5:$M$104,6,FALSE),IF(VLOOKUP($A845,'Recurring Plans'!$A$5:$M$104,7,FALSE)='Assumptions'!$E$5,VLOOKUP($A845,'Recurring Plans'!$A$5:$M$104,5,FALSE)+($B845-1)*VLOOKUP($A845,'Recurring Plans'!$A$5:$M$104,6,FALSE)*7,IF(VLOOKUP($A845,'Recurring Plans'!$A$5:$M$104,7,FALSE)='Assumptions'!$E$6,EDATE(VLOOKUP($A845,'Recurring Plans'!$A$5:$M$104,5,FALSE),($B845-1)*VLOOKUP($A845,'Recurring Plans'!$A$5:$M$104,6,FALSE)),""))),""))</f>
        <v/>
      </c>
      <c r="F845" s="31" t="n"/>
      <c r="G845" s="32">
        <f>IF($E845="","",IF($F845&lt;&gt;"",$F845,$E845))</f>
        <v/>
      </c>
      <c r="H845" s="22">
        <f>IF($E845="","",IFERROR(VLOOKUP($A845,'Recurring Plans'!$A$5:$M$104,9,FALSE),""))</f>
        <v/>
      </c>
      <c r="I845" s="13" t="n"/>
      <c r="J845" s="18">
        <f>IF($E845="","",IF($I845&lt;&gt;"",$I845,IFERROR(VLOOKUP($A845,'Recurring Plans'!$A$5:$M$104,10,FALSE),"")))</f>
        <v/>
      </c>
      <c r="K845" s="12" t="n"/>
      <c r="L845" s="6">
        <f>IF($G845="","",IF($K845&lt;&gt;"",$K845,'Assumptions'!$E$14))</f>
        <v/>
      </c>
      <c r="M845" s="13" t="n"/>
      <c r="N845" s="18">
        <f>IF($G845="","",IF(OR($F845&lt;&gt;"",$I845&lt;&gt;"",$M845&lt;&gt;"",$K845='Assumptions'!$E$16,$K845='Assumptions'!$E$17),"Exception - check",IF(AND($L845='Assumptions'!$E$14,$G845&lt;'Assumptions'!$B$4),"Past date - check","")))</f>
        <v/>
      </c>
    </row>
    <row r="846">
      <c r="A846" s="9">
        <f>IFERROR(IF(INDEX('Recurring Plans'!$A$5:$A$104,INT((ROW()-5)/12)+1)="","",INDEX('Recurring Plans'!$A$5:$A$104,INT((ROW()-5)/12)+1)),"")</f>
        <v/>
      </c>
      <c r="B846" s="23">
        <f>IF($A846="","",MOD(ROW()-5,12)+1)</f>
        <v/>
      </c>
      <c r="C846" s="20">
        <f>IF($A846="","",IFERROR(VLOOKUP($A846,'Recurring Plans'!$A$5:$M$104,2,FALSE),""))</f>
        <v/>
      </c>
      <c r="D846" s="20">
        <f>IF($A846="","",IFERROR(VLOOKUP($A846,'Recurring Plans'!$A$5:$M$104,4,FALSE),""))</f>
        <v/>
      </c>
      <c r="E846" s="33">
        <f>IF(OR($A846="",$B846&gt;IFERROR(VLOOKUP($A846,'Recurring Plans'!$A$5:$M$104,8,FALSE),0),IFERROR(VLOOKUP($A846,'Recurring Plans'!$A$5:$M$104,11,FALSE),"")&lt;&gt;'Assumptions'!$E$9),"",IFERROR(IF(VLOOKUP($A846,'Recurring Plans'!$A$5:$M$104,7,FALSE)='Assumptions'!$E$4,VLOOKUP($A846,'Recurring Plans'!$A$5:$M$104,5,FALSE)+($B846-1)*VLOOKUP($A846,'Recurring Plans'!$A$5:$M$104,6,FALSE),IF(VLOOKUP($A846,'Recurring Plans'!$A$5:$M$104,7,FALSE)='Assumptions'!$E$5,VLOOKUP($A846,'Recurring Plans'!$A$5:$M$104,5,FALSE)+($B846-1)*VLOOKUP($A846,'Recurring Plans'!$A$5:$M$104,6,FALSE)*7,IF(VLOOKUP($A846,'Recurring Plans'!$A$5:$M$104,7,FALSE)='Assumptions'!$E$6,EDATE(VLOOKUP($A846,'Recurring Plans'!$A$5:$M$104,5,FALSE),($B846-1)*VLOOKUP($A846,'Recurring Plans'!$A$5:$M$104,6,FALSE)),""))),""))</f>
        <v/>
      </c>
      <c r="F846" s="31" t="n"/>
      <c r="G846" s="33">
        <f>IF($E846="","",IF($F846&lt;&gt;"",$F846,$E846))</f>
        <v/>
      </c>
      <c r="H846" s="24">
        <f>IF($E846="","",IFERROR(VLOOKUP($A846,'Recurring Plans'!$A$5:$M$104,9,FALSE),""))</f>
        <v/>
      </c>
      <c r="I846" s="13" t="n"/>
      <c r="J846" s="20">
        <f>IF($E846="","",IF($I846&lt;&gt;"",$I846,IFERROR(VLOOKUP($A846,'Recurring Plans'!$A$5:$M$104,10,FALSE),"")))</f>
        <v/>
      </c>
      <c r="K846" s="12" t="n"/>
      <c r="L846" s="9">
        <f>IF($G846="","",IF($K846&lt;&gt;"",$K846,'Assumptions'!$E$14))</f>
        <v/>
      </c>
      <c r="M846" s="13" t="n"/>
      <c r="N846" s="20">
        <f>IF($G846="","",IF(OR($F846&lt;&gt;"",$I846&lt;&gt;"",$M846&lt;&gt;"",$K846='Assumptions'!$E$16,$K846='Assumptions'!$E$17),"Exception - check",IF(AND($L846='Assumptions'!$E$14,$G846&lt;'Assumptions'!$B$4),"Past date - check","")))</f>
        <v/>
      </c>
    </row>
    <row r="847">
      <c r="A847" s="6">
        <f>IFERROR(IF(INDEX('Recurring Plans'!$A$5:$A$104,INT((ROW()-5)/12)+1)="","",INDEX('Recurring Plans'!$A$5:$A$104,INT((ROW()-5)/12)+1)),"")</f>
        <v/>
      </c>
      <c r="B847" s="21">
        <f>IF($A847="","",MOD(ROW()-5,12)+1)</f>
        <v/>
      </c>
      <c r="C847" s="18">
        <f>IF($A847="","",IFERROR(VLOOKUP($A847,'Recurring Plans'!$A$5:$M$104,2,FALSE),""))</f>
        <v/>
      </c>
      <c r="D847" s="18">
        <f>IF($A847="","",IFERROR(VLOOKUP($A847,'Recurring Plans'!$A$5:$M$104,4,FALSE),""))</f>
        <v/>
      </c>
      <c r="E847" s="32">
        <f>IF(OR($A847="",$B847&gt;IFERROR(VLOOKUP($A847,'Recurring Plans'!$A$5:$M$104,8,FALSE),0),IFERROR(VLOOKUP($A847,'Recurring Plans'!$A$5:$M$104,11,FALSE),"")&lt;&gt;'Assumptions'!$E$9),"",IFERROR(IF(VLOOKUP($A847,'Recurring Plans'!$A$5:$M$104,7,FALSE)='Assumptions'!$E$4,VLOOKUP($A847,'Recurring Plans'!$A$5:$M$104,5,FALSE)+($B847-1)*VLOOKUP($A847,'Recurring Plans'!$A$5:$M$104,6,FALSE),IF(VLOOKUP($A847,'Recurring Plans'!$A$5:$M$104,7,FALSE)='Assumptions'!$E$5,VLOOKUP($A847,'Recurring Plans'!$A$5:$M$104,5,FALSE)+($B847-1)*VLOOKUP($A847,'Recurring Plans'!$A$5:$M$104,6,FALSE)*7,IF(VLOOKUP($A847,'Recurring Plans'!$A$5:$M$104,7,FALSE)='Assumptions'!$E$6,EDATE(VLOOKUP($A847,'Recurring Plans'!$A$5:$M$104,5,FALSE),($B847-1)*VLOOKUP($A847,'Recurring Plans'!$A$5:$M$104,6,FALSE)),""))),""))</f>
        <v/>
      </c>
      <c r="F847" s="31" t="n"/>
      <c r="G847" s="32">
        <f>IF($E847="","",IF($F847&lt;&gt;"",$F847,$E847))</f>
        <v/>
      </c>
      <c r="H847" s="22">
        <f>IF($E847="","",IFERROR(VLOOKUP($A847,'Recurring Plans'!$A$5:$M$104,9,FALSE),""))</f>
        <v/>
      </c>
      <c r="I847" s="13" t="n"/>
      <c r="J847" s="18">
        <f>IF($E847="","",IF($I847&lt;&gt;"",$I847,IFERROR(VLOOKUP($A847,'Recurring Plans'!$A$5:$M$104,10,FALSE),"")))</f>
        <v/>
      </c>
      <c r="K847" s="12" t="n"/>
      <c r="L847" s="6">
        <f>IF($G847="","",IF($K847&lt;&gt;"",$K847,'Assumptions'!$E$14))</f>
        <v/>
      </c>
      <c r="M847" s="13" t="n"/>
      <c r="N847" s="18">
        <f>IF($G847="","",IF(OR($F847&lt;&gt;"",$I847&lt;&gt;"",$M847&lt;&gt;"",$K847='Assumptions'!$E$16,$K847='Assumptions'!$E$17),"Exception - check",IF(AND($L847='Assumptions'!$E$14,$G847&lt;'Assumptions'!$B$4),"Past date - check","")))</f>
        <v/>
      </c>
    </row>
    <row r="848">
      <c r="A848" s="9">
        <f>IFERROR(IF(INDEX('Recurring Plans'!$A$5:$A$104,INT((ROW()-5)/12)+1)="","",INDEX('Recurring Plans'!$A$5:$A$104,INT((ROW()-5)/12)+1)),"")</f>
        <v/>
      </c>
      <c r="B848" s="23">
        <f>IF($A848="","",MOD(ROW()-5,12)+1)</f>
        <v/>
      </c>
      <c r="C848" s="20">
        <f>IF($A848="","",IFERROR(VLOOKUP($A848,'Recurring Plans'!$A$5:$M$104,2,FALSE),""))</f>
        <v/>
      </c>
      <c r="D848" s="20">
        <f>IF($A848="","",IFERROR(VLOOKUP($A848,'Recurring Plans'!$A$5:$M$104,4,FALSE),""))</f>
        <v/>
      </c>
      <c r="E848" s="33">
        <f>IF(OR($A848="",$B848&gt;IFERROR(VLOOKUP($A848,'Recurring Plans'!$A$5:$M$104,8,FALSE),0),IFERROR(VLOOKUP($A848,'Recurring Plans'!$A$5:$M$104,11,FALSE),"")&lt;&gt;'Assumptions'!$E$9),"",IFERROR(IF(VLOOKUP($A848,'Recurring Plans'!$A$5:$M$104,7,FALSE)='Assumptions'!$E$4,VLOOKUP($A848,'Recurring Plans'!$A$5:$M$104,5,FALSE)+($B848-1)*VLOOKUP($A848,'Recurring Plans'!$A$5:$M$104,6,FALSE),IF(VLOOKUP($A848,'Recurring Plans'!$A$5:$M$104,7,FALSE)='Assumptions'!$E$5,VLOOKUP($A848,'Recurring Plans'!$A$5:$M$104,5,FALSE)+($B848-1)*VLOOKUP($A848,'Recurring Plans'!$A$5:$M$104,6,FALSE)*7,IF(VLOOKUP($A848,'Recurring Plans'!$A$5:$M$104,7,FALSE)='Assumptions'!$E$6,EDATE(VLOOKUP($A848,'Recurring Plans'!$A$5:$M$104,5,FALSE),($B848-1)*VLOOKUP($A848,'Recurring Plans'!$A$5:$M$104,6,FALSE)),""))),""))</f>
        <v/>
      </c>
      <c r="F848" s="31" t="n"/>
      <c r="G848" s="33">
        <f>IF($E848="","",IF($F848&lt;&gt;"",$F848,$E848))</f>
        <v/>
      </c>
      <c r="H848" s="24">
        <f>IF($E848="","",IFERROR(VLOOKUP($A848,'Recurring Plans'!$A$5:$M$104,9,FALSE),""))</f>
        <v/>
      </c>
      <c r="I848" s="13" t="n"/>
      <c r="J848" s="20">
        <f>IF($E848="","",IF($I848&lt;&gt;"",$I848,IFERROR(VLOOKUP($A848,'Recurring Plans'!$A$5:$M$104,10,FALSE),"")))</f>
        <v/>
      </c>
      <c r="K848" s="12" t="n"/>
      <c r="L848" s="9">
        <f>IF($G848="","",IF($K848&lt;&gt;"",$K848,'Assumptions'!$E$14))</f>
        <v/>
      </c>
      <c r="M848" s="13" t="n"/>
      <c r="N848" s="20">
        <f>IF($G848="","",IF(OR($F848&lt;&gt;"",$I848&lt;&gt;"",$M848&lt;&gt;"",$K848='Assumptions'!$E$16,$K848='Assumptions'!$E$17),"Exception - check",IF(AND($L848='Assumptions'!$E$14,$G848&lt;'Assumptions'!$B$4),"Past date - check","")))</f>
        <v/>
      </c>
    </row>
    <row r="849">
      <c r="A849" s="6">
        <f>IFERROR(IF(INDEX('Recurring Plans'!$A$5:$A$104,INT((ROW()-5)/12)+1)="","",INDEX('Recurring Plans'!$A$5:$A$104,INT((ROW()-5)/12)+1)),"")</f>
        <v/>
      </c>
      <c r="B849" s="21">
        <f>IF($A849="","",MOD(ROW()-5,12)+1)</f>
        <v/>
      </c>
      <c r="C849" s="18">
        <f>IF($A849="","",IFERROR(VLOOKUP($A849,'Recurring Plans'!$A$5:$M$104,2,FALSE),""))</f>
        <v/>
      </c>
      <c r="D849" s="18">
        <f>IF($A849="","",IFERROR(VLOOKUP($A849,'Recurring Plans'!$A$5:$M$104,4,FALSE),""))</f>
        <v/>
      </c>
      <c r="E849" s="32">
        <f>IF(OR($A849="",$B849&gt;IFERROR(VLOOKUP($A849,'Recurring Plans'!$A$5:$M$104,8,FALSE),0),IFERROR(VLOOKUP($A849,'Recurring Plans'!$A$5:$M$104,11,FALSE),"")&lt;&gt;'Assumptions'!$E$9),"",IFERROR(IF(VLOOKUP($A849,'Recurring Plans'!$A$5:$M$104,7,FALSE)='Assumptions'!$E$4,VLOOKUP($A849,'Recurring Plans'!$A$5:$M$104,5,FALSE)+($B849-1)*VLOOKUP($A849,'Recurring Plans'!$A$5:$M$104,6,FALSE),IF(VLOOKUP($A849,'Recurring Plans'!$A$5:$M$104,7,FALSE)='Assumptions'!$E$5,VLOOKUP($A849,'Recurring Plans'!$A$5:$M$104,5,FALSE)+($B849-1)*VLOOKUP($A849,'Recurring Plans'!$A$5:$M$104,6,FALSE)*7,IF(VLOOKUP($A849,'Recurring Plans'!$A$5:$M$104,7,FALSE)='Assumptions'!$E$6,EDATE(VLOOKUP($A849,'Recurring Plans'!$A$5:$M$104,5,FALSE),($B849-1)*VLOOKUP($A849,'Recurring Plans'!$A$5:$M$104,6,FALSE)),""))),""))</f>
        <v/>
      </c>
      <c r="F849" s="31" t="n"/>
      <c r="G849" s="32">
        <f>IF($E849="","",IF($F849&lt;&gt;"",$F849,$E849))</f>
        <v/>
      </c>
      <c r="H849" s="22">
        <f>IF($E849="","",IFERROR(VLOOKUP($A849,'Recurring Plans'!$A$5:$M$104,9,FALSE),""))</f>
        <v/>
      </c>
      <c r="I849" s="13" t="n"/>
      <c r="J849" s="18">
        <f>IF($E849="","",IF($I849&lt;&gt;"",$I849,IFERROR(VLOOKUP($A849,'Recurring Plans'!$A$5:$M$104,10,FALSE),"")))</f>
        <v/>
      </c>
      <c r="K849" s="12" t="n"/>
      <c r="L849" s="6">
        <f>IF($G849="","",IF($K849&lt;&gt;"",$K849,'Assumptions'!$E$14))</f>
        <v/>
      </c>
      <c r="M849" s="13" t="n"/>
      <c r="N849" s="18">
        <f>IF($G849="","",IF(OR($F849&lt;&gt;"",$I849&lt;&gt;"",$M849&lt;&gt;"",$K849='Assumptions'!$E$16,$K849='Assumptions'!$E$17),"Exception - check",IF(AND($L849='Assumptions'!$E$14,$G849&lt;'Assumptions'!$B$4),"Past date - check","")))</f>
        <v/>
      </c>
    </row>
    <row r="850">
      <c r="A850" s="9">
        <f>IFERROR(IF(INDEX('Recurring Plans'!$A$5:$A$104,INT((ROW()-5)/12)+1)="","",INDEX('Recurring Plans'!$A$5:$A$104,INT((ROW()-5)/12)+1)),"")</f>
        <v/>
      </c>
      <c r="B850" s="23">
        <f>IF($A850="","",MOD(ROW()-5,12)+1)</f>
        <v/>
      </c>
      <c r="C850" s="20">
        <f>IF($A850="","",IFERROR(VLOOKUP($A850,'Recurring Plans'!$A$5:$M$104,2,FALSE),""))</f>
        <v/>
      </c>
      <c r="D850" s="20">
        <f>IF($A850="","",IFERROR(VLOOKUP($A850,'Recurring Plans'!$A$5:$M$104,4,FALSE),""))</f>
        <v/>
      </c>
      <c r="E850" s="33">
        <f>IF(OR($A850="",$B850&gt;IFERROR(VLOOKUP($A850,'Recurring Plans'!$A$5:$M$104,8,FALSE),0),IFERROR(VLOOKUP($A850,'Recurring Plans'!$A$5:$M$104,11,FALSE),"")&lt;&gt;'Assumptions'!$E$9),"",IFERROR(IF(VLOOKUP($A850,'Recurring Plans'!$A$5:$M$104,7,FALSE)='Assumptions'!$E$4,VLOOKUP($A850,'Recurring Plans'!$A$5:$M$104,5,FALSE)+($B850-1)*VLOOKUP($A850,'Recurring Plans'!$A$5:$M$104,6,FALSE),IF(VLOOKUP($A850,'Recurring Plans'!$A$5:$M$104,7,FALSE)='Assumptions'!$E$5,VLOOKUP($A850,'Recurring Plans'!$A$5:$M$104,5,FALSE)+($B850-1)*VLOOKUP($A850,'Recurring Plans'!$A$5:$M$104,6,FALSE)*7,IF(VLOOKUP($A850,'Recurring Plans'!$A$5:$M$104,7,FALSE)='Assumptions'!$E$6,EDATE(VLOOKUP($A850,'Recurring Plans'!$A$5:$M$104,5,FALSE),($B850-1)*VLOOKUP($A850,'Recurring Plans'!$A$5:$M$104,6,FALSE)),""))),""))</f>
        <v/>
      </c>
      <c r="F850" s="31" t="n"/>
      <c r="G850" s="33">
        <f>IF($E850="","",IF($F850&lt;&gt;"",$F850,$E850))</f>
        <v/>
      </c>
      <c r="H850" s="24">
        <f>IF($E850="","",IFERROR(VLOOKUP($A850,'Recurring Plans'!$A$5:$M$104,9,FALSE),""))</f>
        <v/>
      </c>
      <c r="I850" s="13" t="n"/>
      <c r="J850" s="20">
        <f>IF($E850="","",IF($I850&lt;&gt;"",$I850,IFERROR(VLOOKUP($A850,'Recurring Plans'!$A$5:$M$104,10,FALSE),"")))</f>
        <v/>
      </c>
      <c r="K850" s="12" t="n"/>
      <c r="L850" s="9">
        <f>IF($G850="","",IF($K850&lt;&gt;"",$K850,'Assumptions'!$E$14))</f>
        <v/>
      </c>
      <c r="M850" s="13" t="n"/>
      <c r="N850" s="20">
        <f>IF($G850="","",IF(OR($F850&lt;&gt;"",$I850&lt;&gt;"",$M850&lt;&gt;"",$K850='Assumptions'!$E$16,$K850='Assumptions'!$E$17),"Exception - check",IF(AND($L850='Assumptions'!$E$14,$G850&lt;'Assumptions'!$B$4),"Past date - check","")))</f>
        <v/>
      </c>
    </row>
    <row r="851">
      <c r="A851" s="6">
        <f>IFERROR(IF(INDEX('Recurring Plans'!$A$5:$A$104,INT((ROW()-5)/12)+1)="","",INDEX('Recurring Plans'!$A$5:$A$104,INT((ROW()-5)/12)+1)),"")</f>
        <v/>
      </c>
      <c r="B851" s="21">
        <f>IF($A851="","",MOD(ROW()-5,12)+1)</f>
        <v/>
      </c>
      <c r="C851" s="18">
        <f>IF($A851="","",IFERROR(VLOOKUP($A851,'Recurring Plans'!$A$5:$M$104,2,FALSE),""))</f>
        <v/>
      </c>
      <c r="D851" s="18">
        <f>IF($A851="","",IFERROR(VLOOKUP($A851,'Recurring Plans'!$A$5:$M$104,4,FALSE),""))</f>
        <v/>
      </c>
      <c r="E851" s="32">
        <f>IF(OR($A851="",$B851&gt;IFERROR(VLOOKUP($A851,'Recurring Plans'!$A$5:$M$104,8,FALSE),0),IFERROR(VLOOKUP($A851,'Recurring Plans'!$A$5:$M$104,11,FALSE),"")&lt;&gt;'Assumptions'!$E$9),"",IFERROR(IF(VLOOKUP($A851,'Recurring Plans'!$A$5:$M$104,7,FALSE)='Assumptions'!$E$4,VLOOKUP($A851,'Recurring Plans'!$A$5:$M$104,5,FALSE)+($B851-1)*VLOOKUP($A851,'Recurring Plans'!$A$5:$M$104,6,FALSE),IF(VLOOKUP($A851,'Recurring Plans'!$A$5:$M$104,7,FALSE)='Assumptions'!$E$5,VLOOKUP($A851,'Recurring Plans'!$A$5:$M$104,5,FALSE)+($B851-1)*VLOOKUP($A851,'Recurring Plans'!$A$5:$M$104,6,FALSE)*7,IF(VLOOKUP($A851,'Recurring Plans'!$A$5:$M$104,7,FALSE)='Assumptions'!$E$6,EDATE(VLOOKUP($A851,'Recurring Plans'!$A$5:$M$104,5,FALSE),($B851-1)*VLOOKUP($A851,'Recurring Plans'!$A$5:$M$104,6,FALSE)),""))),""))</f>
        <v/>
      </c>
      <c r="F851" s="31" t="n"/>
      <c r="G851" s="32">
        <f>IF($E851="","",IF($F851&lt;&gt;"",$F851,$E851))</f>
        <v/>
      </c>
      <c r="H851" s="22">
        <f>IF($E851="","",IFERROR(VLOOKUP($A851,'Recurring Plans'!$A$5:$M$104,9,FALSE),""))</f>
        <v/>
      </c>
      <c r="I851" s="13" t="n"/>
      <c r="J851" s="18">
        <f>IF($E851="","",IF($I851&lt;&gt;"",$I851,IFERROR(VLOOKUP($A851,'Recurring Plans'!$A$5:$M$104,10,FALSE),"")))</f>
        <v/>
      </c>
      <c r="K851" s="12" t="n"/>
      <c r="L851" s="6">
        <f>IF($G851="","",IF($K851&lt;&gt;"",$K851,'Assumptions'!$E$14))</f>
        <v/>
      </c>
      <c r="M851" s="13" t="n"/>
      <c r="N851" s="18">
        <f>IF($G851="","",IF(OR($F851&lt;&gt;"",$I851&lt;&gt;"",$M851&lt;&gt;"",$K851='Assumptions'!$E$16,$K851='Assumptions'!$E$17),"Exception - check",IF(AND($L851='Assumptions'!$E$14,$G851&lt;'Assumptions'!$B$4),"Past date - check","")))</f>
        <v/>
      </c>
    </row>
    <row r="852">
      <c r="A852" s="9">
        <f>IFERROR(IF(INDEX('Recurring Plans'!$A$5:$A$104,INT((ROW()-5)/12)+1)="","",INDEX('Recurring Plans'!$A$5:$A$104,INT((ROW()-5)/12)+1)),"")</f>
        <v/>
      </c>
      <c r="B852" s="23">
        <f>IF($A852="","",MOD(ROW()-5,12)+1)</f>
        <v/>
      </c>
      <c r="C852" s="20">
        <f>IF($A852="","",IFERROR(VLOOKUP($A852,'Recurring Plans'!$A$5:$M$104,2,FALSE),""))</f>
        <v/>
      </c>
      <c r="D852" s="20">
        <f>IF($A852="","",IFERROR(VLOOKUP($A852,'Recurring Plans'!$A$5:$M$104,4,FALSE),""))</f>
        <v/>
      </c>
      <c r="E852" s="33">
        <f>IF(OR($A852="",$B852&gt;IFERROR(VLOOKUP($A852,'Recurring Plans'!$A$5:$M$104,8,FALSE),0),IFERROR(VLOOKUP($A852,'Recurring Plans'!$A$5:$M$104,11,FALSE),"")&lt;&gt;'Assumptions'!$E$9),"",IFERROR(IF(VLOOKUP($A852,'Recurring Plans'!$A$5:$M$104,7,FALSE)='Assumptions'!$E$4,VLOOKUP($A852,'Recurring Plans'!$A$5:$M$104,5,FALSE)+($B852-1)*VLOOKUP($A852,'Recurring Plans'!$A$5:$M$104,6,FALSE),IF(VLOOKUP($A852,'Recurring Plans'!$A$5:$M$104,7,FALSE)='Assumptions'!$E$5,VLOOKUP($A852,'Recurring Plans'!$A$5:$M$104,5,FALSE)+($B852-1)*VLOOKUP($A852,'Recurring Plans'!$A$5:$M$104,6,FALSE)*7,IF(VLOOKUP($A852,'Recurring Plans'!$A$5:$M$104,7,FALSE)='Assumptions'!$E$6,EDATE(VLOOKUP($A852,'Recurring Plans'!$A$5:$M$104,5,FALSE),($B852-1)*VLOOKUP($A852,'Recurring Plans'!$A$5:$M$104,6,FALSE)),""))),""))</f>
        <v/>
      </c>
      <c r="F852" s="31" t="n"/>
      <c r="G852" s="33">
        <f>IF($E852="","",IF($F852&lt;&gt;"",$F852,$E852))</f>
        <v/>
      </c>
      <c r="H852" s="24">
        <f>IF($E852="","",IFERROR(VLOOKUP($A852,'Recurring Plans'!$A$5:$M$104,9,FALSE),""))</f>
        <v/>
      </c>
      <c r="I852" s="13" t="n"/>
      <c r="J852" s="20">
        <f>IF($E852="","",IF($I852&lt;&gt;"",$I852,IFERROR(VLOOKUP($A852,'Recurring Plans'!$A$5:$M$104,10,FALSE),"")))</f>
        <v/>
      </c>
      <c r="K852" s="12" t="n"/>
      <c r="L852" s="9">
        <f>IF($G852="","",IF($K852&lt;&gt;"",$K852,'Assumptions'!$E$14))</f>
        <v/>
      </c>
      <c r="M852" s="13" t="n"/>
      <c r="N852" s="20">
        <f>IF($G852="","",IF(OR($F852&lt;&gt;"",$I852&lt;&gt;"",$M852&lt;&gt;"",$K852='Assumptions'!$E$16,$K852='Assumptions'!$E$17),"Exception - check",IF(AND($L852='Assumptions'!$E$14,$G852&lt;'Assumptions'!$B$4),"Past date - check","")))</f>
        <v/>
      </c>
    </row>
    <row r="853">
      <c r="A853" s="6">
        <f>IFERROR(IF(INDEX('Recurring Plans'!$A$5:$A$104,INT((ROW()-5)/12)+1)="","",INDEX('Recurring Plans'!$A$5:$A$104,INT((ROW()-5)/12)+1)),"")</f>
        <v/>
      </c>
      <c r="B853" s="21">
        <f>IF($A853="","",MOD(ROW()-5,12)+1)</f>
        <v/>
      </c>
      <c r="C853" s="18">
        <f>IF($A853="","",IFERROR(VLOOKUP($A853,'Recurring Plans'!$A$5:$M$104,2,FALSE),""))</f>
        <v/>
      </c>
      <c r="D853" s="18">
        <f>IF($A853="","",IFERROR(VLOOKUP($A853,'Recurring Plans'!$A$5:$M$104,4,FALSE),""))</f>
        <v/>
      </c>
      <c r="E853" s="32">
        <f>IF(OR($A853="",$B853&gt;IFERROR(VLOOKUP($A853,'Recurring Plans'!$A$5:$M$104,8,FALSE),0),IFERROR(VLOOKUP($A853,'Recurring Plans'!$A$5:$M$104,11,FALSE),"")&lt;&gt;'Assumptions'!$E$9),"",IFERROR(IF(VLOOKUP($A853,'Recurring Plans'!$A$5:$M$104,7,FALSE)='Assumptions'!$E$4,VLOOKUP($A853,'Recurring Plans'!$A$5:$M$104,5,FALSE)+($B853-1)*VLOOKUP($A853,'Recurring Plans'!$A$5:$M$104,6,FALSE),IF(VLOOKUP($A853,'Recurring Plans'!$A$5:$M$104,7,FALSE)='Assumptions'!$E$5,VLOOKUP($A853,'Recurring Plans'!$A$5:$M$104,5,FALSE)+($B853-1)*VLOOKUP($A853,'Recurring Plans'!$A$5:$M$104,6,FALSE)*7,IF(VLOOKUP($A853,'Recurring Plans'!$A$5:$M$104,7,FALSE)='Assumptions'!$E$6,EDATE(VLOOKUP($A853,'Recurring Plans'!$A$5:$M$104,5,FALSE),($B853-1)*VLOOKUP($A853,'Recurring Plans'!$A$5:$M$104,6,FALSE)),""))),""))</f>
        <v/>
      </c>
      <c r="F853" s="31" t="n"/>
      <c r="G853" s="32">
        <f>IF($E853="","",IF($F853&lt;&gt;"",$F853,$E853))</f>
        <v/>
      </c>
      <c r="H853" s="22">
        <f>IF($E853="","",IFERROR(VLOOKUP($A853,'Recurring Plans'!$A$5:$M$104,9,FALSE),""))</f>
        <v/>
      </c>
      <c r="I853" s="13" t="n"/>
      <c r="J853" s="18">
        <f>IF($E853="","",IF($I853&lt;&gt;"",$I853,IFERROR(VLOOKUP($A853,'Recurring Plans'!$A$5:$M$104,10,FALSE),"")))</f>
        <v/>
      </c>
      <c r="K853" s="12" t="n"/>
      <c r="L853" s="6">
        <f>IF($G853="","",IF($K853&lt;&gt;"",$K853,'Assumptions'!$E$14))</f>
        <v/>
      </c>
      <c r="M853" s="13" t="n"/>
      <c r="N853" s="18">
        <f>IF($G853="","",IF(OR($F853&lt;&gt;"",$I853&lt;&gt;"",$M853&lt;&gt;"",$K853='Assumptions'!$E$16,$K853='Assumptions'!$E$17),"Exception - check",IF(AND($L853='Assumptions'!$E$14,$G853&lt;'Assumptions'!$B$4),"Past date - check","")))</f>
        <v/>
      </c>
    </row>
    <row r="854">
      <c r="A854" s="9">
        <f>IFERROR(IF(INDEX('Recurring Plans'!$A$5:$A$104,INT((ROW()-5)/12)+1)="","",INDEX('Recurring Plans'!$A$5:$A$104,INT((ROW()-5)/12)+1)),"")</f>
        <v/>
      </c>
      <c r="B854" s="23">
        <f>IF($A854="","",MOD(ROW()-5,12)+1)</f>
        <v/>
      </c>
      <c r="C854" s="20">
        <f>IF($A854="","",IFERROR(VLOOKUP($A854,'Recurring Plans'!$A$5:$M$104,2,FALSE),""))</f>
        <v/>
      </c>
      <c r="D854" s="20">
        <f>IF($A854="","",IFERROR(VLOOKUP($A854,'Recurring Plans'!$A$5:$M$104,4,FALSE),""))</f>
        <v/>
      </c>
      <c r="E854" s="33">
        <f>IF(OR($A854="",$B854&gt;IFERROR(VLOOKUP($A854,'Recurring Plans'!$A$5:$M$104,8,FALSE),0),IFERROR(VLOOKUP($A854,'Recurring Plans'!$A$5:$M$104,11,FALSE),"")&lt;&gt;'Assumptions'!$E$9),"",IFERROR(IF(VLOOKUP($A854,'Recurring Plans'!$A$5:$M$104,7,FALSE)='Assumptions'!$E$4,VLOOKUP($A854,'Recurring Plans'!$A$5:$M$104,5,FALSE)+($B854-1)*VLOOKUP($A854,'Recurring Plans'!$A$5:$M$104,6,FALSE),IF(VLOOKUP($A854,'Recurring Plans'!$A$5:$M$104,7,FALSE)='Assumptions'!$E$5,VLOOKUP($A854,'Recurring Plans'!$A$5:$M$104,5,FALSE)+($B854-1)*VLOOKUP($A854,'Recurring Plans'!$A$5:$M$104,6,FALSE)*7,IF(VLOOKUP($A854,'Recurring Plans'!$A$5:$M$104,7,FALSE)='Assumptions'!$E$6,EDATE(VLOOKUP($A854,'Recurring Plans'!$A$5:$M$104,5,FALSE),($B854-1)*VLOOKUP($A854,'Recurring Plans'!$A$5:$M$104,6,FALSE)),""))),""))</f>
        <v/>
      </c>
      <c r="F854" s="31" t="n"/>
      <c r="G854" s="33">
        <f>IF($E854="","",IF($F854&lt;&gt;"",$F854,$E854))</f>
        <v/>
      </c>
      <c r="H854" s="24">
        <f>IF($E854="","",IFERROR(VLOOKUP($A854,'Recurring Plans'!$A$5:$M$104,9,FALSE),""))</f>
        <v/>
      </c>
      <c r="I854" s="13" t="n"/>
      <c r="J854" s="20">
        <f>IF($E854="","",IF($I854&lt;&gt;"",$I854,IFERROR(VLOOKUP($A854,'Recurring Plans'!$A$5:$M$104,10,FALSE),"")))</f>
        <v/>
      </c>
      <c r="K854" s="12" t="n"/>
      <c r="L854" s="9">
        <f>IF($G854="","",IF($K854&lt;&gt;"",$K854,'Assumptions'!$E$14))</f>
        <v/>
      </c>
      <c r="M854" s="13" t="n"/>
      <c r="N854" s="20">
        <f>IF($G854="","",IF(OR($F854&lt;&gt;"",$I854&lt;&gt;"",$M854&lt;&gt;"",$K854='Assumptions'!$E$16,$K854='Assumptions'!$E$17),"Exception - check",IF(AND($L854='Assumptions'!$E$14,$G854&lt;'Assumptions'!$B$4),"Past date - check","")))</f>
        <v/>
      </c>
    </row>
    <row r="855">
      <c r="A855" s="6">
        <f>IFERROR(IF(INDEX('Recurring Plans'!$A$5:$A$104,INT((ROW()-5)/12)+1)="","",INDEX('Recurring Plans'!$A$5:$A$104,INT((ROW()-5)/12)+1)),"")</f>
        <v/>
      </c>
      <c r="B855" s="21">
        <f>IF($A855="","",MOD(ROW()-5,12)+1)</f>
        <v/>
      </c>
      <c r="C855" s="18">
        <f>IF($A855="","",IFERROR(VLOOKUP($A855,'Recurring Plans'!$A$5:$M$104,2,FALSE),""))</f>
        <v/>
      </c>
      <c r="D855" s="18">
        <f>IF($A855="","",IFERROR(VLOOKUP($A855,'Recurring Plans'!$A$5:$M$104,4,FALSE),""))</f>
        <v/>
      </c>
      <c r="E855" s="32">
        <f>IF(OR($A855="",$B855&gt;IFERROR(VLOOKUP($A855,'Recurring Plans'!$A$5:$M$104,8,FALSE),0),IFERROR(VLOOKUP($A855,'Recurring Plans'!$A$5:$M$104,11,FALSE),"")&lt;&gt;'Assumptions'!$E$9),"",IFERROR(IF(VLOOKUP($A855,'Recurring Plans'!$A$5:$M$104,7,FALSE)='Assumptions'!$E$4,VLOOKUP($A855,'Recurring Plans'!$A$5:$M$104,5,FALSE)+($B855-1)*VLOOKUP($A855,'Recurring Plans'!$A$5:$M$104,6,FALSE),IF(VLOOKUP($A855,'Recurring Plans'!$A$5:$M$104,7,FALSE)='Assumptions'!$E$5,VLOOKUP($A855,'Recurring Plans'!$A$5:$M$104,5,FALSE)+($B855-1)*VLOOKUP($A855,'Recurring Plans'!$A$5:$M$104,6,FALSE)*7,IF(VLOOKUP($A855,'Recurring Plans'!$A$5:$M$104,7,FALSE)='Assumptions'!$E$6,EDATE(VLOOKUP($A855,'Recurring Plans'!$A$5:$M$104,5,FALSE),($B855-1)*VLOOKUP($A855,'Recurring Plans'!$A$5:$M$104,6,FALSE)),""))),""))</f>
        <v/>
      </c>
      <c r="F855" s="31" t="n"/>
      <c r="G855" s="32">
        <f>IF($E855="","",IF($F855&lt;&gt;"",$F855,$E855))</f>
        <v/>
      </c>
      <c r="H855" s="22">
        <f>IF($E855="","",IFERROR(VLOOKUP($A855,'Recurring Plans'!$A$5:$M$104,9,FALSE),""))</f>
        <v/>
      </c>
      <c r="I855" s="13" t="n"/>
      <c r="J855" s="18">
        <f>IF($E855="","",IF($I855&lt;&gt;"",$I855,IFERROR(VLOOKUP($A855,'Recurring Plans'!$A$5:$M$104,10,FALSE),"")))</f>
        <v/>
      </c>
      <c r="K855" s="12" t="n"/>
      <c r="L855" s="6">
        <f>IF($G855="","",IF($K855&lt;&gt;"",$K855,'Assumptions'!$E$14))</f>
        <v/>
      </c>
      <c r="M855" s="13" t="n"/>
      <c r="N855" s="18">
        <f>IF($G855="","",IF(OR($F855&lt;&gt;"",$I855&lt;&gt;"",$M855&lt;&gt;"",$K855='Assumptions'!$E$16,$K855='Assumptions'!$E$17),"Exception - check",IF(AND($L855='Assumptions'!$E$14,$G855&lt;'Assumptions'!$B$4),"Past date - check","")))</f>
        <v/>
      </c>
    </row>
    <row r="856">
      <c r="A856" s="9">
        <f>IFERROR(IF(INDEX('Recurring Plans'!$A$5:$A$104,INT((ROW()-5)/12)+1)="","",INDEX('Recurring Plans'!$A$5:$A$104,INT((ROW()-5)/12)+1)),"")</f>
        <v/>
      </c>
      <c r="B856" s="23">
        <f>IF($A856="","",MOD(ROW()-5,12)+1)</f>
        <v/>
      </c>
      <c r="C856" s="20">
        <f>IF($A856="","",IFERROR(VLOOKUP($A856,'Recurring Plans'!$A$5:$M$104,2,FALSE),""))</f>
        <v/>
      </c>
      <c r="D856" s="20">
        <f>IF($A856="","",IFERROR(VLOOKUP($A856,'Recurring Plans'!$A$5:$M$104,4,FALSE),""))</f>
        <v/>
      </c>
      <c r="E856" s="33">
        <f>IF(OR($A856="",$B856&gt;IFERROR(VLOOKUP($A856,'Recurring Plans'!$A$5:$M$104,8,FALSE),0),IFERROR(VLOOKUP($A856,'Recurring Plans'!$A$5:$M$104,11,FALSE),"")&lt;&gt;'Assumptions'!$E$9),"",IFERROR(IF(VLOOKUP($A856,'Recurring Plans'!$A$5:$M$104,7,FALSE)='Assumptions'!$E$4,VLOOKUP($A856,'Recurring Plans'!$A$5:$M$104,5,FALSE)+($B856-1)*VLOOKUP($A856,'Recurring Plans'!$A$5:$M$104,6,FALSE),IF(VLOOKUP($A856,'Recurring Plans'!$A$5:$M$104,7,FALSE)='Assumptions'!$E$5,VLOOKUP($A856,'Recurring Plans'!$A$5:$M$104,5,FALSE)+($B856-1)*VLOOKUP($A856,'Recurring Plans'!$A$5:$M$104,6,FALSE)*7,IF(VLOOKUP($A856,'Recurring Plans'!$A$5:$M$104,7,FALSE)='Assumptions'!$E$6,EDATE(VLOOKUP($A856,'Recurring Plans'!$A$5:$M$104,5,FALSE),($B856-1)*VLOOKUP($A856,'Recurring Plans'!$A$5:$M$104,6,FALSE)),""))),""))</f>
        <v/>
      </c>
      <c r="F856" s="31" t="n"/>
      <c r="G856" s="33">
        <f>IF($E856="","",IF($F856&lt;&gt;"",$F856,$E856))</f>
        <v/>
      </c>
      <c r="H856" s="24">
        <f>IF($E856="","",IFERROR(VLOOKUP($A856,'Recurring Plans'!$A$5:$M$104,9,FALSE),""))</f>
        <v/>
      </c>
      <c r="I856" s="13" t="n"/>
      <c r="J856" s="20">
        <f>IF($E856="","",IF($I856&lt;&gt;"",$I856,IFERROR(VLOOKUP($A856,'Recurring Plans'!$A$5:$M$104,10,FALSE),"")))</f>
        <v/>
      </c>
      <c r="K856" s="12" t="n"/>
      <c r="L856" s="9">
        <f>IF($G856="","",IF($K856&lt;&gt;"",$K856,'Assumptions'!$E$14))</f>
        <v/>
      </c>
      <c r="M856" s="13" t="n"/>
      <c r="N856" s="20">
        <f>IF($G856="","",IF(OR($F856&lt;&gt;"",$I856&lt;&gt;"",$M856&lt;&gt;"",$K856='Assumptions'!$E$16,$K856='Assumptions'!$E$17),"Exception - check",IF(AND($L856='Assumptions'!$E$14,$G856&lt;'Assumptions'!$B$4),"Past date - check","")))</f>
        <v/>
      </c>
    </row>
    <row r="857">
      <c r="A857" s="6">
        <f>IFERROR(IF(INDEX('Recurring Plans'!$A$5:$A$104,INT((ROW()-5)/12)+1)="","",INDEX('Recurring Plans'!$A$5:$A$104,INT((ROW()-5)/12)+1)),"")</f>
        <v/>
      </c>
      <c r="B857" s="21">
        <f>IF($A857="","",MOD(ROW()-5,12)+1)</f>
        <v/>
      </c>
      <c r="C857" s="18">
        <f>IF($A857="","",IFERROR(VLOOKUP($A857,'Recurring Plans'!$A$5:$M$104,2,FALSE),""))</f>
        <v/>
      </c>
      <c r="D857" s="18">
        <f>IF($A857="","",IFERROR(VLOOKUP($A857,'Recurring Plans'!$A$5:$M$104,4,FALSE),""))</f>
        <v/>
      </c>
      <c r="E857" s="32">
        <f>IF(OR($A857="",$B857&gt;IFERROR(VLOOKUP($A857,'Recurring Plans'!$A$5:$M$104,8,FALSE),0),IFERROR(VLOOKUP($A857,'Recurring Plans'!$A$5:$M$104,11,FALSE),"")&lt;&gt;'Assumptions'!$E$9),"",IFERROR(IF(VLOOKUP($A857,'Recurring Plans'!$A$5:$M$104,7,FALSE)='Assumptions'!$E$4,VLOOKUP($A857,'Recurring Plans'!$A$5:$M$104,5,FALSE)+($B857-1)*VLOOKUP($A857,'Recurring Plans'!$A$5:$M$104,6,FALSE),IF(VLOOKUP($A857,'Recurring Plans'!$A$5:$M$104,7,FALSE)='Assumptions'!$E$5,VLOOKUP($A857,'Recurring Plans'!$A$5:$M$104,5,FALSE)+($B857-1)*VLOOKUP($A857,'Recurring Plans'!$A$5:$M$104,6,FALSE)*7,IF(VLOOKUP($A857,'Recurring Plans'!$A$5:$M$104,7,FALSE)='Assumptions'!$E$6,EDATE(VLOOKUP($A857,'Recurring Plans'!$A$5:$M$104,5,FALSE),($B857-1)*VLOOKUP($A857,'Recurring Plans'!$A$5:$M$104,6,FALSE)),""))),""))</f>
        <v/>
      </c>
      <c r="F857" s="31" t="n"/>
      <c r="G857" s="32">
        <f>IF($E857="","",IF($F857&lt;&gt;"",$F857,$E857))</f>
        <v/>
      </c>
      <c r="H857" s="22">
        <f>IF($E857="","",IFERROR(VLOOKUP($A857,'Recurring Plans'!$A$5:$M$104,9,FALSE),""))</f>
        <v/>
      </c>
      <c r="I857" s="13" t="n"/>
      <c r="J857" s="18">
        <f>IF($E857="","",IF($I857&lt;&gt;"",$I857,IFERROR(VLOOKUP($A857,'Recurring Plans'!$A$5:$M$104,10,FALSE),"")))</f>
        <v/>
      </c>
      <c r="K857" s="12" t="n"/>
      <c r="L857" s="6">
        <f>IF($G857="","",IF($K857&lt;&gt;"",$K857,'Assumptions'!$E$14))</f>
        <v/>
      </c>
      <c r="M857" s="13" t="n"/>
      <c r="N857" s="18">
        <f>IF($G857="","",IF(OR($F857&lt;&gt;"",$I857&lt;&gt;"",$M857&lt;&gt;"",$K857='Assumptions'!$E$16,$K857='Assumptions'!$E$17),"Exception - check",IF(AND($L857='Assumptions'!$E$14,$G857&lt;'Assumptions'!$B$4),"Past date - check","")))</f>
        <v/>
      </c>
    </row>
    <row r="858">
      <c r="A858" s="9">
        <f>IFERROR(IF(INDEX('Recurring Plans'!$A$5:$A$104,INT((ROW()-5)/12)+1)="","",INDEX('Recurring Plans'!$A$5:$A$104,INT((ROW()-5)/12)+1)),"")</f>
        <v/>
      </c>
      <c r="B858" s="23">
        <f>IF($A858="","",MOD(ROW()-5,12)+1)</f>
        <v/>
      </c>
      <c r="C858" s="20">
        <f>IF($A858="","",IFERROR(VLOOKUP($A858,'Recurring Plans'!$A$5:$M$104,2,FALSE),""))</f>
        <v/>
      </c>
      <c r="D858" s="20">
        <f>IF($A858="","",IFERROR(VLOOKUP($A858,'Recurring Plans'!$A$5:$M$104,4,FALSE),""))</f>
        <v/>
      </c>
      <c r="E858" s="33">
        <f>IF(OR($A858="",$B858&gt;IFERROR(VLOOKUP($A858,'Recurring Plans'!$A$5:$M$104,8,FALSE),0),IFERROR(VLOOKUP($A858,'Recurring Plans'!$A$5:$M$104,11,FALSE),"")&lt;&gt;'Assumptions'!$E$9),"",IFERROR(IF(VLOOKUP($A858,'Recurring Plans'!$A$5:$M$104,7,FALSE)='Assumptions'!$E$4,VLOOKUP($A858,'Recurring Plans'!$A$5:$M$104,5,FALSE)+($B858-1)*VLOOKUP($A858,'Recurring Plans'!$A$5:$M$104,6,FALSE),IF(VLOOKUP($A858,'Recurring Plans'!$A$5:$M$104,7,FALSE)='Assumptions'!$E$5,VLOOKUP($A858,'Recurring Plans'!$A$5:$M$104,5,FALSE)+($B858-1)*VLOOKUP($A858,'Recurring Plans'!$A$5:$M$104,6,FALSE)*7,IF(VLOOKUP($A858,'Recurring Plans'!$A$5:$M$104,7,FALSE)='Assumptions'!$E$6,EDATE(VLOOKUP($A858,'Recurring Plans'!$A$5:$M$104,5,FALSE),($B858-1)*VLOOKUP($A858,'Recurring Plans'!$A$5:$M$104,6,FALSE)),""))),""))</f>
        <v/>
      </c>
      <c r="F858" s="31" t="n"/>
      <c r="G858" s="33">
        <f>IF($E858="","",IF($F858&lt;&gt;"",$F858,$E858))</f>
        <v/>
      </c>
      <c r="H858" s="24">
        <f>IF($E858="","",IFERROR(VLOOKUP($A858,'Recurring Plans'!$A$5:$M$104,9,FALSE),""))</f>
        <v/>
      </c>
      <c r="I858" s="13" t="n"/>
      <c r="J858" s="20">
        <f>IF($E858="","",IF($I858&lt;&gt;"",$I858,IFERROR(VLOOKUP($A858,'Recurring Plans'!$A$5:$M$104,10,FALSE),"")))</f>
        <v/>
      </c>
      <c r="K858" s="12" t="n"/>
      <c r="L858" s="9">
        <f>IF($G858="","",IF($K858&lt;&gt;"",$K858,'Assumptions'!$E$14))</f>
        <v/>
      </c>
      <c r="M858" s="13" t="n"/>
      <c r="N858" s="20">
        <f>IF($G858="","",IF(OR($F858&lt;&gt;"",$I858&lt;&gt;"",$M858&lt;&gt;"",$K858='Assumptions'!$E$16,$K858='Assumptions'!$E$17),"Exception - check",IF(AND($L858='Assumptions'!$E$14,$G858&lt;'Assumptions'!$B$4),"Past date - check","")))</f>
        <v/>
      </c>
    </row>
    <row r="859">
      <c r="A859" s="6">
        <f>IFERROR(IF(INDEX('Recurring Plans'!$A$5:$A$104,INT((ROW()-5)/12)+1)="","",INDEX('Recurring Plans'!$A$5:$A$104,INT((ROW()-5)/12)+1)),"")</f>
        <v/>
      </c>
      <c r="B859" s="21">
        <f>IF($A859="","",MOD(ROW()-5,12)+1)</f>
        <v/>
      </c>
      <c r="C859" s="18">
        <f>IF($A859="","",IFERROR(VLOOKUP($A859,'Recurring Plans'!$A$5:$M$104,2,FALSE),""))</f>
        <v/>
      </c>
      <c r="D859" s="18">
        <f>IF($A859="","",IFERROR(VLOOKUP($A859,'Recurring Plans'!$A$5:$M$104,4,FALSE),""))</f>
        <v/>
      </c>
      <c r="E859" s="32">
        <f>IF(OR($A859="",$B859&gt;IFERROR(VLOOKUP($A859,'Recurring Plans'!$A$5:$M$104,8,FALSE),0),IFERROR(VLOOKUP($A859,'Recurring Plans'!$A$5:$M$104,11,FALSE),"")&lt;&gt;'Assumptions'!$E$9),"",IFERROR(IF(VLOOKUP($A859,'Recurring Plans'!$A$5:$M$104,7,FALSE)='Assumptions'!$E$4,VLOOKUP($A859,'Recurring Plans'!$A$5:$M$104,5,FALSE)+($B859-1)*VLOOKUP($A859,'Recurring Plans'!$A$5:$M$104,6,FALSE),IF(VLOOKUP($A859,'Recurring Plans'!$A$5:$M$104,7,FALSE)='Assumptions'!$E$5,VLOOKUP($A859,'Recurring Plans'!$A$5:$M$104,5,FALSE)+($B859-1)*VLOOKUP($A859,'Recurring Plans'!$A$5:$M$104,6,FALSE)*7,IF(VLOOKUP($A859,'Recurring Plans'!$A$5:$M$104,7,FALSE)='Assumptions'!$E$6,EDATE(VLOOKUP($A859,'Recurring Plans'!$A$5:$M$104,5,FALSE),($B859-1)*VLOOKUP($A859,'Recurring Plans'!$A$5:$M$104,6,FALSE)),""))),""))</f>
        <v/>
      </c>
      <c r="F859" s="31" t="n"/>
      <c r="G859" s="32">
        <f>IF($E859="","",IF($F859&lt;&gt;"",$F859,$E859))</f>
        <v/>
      </c>
      <c r="H859" s="22">
        <f>IF($E859="","",IFERROR(VLOOKUP($A859,'Recurring Plans'!$A$5:$M$104,9,FALSE),""))</f>
        <v/>
      </c>
      <c r="I859" s="13" t="n"/>
      <c r="J859" s="18">
        <f>IF($E859="","",IF($I859&lt;&gt;"",$I859,IFERROR(VLOOKUP($A859,'Recurring Plans'!$A$5:$M$104,10,FALSE),"")))</f>
        <v/>
      </c>
      <c r="K859" s="12" t="n"/>
      <c r="L859" s="6">
        <f>IF($G859="","",IF($K859&lt;&gt;"",$K859,'Assumptions'!$E$14))</f>
        <v/>
      </c>
      <c r="M859" s="13" t="n"/>
      <c r="N859" s="18">
        <f>IF($G859="","",IF(OR($F859&lt;&gt;"",$I859&lt;&gt;"",$M859&lt;&gt;"",$K859='Assumptions'!$E$16,$K859='Assumptions'!$E$17),"Exception - check",IF(AND($L859='Assumptions'!$E$14,$G859&lt;'Assumptions'!$B$4),"Past date - check","")))</f>
        <v/>
      </c>
    </row>
    <row r="860">
      <c r="A860" s="9">
        <f>IFERROR(IF(INDEX('Recurring Plans'!$A$5:$A$104,INT((ROW()-5)/12)+1)="","",INDEX('Recurring Plans'!$A$5:$A$104,INT((ROW()-5)/12)+1)),"")</f>
        <v/>
      </c>
      <c r="B860" s="23">
        <f>IF($A860="","",MOD(ROW()-5,12)+1)</f>
        <v/>
      </c>
      <c r="C860" s="20">
        <f>IF($A860="","",IFERROR(VLOOKUP($A860,'Recurring Plans'!$A$5:$M$104,2,FALSE),""))</f>
        <v/>
      </c>
      <c r="D860" s="20">
        <f>IF($A860="","",IFERROR(VLOOKUP($A860,'Recurring Plans'!$A$5:$M$104,4,FALSE),""))</f>
        <v/>
      </c>
      <c r="E860" s="33">
        <f>IF(OR($A860="",$B860&gt;IFERROR(VLOOKUP($A860,'Recurring Plans'!$A$5:$M$104,8,FALSE),0),IFERROR(VLOOKUP($A860,'Recurring Plans'!$A$5:$M$104,11,FALSE),"")&lt;&gt;'Assumptions'!$E$9),"",IFERROR(IF(VLOOKUP($A860,'Recurring Plans'!$A$5:$M$104,7,FALSE)='Assumptions'!$E$4,VLOOKUP($A860,'Recurring Plans'!$A$5:$M$104,5,FALSE)+($B860-1)*VLOOKUP($A860,'Recurring Plans'!$A$5:$M$104,6,FALSE),IF(VLOOKUP($A860,'Recurring Plans'!$A$5:$M$104,7,FALSE)='Assumptions'!$E$5,VLOOKUP($A860,'Recurring Plans'!$A$5:$M$104,5,FALSE)+($B860-1)*VLOOKUP($A860,'Recurring Plans'!$A$5:$M$104,6,FALSE)*7,IF(VLOOKUP($A860,'Recurring Plans'!$A$5:$M$104,7,FALSE)='Assumptions'!$E$6,EDATE(VLOOKUP($A860,'Recurring Plans'!$A$5:$M$104,5,FALSE),($B860-1)*VLOOKUP($A860,'Recurring Plans'!$A$5:$M$104,6,FALSE)),""))),""))</f>
        <v/>
      </c>
      <c r="F860" s="31" t="n"/>
      <c r="G860" s="33">
        <f>IF($E860="","",IF($F860&lt;&gt;"",$F860,$E860))</f>
        <v/>
      </c>
      <c r="H860" s="24">
        <f>IF($E860="","",IFERROR(VLOOKUP($A860,'Recurring Plans'!$A$5:$M$104,9,FALSE),""))</f>
        <v/>
      </c>
      <c r="I860" s="13" t="n"/>
      <c r="J860" s="20">
        <f>IF($E860="","",IF($I860&lt;&gt;"",$I860,IFERROR(VLOOKUP($A860,'Recurring Plans'!$A$5:$M$104,10,FALSE),"")))</f>
        <v/>
      </c>
      <c r="K860" s="12" t="n"/>
      <c r="L860" s="9">
        <f>IF($G860="","",IF($K860&lt;&gt;"",$K860,'Assumptions'!$E$14))</f>
        <v/>
      </c>
      <c r="M860" s="13" t="n"/>
      <c r="N860" s="20">
        <f>IF($G860="","",IF(OR($F860&lt;&gt;"",$I860&lt;&gt;"",$M860&lt;&gt;"",$K860='Assumptions'!$E$16,$K860='Assumptions'!$E$17),"Exception - check",IF(AND($L860='Assumptions'!$E$14,$G860&lt;'Assumptions'!$B$4),"Past date - check","")))</f>
        <v/>
      </c>
    </row>
    <row r="861">
      <c r="A861" s="6">
        <f>IFERROR(IF(INDEX('Recurring Plans'!$A$5:$A$104,INT((ROW()-5)/12)+1)="","",INDEX('Recurring Plans'!$A$5:$A$104,INT((ROW()-5)/12)+1)),"")</f>
        <v/>
      </c>
      <c r="B861" s="21">
        <f>IF($A861="","",MOD(ROW()-5,12)+1)</f>
        <v/>
      </c>
      <c r="C861" s="18">
        <f>IF($A861="","",IFERROR(VLOOKUP($A861,'Recurring Plans'!$A$5:$M$104,2,FALSE),""))</f>
        <v/>
      </c>
      <c r="D861" s="18">
        <f>IF($A861="","",IFERROR(VLOOKUP($A861,'Recurring Plans'!$A$5:$M$104,4,FALSE),""))</f>
        <v/>
      </c>
      <c r="E861" s="32">
        <f>IF(OR($A861="",$B861&gt;IFERROR(VLOOKUP($A861,'Recurring Plans'!$A$5:$M$104,8,FALSE),0),IFERROR(VLOOKUP($A861,'Recurring Plans'!$A$5:$M$104,11,FALSE),"")&lt;&gt;'Assumptions'!$E$9),"",IFERROR(IF(VLOOKUP($A861,'Recurring Plans'!$A$5:$M$104,7,FALSE)='Assumptions'!$E$4,VLOOKUP($A861,'Recurring Plans'!$A$5:$M$104,5,FALSE)+($B861-1)*VLOOKUP($A861,'Recurring Plans'!$A$5:$M$104,6,FALSE),IF(VLOOKUP($A861,'Recurring Plans'!$A$5:$M$104,7,FALSE)='Assumptions'!$E$5,VLOOKUP($A861,'Recurring Plans'!$A$5:$M$104,5,FALSE)+($B861-1)*VLOOKUP($A861,'Recurring Plans'!$A$5:$M$104,6,FALSE)*7,IF(VLOOKUP($A861,'Recurring Plans'!$A$5:$M$104,7,FALSE)='Assumptions'!$E$6,EDATE(VLOOKUP($A861,'Recurring Plans'!$A$5:$M$104,5,FALSE),($B861-1)*VLOOKUP($A861,'Recurring Plans'!$A$5:$M$104,6,FALSE)),""))),""))</f>
        <v/>
      </c>
      <c r="F861" s="31" t="n"/>
      <c r="G861" s="32">
        <f>IF($E861="","",IF($F861&lt;&gt;"",$F861,$E861))</f>
        <v/>
      </c>
      <c r="H861" s="22">
        <f>IF($E861="","",IFERROR(VLOOKUP($A861,'Recurring Plans'!$A$5:$M$104,9,FALSE),""))</f>
        <v/>
      </c>
      <c r="I861" s="13" t="n"/>
      <c r="J861" s="18">
        <f>IF($E861="","",IF($I861&lt;&gt;"",$I861,IFERROR(VLOOKUP($A861,'Recurring Plans'!$A$5:$M$104,10,FALSE),"")))</f>
        <v/>
      </c>
      <c r="K861" s="12" t="n"/>
      <c r="L861" s="6">
        <f>IF($G861="","",IF($K861&lt;&gt;"",$K861,'Assumptions'!$E$14))</f>
        <v/>
      </c>
      <c r="M861" s="13" t="n"/>
      <c r="N861" s="18">
        <f>IF($G861="","",IF(OR($F861&lt;&gt;"",$I861&lt;&gt;"",$M861&lt;&gt;"",$K861='Assumptions'!$E$16,$K861='Assumptions'!$E$17),"Exception - check",IF(AND($L861='Assumptions'!$E$14,$G861&lt;'Assumptions'!$B$4),"Past date - check","")))</f>
        <v/>
      </c>
    </row>
    <row r="862">
      <c r="A862" s="9">
        <f>IFERROR(IF(INDEX('Recurring Plans'!$A$5:$A$104,INT((ROW()-5)/12)+1)="","",INDEX('Recurring Plans'!$A$5:$A$104,INT((ROW()-5)/12)+1)),"")</f>
        <v/>
      </c>
      <c r="B862" s="23">
        <f>IF($A862="","",MOD(ROW()-5,12)+1)</f>
        <v/>
      </c>
      <c r="C862" s="20">
        <f>IF($A862="","",IFERROR(VLOOKUP($A862,'Recurring Plans'!$A$5:$M$104,2,FALSE),""))</f>
        <v/>
      </c>
      <c r="D862" s="20">
        <f>IF($A862="","",IFERROR(VLOOKUP($A862,'Recurring Plans'!$A$5:$M$104,4,FALSE),""))</f>
        <v/>
      </c>
      <c r="E862" s="33">
        <f>IF(OR($A862="",$B862&gt;IFERROR(VLOOKUP($A862,'Recurring Plans'!$A$5:$M$104,8,FALSE),0),IFERROR(VLOOKUP($A862,'Recurring Plans'!$A$5:$M$104,11,FALSE),"")&lt;&gt;'Assumptions'!$E$9),"",IFERROR(IF(VLOOKUP($A862,'Recurring Plans'!$A$5:$M$104,7,FALSE)='Assumptions'!$E$4,VLOOKUP($A862,'Recurring Plans'!$A$5:$M$104,5,FALSE)+($B862-1)*VLOOKUP($A862,'Recurring Plans'!$A$5:$M$104,6,FALSE),IF(VLOOKUP($A862,'Recurring Plans'!$A$5:$M$104,7,FALSE)='Assumptions'!$E$5,VLOOKUP($A862,'Recurring Plans'!$A$5:$M$104,5,FALSE)+($B862-1)*VLOOKUP($A862,'Recurring Plans'!$A$5:$M$104,6,FALSE)*7,IF(VLOOKUP($A862,'Recurring Plans'!$A$5:$M$104,7,FALSE)='Assumptions'!$E$6,EDATE(VLOOKUP($A862,'Recurring Plans'!$A$5:$M$104,5,FALSE),($B862-1)*VLOOKUP($A862,'Recurring Plans'!$A$5:$M$104,6,FALSE)),""))),""))</f>
        <v/>
      </c>
      <c r="F862" s="31" t="n"/>
      <c r="G862" s="33">
        <f>IF($E862="","",IF($F862&lt;&gt;"",$F862,$E862))</f>
        <v/>
      </c>
      <c r="H862" s="24">
        <f>IF($E862="","",IFERROR(VLOOKUP($A862,'Recurring Plans'!$A$5:$M$104,9,FALSE),""))</f>
        <v/>
      </c>
      <c r="I862" s="13" t="n"/>
      <c r="J862" s="20">
        <f>IF($E862="","",IF($I862&lt;&gt;"",$I862,IFERROR(VLOOKUP($A862,'Recurring Plans'!$A$5:$M$104,10,FALSE),"")))</f>
        <v/>
      </c>
      <c r="K862" s="12" t="n"/>
      <c r="L862" s="9">
        <f>IF($G862="","",IF($K862&lt;&gt;"",$K862,'Assumptions'!$E$14))</f>
        <v/>
      </c>
      <c r="M862" s="13" t="n"/>
      <c r="N862" s="20">
        <f>IF($G862="","",IF(OR($F862&lt;&gt;"",$I862&lt;&gt;"",$M862&lt;&gt;"",$K862='Assumptions'!$E$16,$K862='Assumptions'!$E$17),"Exception - check",IF(AND($L862='Assumptions'!$E$14,$G862&lt;'Assumptions'!$B$4),"Past date - check","")))</f>
        <v/>
      </c>
    </row>
    <row r="863">
      <c r="A863" s="6">
        <f>IFERROR(IF(INDEX('Recurring Plans'!$A$5:$A$104,INT((ROW()-5)/12)+1)="","",INDEX('Recurring Plans'!$A$5:$A$104,INT((ROW()-5)/12)+1)),"")</f>
        <v/>
      </c>
      <c r="B863" s="21">
        <f>IF($A863="","",MOD(ROW()-5,12)+1)</f>
        <v/>
      </c>
      <c r="C863" s="18">
        <f>IF($A863="","",IFERROR(VLOOKUP($A863,'Recurring Plans'!$A$5:$M$104,2,FALSE),""))</f>
        <v/>
      </c>
      <c r="D863" s="18">
        <f>IF($A863="","",IFERROR(VLOOKUP($A863,'Recurring Plans'!$A$5:$M$104,4,FALSE),""))</f>
        <v/>
      </c>
      <c r="E863" s="32">
        <f>IF(OR($A863="",$B863&gt;IFERROR(VLOOKUP($A863,'Recurring Plans'!$A$5:$M$104,8,FALSE),0),IFERROR(VLOOKUP($A863,'Recurring Plans'!$A$5:$M$104,11,FALSE),"")&lt;&gt;'Assumptions'!$E$9),"",IFERROR(IF(VLOOKUP($A863,'Recurring Plans'!$A$5:$M$104,7,FALSE)='Assumptions'!$E$4,VLOOKUP($A863,'Recurring Plans'!$A$5:$M$104,5,FALSE)+($B863-1)*VLOOKUP($A863,'Recurring Plans'!$A$5:$M$104,6,FALSE),IF(VLOOKUP($A863,'Recurring Plans'!$A$5:$M$104,7,FALSE)='Assumptions'!$E$5,VLOOKUP($A863,'Recurring Plans'!$A$5:$M$104,5,FALSE)+($B863-1)*VLOOKUP($A863,'Recurring Plans'!$A$5:$M$104,6,FALSE)*7,IF(VLOOKUP($A863,'Recurring Plans'!$A$5:$M$104,7,FALSE)='Assumptions'!$E$6,EDATE(VLOOKUP($A863,'Recurring Plans'!$A$5:$M$104,5,FALSE),($B863-1)*VLOOKUP($A863,'Recurring Plans'!$A$5:$M$104,6,FALSE)),""))),""))</f>
        <v/>
      </c>
      <c r="F863" s="31" t="n"/>
      <c r="G863" s="32">
        <f>IF($E863="","",IF($F863&lt;&gt;"",$F863,$E863))</f>
        <v/>
      </c>
      <c r="H863" s="22">
        <f>IF($E863="","",IFERROR(VLOOKUP($A863,'Recurring Plans'!$A$5:$M$104,9,FALSE),""))</f>
        <v/>
      </c>
      <c r="I863" s="13" t="n"/>
      <c r="J863" s="18">
        <f>IF($E863="","",IF($I863&lt;&gt;"",$I863,IFERROR(VLOOKUP($A863,'Recurring Plans'!$A$5:$M$104,10,FALSE),"")))</f>
        <v/>
      </c>
      <c r="K863" s="12" t="n"/>
      <c r="L863" s="6">
        <f>IF($G863="","",IF($K863&lt;&gt;"",$K863,'Assumptions'!$E$14))</f>
        <v/>
      </c>
      <c r="M863" s="13" t="n"/>
      <c r="N863" s="18">
        <f>IF($G863="","",IF(OR($F863&lt;&gt;"",$I863&lt;&gt;"",$M863&lt;&gt;"",$K863='Assumptions'!$E$16,$K863='Assumptions'!$E$17),"Exception - check",IF(AND($L863='Assumptions'!$E$14,$G863&lt;'Assumptions'!$B$4),"Past date - check","")))</f>
        <v/>
      </c>
    </row>
    <row r="864">
      <c r="A864" s="9">
        <f>IFERROR(IF(INDEX('Recurring Plans'!$A$5:$A$104,INT((ROW()-5)/12)+1)="","",INDEX('Recurring Plans'!$A$5:$A$104,INT((ROW()-5)/12)+1)),"")</f>
        <v/>
      </c>
      <c r="B864" s="23">
        <f>IF($A864="","",MOD(ROW()-5,12)+1)</f>
        <v/>
      </c>
      <c r="C864" s="20">
        <f>IF($A864="","",IFERROR(VLOOKUP($A864,'Recurring Plans'!$A$5:$M$104,2,FALSE),""))</f>
        <v/>
      </c>
      <c r="D864" s="20">
        <f>IF($A864="","",IFERROR(VLOOKUP($A864,'Recurring Plans'!$A$5:$M$104,4,FALSE),""))</f>
        <v/>
      </c>
      <c r="E864" s="33">
        <f>IF(OR($A864="",$B864&gt;IFERROR(VLOOKUP($A864,'Recurring Plans'!$A$5:$M$104,8,FALSE),0),IFERROR(VLOOKUP($A864,'Recurring Plans'!$A$5:$M$104,11,FALSE),"")&lt;&gt;'Assumptions'!$E$9),"",IFERROR(IF(VLOOKUP($A864,'Recurring Plans'!$A$5:$M$104,7,FALSE)='Assumptions'!$E$4,VLOOKUP($A864,'Recurring Plans'!$A$5:$M$104,5,FALSE)+($B864-1)*VLOOKUP($A864,'Recurring Plans'!$A$5:$M$104,6,FALSE),IF(VLOOKUP($A864,'Recurring Plans'!$A$5:$M$104,7,FALSE)='Assumptions'!$E$5,VLOOKUP($A864,'Recurring Plans'!$A$5:$M$104,5,FALSE)+($B864-1)*VLOOKUP($A864,'Recurring Plans'!$A$5:$M$104,6,FALSE)*7,IF(VLOOKUP($A864,'Recurring Plans'!$A$5:$M$104,7,FALSE)='Assumptions'!$E$6,EDATE(VLOOKUP($A864,'Recurring Plans'!$A$5:$M$104,5,FALSE),($B864-1)*VLOOKUP($A864,'Recurring Plans'!$A$5:$M$104,6,FALSE)),""))),""))</f>
        <v/>
      </c>
      <c r="F864" s="31" t="n"/>
      <c r="G864" s="33">
        <f>IF($E864="","",IF($F864&lt;&gt;"",$F864,$E864))</f>
        <v/>
      </c>
      <c r="H864" s="24">
        <f>IF($E864="","",IFERROR(VLOOKUP($A864,'Recurring Plans'!$A$5:$M$104,9,FALSE),""))</f>
        <v/>
      </c>
      <c r="I864" s="13" t="n"/>
      <c r="J864" s="20">
        <f>IF($E864="","",IF($I864&lt;&gt;"",$I864,IFERROR(VLOOKUP($A864,'Recurring Plans'!$A$5:$M$104,10,FALSE),"")))</f>
        <v/>
      </c>
      <c r="K864" s="12" t="n"/>
      <c r="L864" s="9">
        <f>IF($G864="","",IF($K864&lt;&gt;"",$K864,'Assumptions'!$E$14))</f>
        <v/>
      </c>
      <c r="M864" s="13" t="n"/>
      <c r="N864" s="20">
        <f>IF($G864="","",IF(OR($F864&lt;&gt;"",$I864&lt;&gt;"",$M864&lt;&gt;"",$K864='Assumptions'!$E$16,$K864='Assumptions'!$E$17),"Exception - check",IF(AND($L864='Assumptions'!$E$14,$G864&lt;'Assumptions'!$B$4),"Past date - check","")))</f>
        <v/>
      </c>
    </row>
    <row r="865">
      <c r="A865" s="6">
        <f>IFERROR(IF(INDEX('Recurring Plans'!$A$5:$A$104,INT((ROW()-5)/12)+1)="","",INDEX('Recurring Plans'!$A$5:$A$104,INT((ROW()-5)/12)+1)),"")</f>
        <v/>
      </c>
      <c r="B865" s="21">
        <f>IF($A865="","",MOD(ROW()-5,12)+1)</f>
        <v/>
      </c>
      <c r="C865" s="18">
        <f>IF($A865="","",IFERROR(VLOOKUP($A865,'Recurring Plans'!$A$5:$M$104,2,FALSE),""))</f>
        <v/>
      </c>
      <c r="D865" s="18">
        <f>IF($A865="","",IFERROR(VLOOKUP($A865,'Recurring Plans'!$A$5:$M$104,4,FALSE),""))</f>
        <v/>
      </c>
      <c r="E865" s="32">
        <f>IF(OR($A865="",$B865&gt;IFERROR(VLOOKUP($A865,'Recurring Plans'!$A$5:$M$104,8,FALSE),0),IFERROR(VLOOKUP($A865,'Recurring Plans'!$A$5:$M$104,11,FALSE),"")&lt;&gt;'Assumptions'!$E$9),"",IFERROR(IF(VLOOKUP($A865,'Recurring Plans'!$A$5:$M$104,7,FALSE)='Assumptions'!$E$4,VLOOKUP($A865,'Recurring Plans'!$A$5:$M$104,5,FALSE)+($B865-1)*VLOOKUP($A865,'Recurring Plans'!$A$5:$M$104,6,FALSE),IF(VLOOKUP($A865,'Recurring Plans'!$A$5:$M$104,7,FALSE)='Assumptions'!$E$5,VLOOKUP($A865,'Recurring Plans'!$A$5:$M$104,5,FALSE)+($B865-1)*VLOOKUP($A865,'Recurring Plans'!$A$5:$M$104,6,FALSE)*7,IF(VLOOKUP($A865,'Recurring Plans'!$A$5:$M$104,7,FALSE)='Assumptions'!$E$6,EDATE(VLOOKUP($A865,'Recurring Plans'!$A$5:$M$104,5,FALSE),($B865-1)*VLOOKUP($A865,'Recurring Plans'!$A$5:$M$104,6,FALSE)),""))),""))</f>
        <v/>
      </c>
      <c r="F865" s="31" t="n"/>
      <c r="G865" s="32">
        <f>IF($E865="","",IF($F865&lt;&gt;"",$F865,$E865))</f>
        <v/>
      </c>
      <c r="H865" s="22">
        <f>IF($E865="","",IFERROR(VLOOKUP($A865,'Recurring Plans'!$A$5:$M$104,9,FALSE),""))</f>
        <v/>
      </c>
      <c r="I865" s="13" t="n"/>
      <c r="J865" s="18">
        <f>IF($E865="","",IF($I865&lt;&gt;"",$I865,IFERROR(VLOOKUP($A865,'Recurring Plans'!$A$5:$M$104,10,FALSE),"")))</f>
        <v/>
      </c>
      <c r="K865" s="12" t="n"/>
      <c r="L865" s="6">
        <f>IF($G865="","",IF($K865&lt;&gt;"",$K865,'Assumptions'!$E$14))</f>
        <v/>
      </c>
      <c r="M865" s="13" t="n"/>
      <c r="N865" s="18">
        <f>IF($G865="","",IF(OR($F865&lt;&gt;"",$I865&lt;&gt;"",$M865&lt;&gt;"",$K865='Assumptions'!$E$16,$K865='Assumptions'!$E$17),"Exception - check",IF(AND($L865='Assumptions'!$E$14,$G865&lt;'Assumptions'!$B$4),"Past date - check","")))</f>
        <v/>
      </c>
    </row>
    <row r="866">
      <c r="A866" s="9">
        <f>IFERROR(IF(INDEX('Recurring Plans'!$A$5:$A$104,INT((ROW()-5)/12)+1)="","",INDEX('Recurring Plans'!$A$5:$A$104,INT((ROW()-5)/12)+1)),"")</f>
        <v/>
      </c>
      <c r="B866" s="23">
        <f>IF($A866="","",MOD(ROW()-5,12)+1)</f>
        <v/>
      </c>
      <c r="C866" s="20">
        <f>IF($A866="","",IFERROR(VLOOKUP($A866,'Recurring Plans'!$A$5:$M$104,2,FALSE),""))</f>
        <v/>
      </c>
      <c r="D866" s="20">
        <f>IF($A866="","",IFERROR(VLOOKUP($A866,'Recurring Plans'!$A$5:$M$104,4,FALSE),""))</f>
        <v/>
      </c>
      <c r="E866" s="33">
        <f>IF(OR($A866="",$B866&gt;IFERROR(VLOOKUP($A866,'Recurring Plans'!$A$5:$M$104,8,FALSE),0),IFERROR(VLOOKUP($A866,'Recurring Plans'!$A$5:$M$104,11,FALSE),"")&lt;&gt;'Assumptions'!$E$9),"",IFERROR(IF(VLOOKUP($A866,'Recurring Plans'!$A$5:$M$104,7,FALSE)='Assumptions'!$E$4,VLOOKUP($A866,'Recurring Plans'!$A$5:$M$104,5,FALSE)+($B866-1)*VLOOKUP($A866,'Recurring Plans'!$A$5:$M$104,6,FALSE),IF(VLOOKUP($A866,'Recurring Plans'!$A$5:$M$104,7,FALSE)='Assumptions'!$E$5,VLOOKUP($A866,'Recurring Plans'!$A$5:$M$104,5,FALSE)+($B866-1)*VLOOKUP($A866,'Recurring Plans'!$A$5:$M$104,6,FALSE)*7,IF(VLOOKUP($A866,'Recurring Plans'!$A$5:$M$104,7,FALSE)='Assumptions'!$E$6,EDATE(VLOOKUP($A866,'Recurring Plans'!$A$5:$M$104,5,FALSE),($B866-1)*VLOOKUP($A866,'Recurring Plans'!$A$5:$M$104,6,FALSE)),""))),""))</f>
        <v/>
      </c>
      <c r="F866" s="31" t="n"/>
      <c r="G866" s="33">
        <f>IF($E866="","",IF($F866&lt;&gt;"",$F866,$E866))</f>
        <v/>
      </c>
      <c r="H866" s="24">
        <f>IF($E866="","",IFERROR(VLOOKUP($A866,'Recurring Plans'!$A$5:$M$104,9,FALSE),""))</f>
        <v/>
      </c>
      <c r="I866" s="13" t="n"/>
      <c r="J866" s="20">
        <f>IF($E866="","",IF($I866&lt;&gt;"",$I866,IFERROR(VLOOKUP($A866,'Recurring Plans'!$A$5:$M$104,10,FALSE),"")))</f>
        <v/>
      </c>
      <c r="K866" s="12" t="n"/>
      <c r="L866" s="9">
        <f>IF($G866="","",IF($K866&lt;&gt;"",$K866,'Assumptions'!$E$14))</f>
        <v/>
      </c>
      <c r="M866" s="13" t="n"/>
      <c r="N866" s="20">
        <f>IF($G866="","",IF(OR($F866&lt;&gt;"",$I866&lt;&gt;"",$M866&lt;&gt;"",$K866='Assumptions'!$E$16,$K866='Assumptions'!$E$17),"Exception - check",IF(AND($L866='Assumptions'!$E$14,$G866&lt;'Assumptions'!$B$4),"Past date - check","")))</f>
        <v/>
      </c>
    </row>
    <row r="867">
      <c r="A867" s="6">
        <f>IFERROR(IF(INDEX('Recurring Plans'!$A$5:$A$104,INT((ROW()-5)/12)+1)="","",INDEX('Recurring Plans'!$A$5:$A$104,INT((ROW()-5)/12)+1)),"")</f>
        <v/>
      </c>
      <c r="B867" s="21">
        <f>IF($A867="","",MOD(ROW()-5,12)+1)</f>
        <v/>
      </c>
      <c r="C867" s="18">
        <f>IF($A867="","",IFERROR(VLOOKUP($A867,'Recurring Plans'!$A$5:$M$104,2,FALSE),""))</f>
        <v/>
      </c>
      <c r="D867" s="18">
        <f>IF($A867="","",IFERROR(VLOOKUP($A867,'Recurring Plans'!$A$5:$M$104,4,FALSE),""))</f>
        <v/>
      </c>
      <c r="E867" s="32">
        <f>IF(OR($A867="",$B867&gt;IFERROR(VLOOKUP($A867,'Recurring Plans'!$A$5:$M$104,8,FALSE),0),IFERROR(VLOOKUP($A867,'Recurring Plans'!$A$5:$M$104,11,FALSE),"")&lt;&gt;'Assumptions'!$E$9),"",IFERROR(IF(VLOOKUP($A867,'Recurring Plans'!$A$5:$M$104,7,FALSE)='Assumptions'!$E$4,VLOOKUP($A867,'Recurring Plans'!$A$5:$M$104,5,FALSE)+($B867-1)*VLOOKUP($A867,'Recurring Plans'!$A$5:$M$104,6,FALSE),IF(VLOOKUP($A867,'Recurring Plans'!$A$5:$M$104,7,FALSE)='Assumptions'!$E$5,VLOOKUP($A867,'Recurring Plans'!$A$5:$M$104,5,FALSE)+($B867-1)*VLOOKUP($A867,'Recurring Plans'!$A$5:$M$104,6,FALSE)*7,IF(VLOOKUP($A867,'Recurring Plans'!$A$5:$M$104,7,FALSE)='Assumptions'!$E$6,EDATE(VLOOKUP($A867,'Recurring Plans'!$A$5:$M$104,5,FALSE),($B867-1)*VLOOKUP($A867,'Recurring Plans'!$A$5:$M$104,6,FALSE)),""))),""))</f>
        <v/>
      </c>
      <c r="F867" s="31" t="n"/>
      <c r="G867" s="32">
        <f>IF($E867="","",IF($F867&lt;&gt;"",$F867,$E867))</f>
        <v/>
      </c>
      <c r="H867" s="22">
        <f>IF($E867="","",IFERROR(VLOOKUP($A867,'Recurring Plans'!$A$5:$M$104,9,FALSE),""))</f>
        <v/>
      </c>
      <c r="I867" s="13" t="n"/>
      <c r="J867" s="18">
        <f>IF($E867="","",IF($I867&lt;&gt;"",$I867,IFERROR(VLOOKUP($A867,'Recurring Plans'!$A$5:$M$104,10,FALSE),"")))</f>
        <v/>
      </c>
      <c r="K867" s="12" t="n"/>
      <c r="L867" s="6">
        <f>IF($G867="","",IF($K867&lt;&gt;"",$K867,'Assumptions'!$E$14))</f>
        <v/>
      </c>
      <c r="M867" s="13" t="n"/>
      <c r="N867" s="18">
        <f>IF($G867="","",IF(OR($F867&lt;&gt;"",$I867&lt;&gt;"",$M867&lt;&gt;"",$K867='Assumptions'!$E$16,$K867='Assumptions'!$E$17),"Exception - check",IF(AND($L867='Assumptions'!$E$14,$G867&lt;'Assumptions'!$B$4),"Past date - check","")))</f>
        <v/>
      </c>
    </row>
    <row r="868">
      <c r="A868" s="9">
        <f>IFERROR(IF(INDEX('Recurring Plans'!$A$5:$A$104,INT((ROW()-5)/12)+1)="","",INDEX('Recurring Plans'!$A$5:$A$104,INT((ROW()-5)/12)+1)),"")</f>
        <v/>
      </c>
      <c r="B868" s="23">
        <f>IF($A868="","",MOD(ROW()-5,12)+1)</f>
        <v/>
      </c>
      <c r="C868" s="20">
        <f>IF($A868="","",IFERROR(VLOOKUP($A868,'Recurring Plans'!$A$5:$M$104,2,FALSE),""))</f>
        <v/>
      </c>
      <c r="D868" s="20">
        <f>IF($A868="","",IFERROR(VLOOKUP($A868,'Recurring Plans'!$A$5:$M$104,4,FALSE),""))</f>
        <v/>
      </c>
      <c r="E868" s="33">
        <f>IF(OR($A868="",$B868&gt;IFERROR(VLOOKUP($A868,'Recurring Plans'!$A$5:$M$104,8,FALSE),0),IFERROR(VLOOKUP($A868,'Recurring Plans'!$A$5:$M$104,11,FALSE),"")&lt;&gt;'Assumptions'!$E$9),"",IFERROR(IF(VLOOKUP($A868,'Recurring Plans'!$A$5:$M$104,7,FALSE)='Assumptions'!$E$4,VLOOKUP($A868,'Recurring Plans'!$A$5:$M$104,5,FALSE)+($B868-1)*VLOOKUP($A868,'Recurring Plans'!$A$5:$M$104,6,FALSE),IF(VLOOKUP($A868,'Recurring Plans'!$A$5:$M$104,7,FALSE)='Assumptions'!$E$5,VLOOKUP($A868,'Recurring Plans'!$A$5:$M$104,5,FALSE)+($B868-1)*VLOOKUP($A868,'Recurring Plans'!$A$5:$M$104,6,FALSE)*7,IF(VLOOKUP($A868,'Recurring Plans'!$A$5:$M$104,7,FALSE)='Assumptions'!$E$6,EDATE(VLOOKUP($A868,'Recurring Plans'!$A$5:$M$104,5,FALSE),($B868-1)*VLOOKUP($A868,'Recurring Plans'!$A$5:$M$104,6,FALSE)),""))),""))</f>
        <v/>
      </c>
      <c r="F868" s="31" t="n"/>
      <c r="G868" s="33">
        <f>IF($E868="","",IF($F868&lt;&gt;"",$F868,$E868))</f>
        <v/>
      </c>
      <c r="H868" s="24">
        <f>IF($E868="","",IFERROR(VLOOKUP($A868,'Recurring Plans'!$A$5:$M$104,9,FALSE),""))</f>
        <v/>
      </c>
      <c r="I868" s="13" t="n"/>
      <c r="J868" s="20">
        <f>IF($E868="","",IF($I868&lt;&gt;"",$I868,IFERROR(VLOOKUP($A868,'Recurring Plans'!$A$5:$M$104,10,FALSE),"")))</f>
        <v/>
      </c>
      <c r="K868" s="12" t="n"/>
      <c r="L868" s="9">
        <f>IF($G868="","",IF($K868&lt;&gt;"",$K868,'Assumptions'!$E$14))</f>
        <v/>
      </c>
      <c r="M868" s="13" t="n"/>
      <c r="N868" s="20">
        <f>IF($G868="","",IF(OR($F868&lt;&gt;"",$I868&lt;&gt;"",$M868&lt;&gt;"",$K868='Assumptions'!$E$16,$K868='Assumptions'!$E$17),"Exception - check",IF(AND($L868='Assumptions'!$E$14,$G868&lt;'Assumptions'!$B$4),"Past date - check","")))</f>
        <v/>
      </c>
    </row>
    <row r="869">
      <c r="A869" s="6">
        <f>IFERROR(IF(INDEX('Recurring Plans'!$A$5:$A$104,INT((ROW()-5)/12)+1)="","",INDEX('Recurring Plans'!$A$5:$A$104,INT((ROW()-5)/12)+1)),"")</f>
        <v/>
      </c>
      <c r="B869" s="21">
        <f>IF($A869="","",MOD(ROW()-5,12)+1)</f>
        <v/>
      </c>
      <c r="C869" s="18">
        <f>IF($A869="","",IFERROR(VLOOKUP($A869,'Recurring Plans'!$A$5:$M$104,2,FALSE),""))</f>
        <v/>
      </c>
      <c r="D869" s="18">
        <f>IF($A869="","",IFERROR(VLOOKUP($A869,'Recurring Plans'!$A$5:$M$104,4,FALSE),""))</f>
        <v/>
      </c>
      <c r="E869" s="32">
        <f>IF(OR($A869="",$B869&gt;IFERROR(VLOOKUP($A869,'Recurring Plans'!$A$5:$M$104,8,FALSE),0),IFERROR(VLOOKUP($A869,'Recurring Plans'!$A$5:$M$104,11,FALSE),"")&lt;&gt;'Assumptions'!$E$9),"",IFERROR(IF(VLOOKUP($A869,'Recurring Plans'!$A$5:$M$104,7,FALSE)='Assumptions'!$E$4,VLOOKUP($A869,'Recurring Plans'!$A$5:$M$104,5,FALSE)+($B869-1)*VLOOKUP($A869,'Recurring Plans'!$A$5:$M$104,6,FALSE),IF(VLOOKUP($A869,'Recurring Plans'!$A$5:$M$104,7,FALSE)='Assumptions'!$E$5,VLOOKUP($A869,'Recurring Plans'!$A$5:$M$104,5,FALSE)+($B869-1)*VLOOKUP($A869,'Recurring Plans'!$A$5:$M$104,6,FALSE)*7,IF(VLOOKUP($A869,'Recurring Plans'!$A$5:$M$104,7,FALSE)='Assumptions'!$E$6,EDATE(VLOOKUP($A869,'Recurring Plans'!$A$5:$M$104,5,FALSE),($B869-1)*VLOOKUP($A869,'Recurring Plans'!$A$5:$M$104,6,FALSE)),""))),""))</f>
        <v/>
      </c>
      <c r="F869" s="31" t="n"/>
      <c r="G869" s="32">
        <f>IF($E869="","",IF($F869&lt;&gt;"",$F869,$E869))</f>
        <v/>
      </c>
      <c r="H869" s="22">
        <f>IF($E869="","",IFERROR(VLOOKUP($A869,'Recurring Plans'!$A$5:$M$104,9,FALSE),""))</f>
        <v/>
      </c>
      <c r="I869" s="13" t="n"/>
      <c r="J869" s="18">
        <f>IF($E869="","",IF($I869&lt;&gt;"",$I869,IFERROR(VLOOKUP($A869,'Recurring Plans'!$A$5:$M$104,10,FALSE),"")))</f>
        <v/>
      </c>
      <c r="K869" s="12" t="n"/>
      <c r="L869" s="6">
        <f>IF($G869="","",IF($K869&lt;&gt;"",$K869,'Assumptions'!$E$14))</f>
        <v/>
      </c>
      <c r="M869" s="13" t="n"/>
      <c r="N869" s="18">
        <f>IF($G869="","",IF(OR($F869&lt;&gt;"",$I869&lt;&gt;"",$M869&lt;&gt;"",$K869='Assumptions'!$E$16,$K869='Assumptions'!$E$17),"Exception - check",IF(AND($L869='Assumptions'!$E$14,$G869&lt;'Assumptions'!$B$4),"Past date - check","")))</f>
        <v/>
      </c>
    </row>
    <row r="870">
      <c r="A870" s="9">
        <f>IFERROR(IF(INDEX('Recurring Plans'!$A$5:$A$104,INT((ROW()-5)/12)+1)="","",INDEX('Recurring Plans'!$A$5:$A$104,INT((ROW()-5)/12)+1)),"")</f>
        <v/>
      </c>
      <c r="B870" s="23">
        <f>IF($A870="","",MOD(ROW()-5,12)+1)</f>
        <v/>
      </c>
      <c r="C870" s="20">
        <f>IF($A870="","",IFERROR(VLOOKUP($A870,'Recurring Plans'!$A$5:$M$104,2,FALSE),""))</f>
        <v/>
      </c>
      <c r="D870" s="20">
        <f>IF($A870="","",IFERROR(VLOOKUP($A870,'Recurring Plans'!$A$5:$M$104,4,FALSE),""))</f>
        <v/>
      </c>
      <c r="E870" s="33">
        <f>IF(OR($A870="",$B870&gt;IFERROR(VLOOKUP($A870,'Recurring Plans'!$A$5:$M$104,8,FALSE),0),IFERROR(VLOOKUP($A870,'Recurring Plans'!$A$5:$M$104,11,FALSE),"")&lt;&gt;'Assumptions'!$E$9),"",IFERROR(IF(VLOOKUP($A870,'Recurring Plans'!$A$5:$M$104,7,FALSE)='Assumptions'!$E$4,VLOOKUP($A870,'Recurring Plans'!$A$5:$M$104,5,FALSE)+($B870-1)*VLOOKUP($A870,'Recurring Plans'!$A$5:$M$104,6,FALSE),IF(VLOOKUP($A870,'Recurring Plans'!$A$5:$M$104,7,FALSE)='Assumptions'!$E$5,VLOOKUP($A870,'Recurring Plans'!$A$5:$M$104,5,FALSE)+($B870-1)*VLOOKUP($A870,'Recurring Plans'!$A$5:$M$104,6,FALSE)*7,IF(VLOOKUP($A870,'Recurring Plans'!$A$5:$M$104,7,FALSE)='Assumptions'!$E$6,EDATE(VLOOKUP($A870,'Recurring Plans'!$A$5:$M$104,5,FALSE),($B870-1)*VLOOKUP($A870,'Recurring Plans'!$A$5:$M$104,6,FALSE)),""))),""))</f>
        <v/>
      </c>
      <c r="F870" s="31" t="n"/>
      <c r="G870" s="33">
        <f>IF($E870="","",IF($F870&lt;&gt;"",$F870,$E870))</f>
        <v/>
      </c>
      <c r="H870" s="24">
        <f>IF($E870="","",IFERROR(VLOOKUP($A870,'Recurring Plans'!$A$5:$M$104,9,FALSE),""))</f>
        <v/>
      </c>
      <c r="I870" s="13" t="n"/>
      <c r="J870" s="20">
        <f>IF($E870="","",IF($I870&lt;&gt;"",$I870,IFERROR(VLOOKUP($A870,'Recurring Plans'!$A$5:$M$104,10,FALSE),"")))</f>
        <v/>
      </c>
      <c r="K870" s="12" t="n"/>
      <c r="L870" s="9">
        <f>IF($G870="","",IF($K870&lt;&gt;"",$K870,'Assumptions'!$E$14))</f>
        <v/>
      </c>
      <c r="M870" s="13" t="n"/>
      <c r="N870" s="20">
        <f>IF($G870="","",IF(OR($F870&lt;&gt;"",$I870&lt;&gt;"",$M870&lt;&gt;"",$K870='Assumptions'!$E$16,$K870='Assumptions'!$E$17),"Exception - check",IF(AND($L870='Assumptions'!$E$14,$G870&lt;'Assumptions'!$B$4),"Past date - check","")))</f>
        <v/>
      </c>
    </row>
    <row r="871">
      <c r="A871" s="6">
        <f>IFERROR(IF(INDEX('Recurring Plans'!$A$5:$A$104,INT((ROW()-5)/12)+1)="","",INDEX('Recurring Plans'!$A$5:$A$104,INT((ROW()-5)/12)+1)),"")</f>
        <v/>
      </c>
      <c r="B871" s="21">
        <f>IF($A871="","",MOD(ROW()-5,12)+1)</f>
        <v/>
      </c>
      <c r="C871" s="18">
        <f>IF($A871="","",IFERROR(VLOOKUP($A871,'Recurring Plans'!$A$5:$M$104,2,FALSE),""))</f>
        <v/>
      </c>
      <c r="D871" s="18">
        <f>IF($A871="","",IFERROR(VLOOKUP($A871,'Recurring Plans'!$A$5:$M$104,4,FALSE),""))</f>
        <v/>
      </c>
      <c r="E871" s="32">
        <f>IF(OR($A871="",$B871&gt;IFERROR(VLOOKUP($A871,'Recurring Plans'!$A$5:$M$104,8,FALSE),0),IFERROR(VLOOKUP($A871,'Recurring Plans'!$A$5:$M$104,11,FALSE),"")&lt;&gt;'Assumptions'!$E$9),"",IFERROR(IF(VLOOKUP($A871,'Recurring Plans'!$A$5:$M$104,7,FALSE)='Assumptions'!$E$4,VLOOKUP($A871,'Recurring Plans'!$A$5:$M$104,5,FALSE)+($B871-1)*VLOOKUP($A871,'Recurring Plans'!$A$5:$M$104,6,FALSE),IF(VLOOKUP($A871,'Recurring Plans'!$A$5:$M$104,7,FALSE)='Assumptions'!$E$5,VLOOKUP($A871,'Recurring Plans'!$A$5:$M$104,5,FALSE)+($B871-1)*VLOOKUP($A871,'Recurring Plans'!$A$5:$M$104,6,FALSE)*7,IF(VLOOKUP($A871,'Recurring Plans'!$A$5:$M$104,7,FALSE)='Assumptions'!$E$6,EDATE(VLOOKUP($A871,'Recurring Plans'!$A$5:$M$104,5,FALSE),($B871-1)*VLOOKUP($A871,'Recurring Plans'!$A$5:$M$104,6,FALSE)),""))),""))</f>
        <v/>
      </c>
      <c r="F871" s="31" t="n"/>
      <c r="G871" s="32">
        <f>IF($E871="","",IF($F871&lt;&gt;"",$F871,$E871))</f>
        <v/>
      </c>
      <c r="H871" s="22">
        <f>IF($E871="","",IFERROR(VLOOKUP($A871,'Recurring Plans'!$A$5:$M$104,9,FALSE),""))</f>
        <v/>
      </c>
      <c r="I871" s="13" t="n"/>
      <c r="J871" s="18">
        <f>IF($E871="","",IF($I871&lt;&gt;"",$I871,IFERROR(VLOOKUP($A871,'Recurring Plans'!$A$5:$M$104,10,FALSE),"")))</f>
        <v/>
      </c>
      <c r="K871" s="12" t="n"/>
      <c r="L871" s="6">
        <f>IF($G871="","",IF($K871&lt;&gt;"",$K871,'Assumptions'!$E$14))</f>
        <v/>
      </c>
      <c r="M871" s="13" t="n"/>
      <c r="N871" s="18">
        <f>IF($G871="","",IF(OR($F871&lt;&gt;"",$I871&lt;&gt;"",$M871&lt;&gt;"",$K871='Assumptions'!$E$16,$K871='Assumptions'!$E$17),"Exception - check",IF(AND($L871='Assumptions'!$E$14,$G871&lt;'Assumptions'!$B$4),"Past date - check","")))</f>
        <v/>
      </c>
    </row>
    <row r="872">
      <c r="A872" s="9">
        <f>IFERROR(IF(INDEX('Recurring Plans'!$A$5:$A$104,INT((ROW()-5)/12)+1)="","",INDEX('Recurring Plans'!$A$5:$A$104,INT((ROW()-5)/12)+1)),"")</f>
        <v/>
      </c>
      <c r="B872" s="23">
        <f>IF($A872="","",MOD(ROW()-5,12)+1)</f>
        <v/>
      </c>
      <c r="C872" s="20">
        <f>IF($A872="","",IFERROR(VLOOKUP($A872,'Recurring Plans'!$A$5:$M$104,2,FALSE),""))</f>
        <v/>
      </c>
      <c r="D872" s="20">
        <f>IF($A872="","",IFERROR(VLOOKUP($A872,'Recurring Plans'!$A$5:$M$104,4,FALSE),""))</f>
        <v/>
      </c>
      <c r="E872" s="33">
        <f>IF(OR($A872="",$B872&gt;IFERROR(VLOOKUP($A872,'Recurring Plans'!$A$5:$M$104,8,FALSE),0),IFERROR(VLOOKUP($A872,'Recurring Plans'!$A$5:$M$104,11,FALSE),"")&lt;&gt;'Assumptions'!$E$9),"",IFERROR(IF(VLOOKUP($A872,'Recurring Plans'!$A$5:$M$104,7,FALSE)='Assumptions'!$E$4,VLOOKUP($A872,'Recurring Plans'!$A$5:$M$104,5,FALSE)+($B872-1)*VLOOKUP($A872,'Recurring Plans'!$A$5:$M$104,6,FALSE),IF(VLOOKUP($A872,'Recurring Plans'!$A$5:$M$104,7,FALSE)='Assumptions'!$E$5,VLOOKUP($A872,'Recurring Plans'!$A$5:$M$104,5,FALSE)+($B872-1)*VLOOKUP($A872,'Recurring Plans'!$A$5:$M$104,6,FALSE)*7,IF(VLOOKUP($A872,'Recurring Plans'!$A$5:$M$104,7,FALSE)='Assumptions'!$E$6,EDATE(VLOOKUP($A872,'Recurring Plans'!$A$5:$M$104,5,FALSE),($B872-1)*VLOOKUP($A872,'Recurring Plans'!$A$5:$M$104,6,FALSE)),""))),""))</f>
        <v/>
      </c>
      <c r="F872" s="31" t="n"/>
      <c r="G872" s="33">
        <f>IF($E872="","",IF($F872&lt;&gt;"",$F872,$E872))</f>
        <v/>
      </c>
      <c r="H872" s="24">
        <f>IF($E872="","",IFERROR(VLOOKUP($A872,'Recurring Plans'!$A$5:$M$104,9,FALSE),""))</f>
        <v/>
      </c>
      <c r="I872" s="13" t="n"/>
      <c r="J872" s="20">
        <f>IF($E872="","",IF($I872&lt;&gt;"",$I872,IFERROR(VLOOKUP($A872,'Recurring Plans'!$A$5:$M$104,10,FALSE),"")))</f>
        <v/>
      </c>
      <c r="K872" s="12" t="n"/>
      <c r="L872" s="9">
        <f>IF($G872="","",IF($K872&lt;&gt;"",$K872,'Assumptions'!$E$14))</f>
        <v/>
      </c>
      <c r="M872" s="13" t="n"/>
      <c r="N872" s="20">
        <f>IF($G872="","",IF(OR($F872&lt;&gt;"",$I872&lt;&gt;"",$M872&lt;&gt;"",$K872='Assumptions'!$E$16,$K872='Assumptions'!$E$17),"Exception - check",IF(AND($L872='Assumptions'!$E$14,$G872&lt;'Assumptions'!$B$4),"Past date - check","")))</f>
        <v/>
      </c>
    </row>
    <row r="873">
      <c r="A873" s="6">
        <f>IFERROR(IF(INDEX('Recurring Plans'!$A$5:$A$104,INT((ROW()-5)/12)+1)="","",INDEX('Recurring Plans'!$A$5:$A$104,INT((ROW()-5)/12)+1)),"")</f>
        <v/>
      </c>
      <c r="B873" s="21">
        <f>IF($A873="","",MOD(ROW()-5,12)+1)</f>
        <v/>
      </c>
      <c r="C873" s="18">
        <f>IF($A873="","",IFERROR(VLOOKUP($A873,'Recurring Plans'!$A$5:$M$104,2,FALSE),""))</f>
        <v/>
      </c>
      <c r="D873" s="18">
        <f>IF($A873="","",IFERROR(VLOOKUP($A873,'Recurring Plans'!$A$5:$M$104,4,FALSE),""))</f>
        <v/>
      </c>
      <c r="E873" s="32">
        <f>IF(OR($A873="",$B873&gt;IFERROR(VLOOKUP($A873,'Recurring Plans'!$A$5:$M$104,8,FALSE),0),IFERROR(VLOOKUP($A873,'Recurring Plans'!$A$5:$M$104,11,FALSE),"")&lt;&gt;'Assumptions'!$E$9),"",IFERROR(IF(VLOOKUP($A873,'Recurring Plans'!$A$5:$M$104,7,FALSE)='Assumptions'!$E$4,VLOOKUP($A873,'Recurring Plans'!$A$5:$M$104,5,FALSE)+($B873-1)*VLOOKUP($A873,'Recurring Plans'!$A$5:$M$104,6,FALSE),IF(VLOOKUP($A873,'Recurring Plans'!$A$5:$M$104,7,FALSE)='Assumptions'!$E$5,VLOOKUP($A873,'Recurring Plans'!$A$5:$M$104,5,FALSE)+($B873-1)*VLOOKUP($A873,'Recurring Plans'!$A$5:$M$104,6,FALSE)*7,IF(VLOOKUP($A873,'Recurring Plans'!$A$5:$M$104,7,FALSE)='Assumptions'!$E$6,EDATE(VLOOKUP($A873,'Recurring Plans'!$A$5:$M$104,5,FALSE),($B873-1)*VLOOKUP($A873,'Recurring Plans'!$A$5:$M$104,6,FALSE)),""))),""))</f>
        <v/>
      </c>
      <c r="F873" s="31" t="n"/>
      <c r="G873" s="32">
        <f>IF($E873="","",IF($F873&lt;&gt;"",$F873,$E873))</f>
        <v/>
      </c>
      <c r="H873" s="22">
        <f>IF($E873="","",IFERROR(VLOOKUP($A873,'Recurring Plans'!$A$5:$M$104,9,FALSE),""))</f>
        <v/>
      </c>
      <c r="I873" s="13" t="n"/>
      <c r="J873" s="18">
        <f>IF($E873="","",IF($I873&lt;&gt;"",$I873,IFERROR(VLOOKUP($A873,'Recurring Plans'!$A$5:$M$104,10,FALSE),"")))</f>
        <v/>
      </c>
      <c r="K873" s="12" t="n"/>
      <c r="L873" s="6">
        <f>IF($G873="","",IF($K873&lt;&gt;"",$K873,'Assumptions'!$E$14))</f>
        <v/>
      </c>
      <c r="M873" s="13" t="n"/>
      <c r="N873" s="18">
        <f>IF($G873="","",IF(OR($F873&lt;&gt;"",$I873&lt;&gt;"",$M873&lt;&gt;"",$K873='Assumptions'!$E$16,$K873='Assumptions'!$E$17),"Exception - check",IF(AND($L873='Assumptions'!$E$14,$G873&lt;'Assumptions'!$B$4),"Past date - check","")))</f>
        <v/>
      </c>
    </row>
    <row r="874">
      <c r="A874" s="9">
        <f>IFERROR(IF(INDEX('Recurring Plans'!$A$5:$A$104,INT((ROW()-5)/12)+1)="","",INDEX('Recurring Plans'!$A$5:$A$104,INT((ROW()-5)/12)+1)),"")</f>
        <v/>
      </c>
      <c r="B874" s="23">
        <f>IF($A874="","",MOD(ROW()-5,12)+1)</f>
        <v/>
      </c>
      <c r="C874" s="20">
        <f>IF($A874="","",IFERROR(VLOOKUP($A874,'Recurring Plans'!$A$5:$M$104,2,FALSE),""))</f>
        <v/>
      </c>
      <c r="D874" s="20">
        <f>IF($A874="","",IFERROR(VLOOKUP($A874,'Recurring Plans'!$A$5:$M$104,4,FALSE),""))</f>
        <v/>
      </c>
      <c r="E874" s="33">
        <f>IF(OR($A874="",$B874&gt;IFERROR(VLOOKUP($A874,'Recurring Plans'!$A$5:$M$104,8,FALSE),0),IFERROR(VLOOKUP($A874,'Recurring Plans'!$A$5:$M$104,11,FALSE),"")&lt;&gt;'Assumptions'!$E$9),"",IFERROR(IF(VLOOKUP($A874,'Recurring Plans'!$A$5:$M$104,7,FALSE)='Assumptions'!$E$4,VLOOKUP($A874,'Recurring Plans'!$A$5:$M$104,5,FALSE)+($B874-1)*VLOOKUP($A874,'Recurring Plans'!$A$5:$M$104,6,FALSE),IF(VLOOKUP($A874,'Recurring Plans'!$A$5:$M$104,7,FALSE)='Assumptions'!$E$5,VLOOKUP($A874,'Recurring Plans'!$A$5:$M$104,5,FALSE)+($B874-1)*VLOOKUP($A874,'Recurring Plans'!$A$5:$M$104,6,FALSE)*7,IF(VLOOKUP($A874,'Recurring Plans'!$A$5:$M$104,7,FALSE)='Assumptions'!$E$6,EDATE(VLOOKUP($A874,'Recurring Plans'!$A$5:$M$104,5,FALSE),($B874-1)*VLOOKUP($A874,'Recurring Plans'!$A$5:$M$104,6,FALSE)),""))),""))</f>
        <v/>
      </c>
      <c r="F874" s="31" t="n"/>
      <c r="G874" s="33">
        <f>IF($E874="","",IF($F874&lt;&gt;"",$F874,$E874))</f>
        <v/>
      </c>
      <c r="H874" s="24">
        <f>IF($E874="","",IFERROR(VLOOKUP($A874,'Recurring Plans'!$A$5:$M$104,9,FALSE),""))</f>
        <v/>
      </c>
      <c r="I874" s="13" t="n"/>
      <c r="J874" s="20">
        <f>IF($E874="","",IF($I874&lt;&gt;"",$I874,IFERROR(VLOOKUP($A874,'Recurring Plans'!$A$5:$M$104,10,FALSE),"")))</f>
        <v/>
      </c>
      <c r="K874" s="12" t="n"/>
      <c r="L874" s="9">
        <f>IF($G874="","",IF($K874&lt;&gt;"",$K874,'Assumptions'!$E$14))</f>
        <v/>
      </c>
      <c r="M874" s="13" t="n"/>
      <c r="N874" s="20">
        <f>IF($G874="","",IF(OR($F874&lt;&gt;"",$I874&lt;&gt;"",$M874&lt;&gt;"",$K874='Assumptions'!$E$16,$K874='Assumptions'!$E$17),"Exception - check",IF(AND($L874='Assumptions'!$E$14,$G874&lt;'Assumptions'!$B$4),"Past date - check","")))</f>
        <v/>
      </c>
    </row>
    <row r="875">
      <c r="A875" s="6">
        <f>IFERROR(IF(INDEX('Recurring Plans'!$A$5:$A$104,INT((ROW()-5)/12)+1)="","",INDEX('Recurring Plans'!$A$5:$A$104,INT((ROW()-5)/12)+1)),"")</f>
        <v/>
      </c>
      <c r="B875" s="21">
        <f>IF($A875="","",MOD(ROW()-5,12)+1)</f>
        <v/>
      </c>
      <c r="C875" s="18">
        <f>IF($A875="","",IFERROR(VLOOKUP($A875,'Recurring Plans'!$A$5:$M$104,2,FALSE),""))</f>
        <v/>
      </c>
      <c r="D875" s="18">
        <f>IF($A875="","",IFERROR(VLOOKUP($A875,'Recurring Plans'!$A$5:$M$104,4,FALSE),""))</f>
        <v/>
      </c>
      <c r="E875" s="32">
        <f>IF(OR($A875="",$B875&gt;IFERROR(VLOOKUP($A875,'Recurring Plans'!$A$5:$M$104,8,FALSE),0),IFERROR(VLOOKUP($A875,'Recurring Plans'!$A$5:$M$104,11,FALSE),"")&lt;&gt;'Assumptions'!$E$9),"",IFERROR(IF(VLOOKUP($A875,'Recurring Plans'!$A$5:$M$104,7,FALSE)='Assumptions'!$E$4,VLOOKUP($A875,'Recurring Plans'!$A$5:$M$104,5,FALSE)+($B875-1)*VLOOKUP($A875,'Recurring Plans'!$A$5:$M$104,6,FALSE),IF(VLOOKUP($A875,'Recurring Plans'!$A$5:$M$104,7,FALSE)='Assumptions'!$E$5,VLOOKUP($A875,'Recurring Plans'!$A$5:$M$104,5,FALSE)+($B875-1)*VLOOKUP($A875,'Recurring Plans'!$A$5:$M$104,6,FALSE)*7,IF(VLOOKUP($A875,'Recurring Plans'!$A$5:$M$104,7,FALSE)='Assumptions'!$E$6,EDATE(VLOOKUP($A875,'Recurring Plans'!$A$5:$M$104,5,FALSE),($B875-1)*VLOOKUP($A875,'Recurring Plans'!$A$5:$M$104,6,FALSE)),""))),""))</f>
        <v/>
      </c>
      <c r="F875" s="31" t="n"/>
      <c r="G875" s="32">
        <f>IF($E875="","",IF($F875&lt;&gt;"",$F875,$E875))</f>
        <v/>
      </c>
      <c r="H875" s="22">
        <f>IF($E875="","",IFERROR(VLOOKUP($A875,'Recurring Plans'!$A$5:$M$104,9,FALSE),""))</f>
        <v/>
      </c>
      <c r="I875" s="13" t="n"/>
      <c r="J875" s="18">
        <f>IF($E875="","",IF($I875&lt;&gt;"",$I875,IFERROR(VLOOKUP($A875,'Recurring Plans'!$A$5:$M$104,10,FALSE),"")))</f>
        <v/>
      </c>
      <c r="K875" s="12" t="n"/>
      <c r="L875" s="6">
        <f>IF($G875="","",IF($K875&lt;&gt;"",$K875,'Assumptions'!$E$14))</f>
        <v/>
      </c>
      <c r="M875" s="13" t="n"/>
      <c r="N875" s="18">
        <f>IF($G875="","",IF(OR($F875&lt;&gt;"",$I875&lt;&gt;"",$M875&lt;&gt;"",$K875='Assumptions'!$E$16,$K875='Assumptions'!$E$17),"Exception - check",IF(AND($L875='Assumptions'!$E$14,$G875&lt;'Assumptions'!$B$4),"Past date - check","")))</f>
        <v/>
      </c>
    </row>
    <row r="876">
      <c r="A876" s="9">
        <f>IFERROR(IF(INDEX('Recurring Plans'!$A$5:$A$104,INT((ROW()-5)/12)+1)="","",INDEX('Recurring Plans'!$A$5:$A$104,INT((ROW()-5)/12)+1)),"")</f>
        <v/>
      </c>
      <c r="B876" s="23">
        <f>IF($A876="","",MOD(ROW()-5,12)+1)</f>
        <v/>
      </c>
      <c r="C876" s="20">
        <f>IF($A876="","",IFERROR(VLOOKUP($A876,'Recurring Plans'!$A$5:$M$104,2,FALSE),""))</f>
        <v/>
      </c>
      <c r="D876" s="20">
        <f>IF($A876="","",IFERROR(VLOOKUP($A876,'Recurring Plans'!$A$5:$M$104,4,FALSE),""))</f>
        <v/>
      </c>
      <c r="E876" s="33">
        <f>IF(OR($A876="",$B876&gt;IFERROR(VLOOKUP($A876,'Recurring Plans'!$A$5:$M$104,8,FALSE),0),IFERROR(VLOOKUP($A876,'Recurring Plans'!$A$5:$M$104,11,FALSE),"")&lt;&gt;'Assumptions'!$E$9),"",IFERROR(IF(VLOOKUP($A876,'Recurring Plans'!$A$5:$M$104,7,FALSE)='Assumptions'!$E$4,VLOOKUP($A876,'Recurring Plans'!$A$5:$M$104,5,FALSE)+($B876-1)*VLOOKUP($A876,'Recurring Plans'!$A$5:$M$104,6,FALSE),IF(VLOOKUP($A876,'Recurring Plans'!$A$5:$M$104,7,FALSE)='Assumptions'!$E$5,VLOOKUP($A876,'Recurring Plans'!$A$5:$M$104,5,FALSE)+($B876-1)*VLOOKUP($A876,'Recurring Plans'!$A$5:$M$104,6,FALSE)*7,IF(VLOOKUP($A876,'Recurring Plans'!$A$5:$M$104,7,FALSE)='Assumptions'!$E$6,EDATE(VLOOKUP($A876,'Recurring Plans'!$A$5:$M$104,5,FALSE),($B876-1)*VLOOKUP($A876,'Recurring Plans'!$A$5:$M$104,6,FALSE)),""))),""))</f>
        <v/>
      </c>
      <c r="F876" s="31" t="n"/>
      <c r="G876" s="33">
        <f>IF($E876="","",IF($F876&lt;&gt;"",$F876,$E876))</f>
        <v/>
      </c>
      <c r="H876" s="24">
        <f>IF($E876="","",IFERROR(VLOOKUP($A876,'Recurring Plans'!$A$5:$M$104,9,FALSE),""))</f>
        <v/>
      </c>
      <c r="I876" s="13" t="n"/>
      <c r="J876" s="20">
        <f>IF($E876="","",IF($I876&lt;&gt;"",$I876,IFERROR(VLOOKUP($A876,'Recurring Plans'!$A$5:$M$104,10,FALSE),"")))</f>
        <v/>
      </c>
      <c r="K876" s="12" t="n"/>
      <c r="L876" s="9">
        <f>IF($G876="","",IF($K876&lt;&gt;"",$K876,'Assumptions'!$E$14))</f>
        <v/>
      </c>
      <c r="M876" s="13" t="n"/>
      <c r="N876" s="20">
        <f>IF($G876="","",IF(OR($F876&lt;&gt;"",$I876&lt;&gt;"",$M876&lt;&gt;"",$K876='Assumptions'!$E$16,$K876='Assumptions'!$E$17),"Exception - check",IF(AND($L876='Assumptions'!$E$14,$G876&lt;'Assumptions'!$B$4),"Past date - check","")))</f>
        <v/>
      </c>
    </row>
    <row r="877">
      <c r="A877" s="6">
        <f>IFERROR(IF(INDEX('Recurring Plans'!$A$5:$A$104,INT((ROW()-5)/12)+1)="","",INDEX('Recurring Plans'!$A$5:$A$104,INT((ROW()-5)/12)+1)),"")</f>
        <v/>
      </c>
      <c r="B877" s="21">
        <f>IF($A877="","",MOD(ROW()-5,12)+1)</f>
        <v/>
      </c>
      <c r="C877" s="18">
        <f>IF($A877="","",IFERROR(VLOOKUP($A877,'Recurring Plans'!$A$5:$M$104,2,FALSE),""))</f>
        <v/>
      </c>
      <c r="D877" s="18">
        <f>IF($A877="","",IFERROR(VLOOKUP($A877,'Recurring Plans'!$A$5:$M$104,4,FALSE),""))</f>
        <v/>
      </c>
      <c r="E877" s="32">
        <f>IF(OR($A877="",$B877&gt;IFERROR(VLOOKUP($A877,'Recurring Plans'!$A$5:$M$104,8,FALSE),0),IFERROR(VLOOKUP($A877,'Recurring Plans'!$A$5:$M$104,11,FALSE),"")&lt;&gt;'Assumptions'!$E$9),"",IFERROR(IF(VLOOKUP($A877,'Recurring Plans'!$A$5:$M$104,7,FALSE)='Assumptions'!$E$4,VLOOKUP($A877,'Recurring Plans'!$A$5:$M$104,5,FALSE)+($B877-1)*VLOOKUP($A877,'Recurring Plans'!$A$5:$M$104,6,FALSE),IF(VLOOKUP($A877,'Recurring Plans'!$A$5:$M$104,7,FALSE)='Assumptions'!$E$5,VLOOKUP($A877,'Recurring Plans'!$A$5:$M$104,5,FALSE)+($B877-1)*VLOOKUP($A877,'Recurring Plans'!$A$5:$M$104,6,FALSE)*7,IF(VLOOKUP($A877,'Recurring Plans'!$A$5:$M$104,7,FALSE)='Assumptions'!$E$6,EDATE(VLOOKUP($A877,'Recurring Plans'!$A$5:$M$104,5,FALSE),($B877-1)*VLOOKUP($A877,'Recurring Plans'!$A$5:$M$104,6,FALSE)),""))),""))</f>
        <v/>
      </c>
      <c r="F877" s="31" t="n"/>
      <c r="G877" s="32">
        <f>IF($E877="","",IF($F877&lt;&gt;"",$F877,$E877))</f>
        <v/>
      </c>
      <c r="H877" s="22">
        <f>IF($E877="","",IFERROR(VLOOKUP($A877,'Recurring Plans'!$A$5:$M$104,9,FALSE),""))</f>
        <v/>
      </c>
      <c r="I877" s="13" t="n"/>
      <c r="J877" s="18">
        <f>IF($E877="","",IF($I877&lt;&gt;"",$I877,IFERROR(VLOOKUP($A877,'Recurring Plans'!$A$5:$M$104,10,FALSE),"")))</f>
        <v/>
      </c>
      <c r="K877" s="12" t="n"/>
      <c r="L877" s="6">
        <f>IF($G877="","",IF($K877&lt;&gt;"",$K877,'Assumptions'!$E$14))</f>
        <v/>
      </c>
      <c r="M877" s="13" t="n"/>
      <c r="N877" s="18">
        <f>IF($G877="","",IF(OR($F877&lt;&gt;"",$I877&lt;&gt;"",$M877&lt;&gt;"",$K877='Assumptions'!$E$16,$K877='Assumptions'!$E$17),"Exception - check",IF(AND($L877='Assumptions'!$E$14,$G877&lt;'Assumptions'!$B$4),"Past date - check","")))</f>
        <v/>
      </c>
    </row>
    <row r="878">
      <c r="A878" s="9">
        <f>IFERROR(IF(INDEX('Recurring Plans'!$A$5:$A$104,INT((ROW()-5)/12)+1)="","",INDEX('Recurring Plans'!$A$5:$A$104,INT((ROW()-5)/12)+1)),"")</f>
        <v/>
      </c>
      <c r="B878" s="23">
        <f>IF($A878="","",MOD(ROW()-5,12)+1)</f>
        <v/>
      </c>
      <c r="C878" s="20">
        <f>IF($A878="","",IFERROR(VLOOKUP($A878,'Recurring Plans'!$A$5:$M$104,2,FALSE),""))</f>
        <v/>
      </c>
      <c r="D878" s="20">
        <f>IF($A878="","",IFERROR(VLOOKUP($A878,'Recurring Plans'!$A$5:$M$104,4,FALSE),""))</f>
        <v/>
      </c>
      <c r="E878" s="33">
        <f>IF(OR($A878="",$B878&gt;IFERROR(VLOOKUP($A878,'Recurring Plans'!$A$5:$M$104,8,FALSE),0),IFERROR(VLOOKUP($A878,'Recurring Plans'!$A$5:$M$104,11,FALSE),"")&lt;&gt;'Assumptions'!$E$9),"",IFERROR(IF(VLOOKUP($A878,'Recurring Plans'!$A$5:$M$104,7,FALSE)='Assumptions'!$E$4,VLOOKUP($A878,'Recurring Plans'!$A$5:$M$104,5,FALSE)+($B878-1)*VLOOKUP($A878,'Recurring Plans'!$A$5:$M$104,6,FALSE),IF(VLOOKUP($A878,'Recurring Plans'!$A$5:$M$104,7,FALSE)='Assumptions'!$E$5,VLOOKUP($A878,'Recurring Plans'!$A$5:$M$104,5,FALSE)+($B878-1)*VLOOKUP($A878,'Recurring Plans'!$A$5:$M$104,6,FALSE)*7,IF(VLOOKUP($A878,'Recurring Plans'!$A$5:$M$104,7,FALSE)='Assumptions'!$E$6,EDATE(VLOOKUP($A878,'Recurring Plans'!$A$5:$M$104,5,FALSE),($B878-1)*VLOOKUP($A878,'Recurring Plans'!$A$5:$M$104,6,FALSE)),""))),""))</f>
        <v/>
      </c>
      <c r="F878" s="31" t="n"/>
      <c r="G878" s="33">
        <f>IF($E878="","",IF($F878&lt;&gt;"",$F878,$E878))</f>
        <v/>
      </c>
      <c r="H878" s="24">
        <f>IF($E878="","",IFERROR(VLOOKUP($A878,'Recurring Plans'!$A$5:$M$104,9,FALSE),""))</f>
        <v/>
      </c>
      <c r="I878" s="13" t="n"/>
      <c r="J878" s="20">
        <f>IF($E878="","",IF($I878&lt;&gt;"",$I878,IFERROR(VLOOKUP($A878,'Recurring Plans'!$A$5:$M$104,10,FALSE),"")))</f>
        <v/>
      </c>
      <c r="K878" s="12" t="n"/>
      <c r="L878" s="9">
        <f>IF($G878="","",IF($K878&lt;&gt;"",$K878,'Assumptions'!$E$14))</f>
        <v/>
      </c>
      <c r="M878" s="13" t="n"/>
      <c r="N878" s="20">
        <f>IF($G878="","",IF(OR($F878&lt;&gt;"",$I878&lt;&gt;"",$M878&lt;&gt;"",$K878='Assumptions'!$E$16,$K878='Assumptions'!$E$17),"Exception - check",IF(AND($L878='Assumptions'!$E$14,$G878&lt;'Assumptions'!$B$4),"Past date - check","")))</f>
        <v/>
      </c>
    </row>
    <row r="879">
      <c r="A879" s="6">
        <f>IFERROR(IF(INDEX('Recurring Plans'!$A$5:$A$104,INT((ROW()-5)/12)+1)="","",INDEX('Recurring Plans'!$A$5:$A$104,INT((ROW()-5)/12)+1)),"")</f>
        <v/>
      </c>
      <c r="B879" s="21">
        <f>IF($A879="","",MOD(ROW()-5,12)+1)</f>
        <v/>
      </c>
      <c r="C879" s="18">
        <f>IF($A879="","",IFERROR(VLOOKUP($A879,'Recurring Plans'!$A$5:$M$104,2,FALSE),""))</f>
        <v/>
      </c>
      <c r="D879" s="18">
        <f>IF($A879="","",IFERROR(VLOOKUP($A879,'Recurring Plans'!$A$5:$M$104,4,FALSE),""))</f>
        <v/>
      </c>
      <c r="E879" s="32">
        <f>IF(OR($A879="",$B879&gt;IFERROR(VLOOKUP($A879,'Recurring Plans'!$A$5:$M$104,8,FALSE),0),IFERROR(VLOOKUP($A879,'Recurring Plans'!$A$5:$M$104,11,FALSE),"")&lt;&gt;'Assumptions'!$E$9),"",IFERROR(IF(VLOOKUP($A879,'Recurring Plans'!$A$5:$M$104,7,FALSE)='Assumptions'!$E$4,VLOOKUP($A879,'Recurring Plans'!$A$5:$M$104,5,FALSE)+($B879-1)*VLOOKUP($A879,'Recurring Plans'!$A$5:$M$104,6,FALSE),IF(VLOOKUP($A879,'Recurring Plans'!$A$5:$M$104,7,FALSE)='Assumptions'!$E$5,VLOOKUP($A879,'Recurring Plans'!$A$5:$M$104,5,FALSE)+($B879-1)*VLOOKUP($A879,'Recurring Plans'!$A$5:$M$104,6,FALSE)*7,IF(VLOOKUP($A879,'Recurring Plans'!$A$5:$M$104,7,FALSE)='Assumptions'!$E$6,EDATE(VLOOKUP($A879,'Recurring Plans'!$A$5:$M$104,5,FALSE),($B879-1)*VLOOKUP($A879,'Recurring Plans'!$A$5:$M$104,6,FALSE)),""))),""))</f>
        <v/>
      </c>
      <c r="F879" s="31" t="n"/>
      <c r="G879" s="32">
        <f>IF($E879="","",IF($F879&lt;&gt;"",$F879,$E879))</f>
        <v/>
      </c>
      <c r="H879" s="22">
        <f>IF($E879="","",IFERROR(VLOOKUP($A879,'Recurring Plans'!$A$5:$M$104,9,FALSE),""))</f>
        <v/>
      </c>
      <c r="I879" s="13" t="n"/>
      <c r="J879" s="18">
        <f>IF($E879="","",IF($I879&lt;&gt;"",$I879,IFERROR(VLOOKUP($A879,'Recurring Plans'!$A$5:$M$104,10,FALSE),"")))</f>
        <v/>
      </c>
      <c r="K879" s="12" t="n"/>
      <c r="L879" s="6">
        <f>IF($G879="","",IF($K879&lt;&gt;"",$K879,'Assumptions'!$E$14))</f>
        <v/>
      </c>
      <c r="M879" s="13" t="n"/>
      <c r="N879" s="18">
        <f>IF($G879="","",IF(OR($F879&lt;&gt;"",$I879&lt;&gt;"",$M879&lt;&gt;"",$K879='Assumptions'!$E$16,$K879='Assumptions'!$E$17),"Exception - check",IF(AND($L879='Assumptions'!$E$14,$G879&lt;'Assumptions'!$B$4),"Past date - check","")))</f>
        <v/>
      </c>
    </row>
    <row r="880">
      <c r="A880" s="9">
        <f>IFERROR(IF(INDEX('Recurring Plans'!$A$5:$A$104,INT((ROW()-5)/12)+1)="","",INDEX('Recurring Plans'!$A$5:$A$104,INT((ROW()-5)/12)+1)),"")</f>
        <v/>
      </c>
      <c r="B880" s="23">
        <f>IF($A880="","",MOD(ROW()-5,12)+1)</f>
        <v/>
      </c>
      <c r="C880" s="20">
        <f>IF($A880="","",IFERROR(VLOOKUP($A880,'Recurring Plans'!$A$5:$M$104,2,FALSE),""))</f>
        <v/>
      </c>
      <c r="D880" s="20">
        <f>IF($A880="","",IFERROR(VLOOKUP($A880,'Recurring Plans'!$A$5:$M$104,4,FALSE),""))</f>
        <v/>
      </c>
      <c r="E880" s="33">
        <f>IF(OR($A880="",$B880&gt;IFERROR(VLOOKUP($A880,'Recurring Plans'!$A$5:$M$104,8,FALSE),0),IFERROR(VLOOKUP($A880,'Recurring Plans'!$A$5:$M$104,11,FALSE),"")&lt;&gt;'Assumptions'!$E$9),"",IFERROR(IF(VLOOKUP($A880,'Recurring Plans'!$A$5:$M$104,7,FALSE)='Assumptions'!$E$4,VLOOKUP($A880,'Recurring Plans'!$A$5:$M$104,5,FALSE)+($B880-1)*VLOOKUP($A880,'Recurring Plans'!$A$5:$M$104,6,FALSE),IF(VLOOKUP($A880,'Recurring Plans'!$A$5:$M$104,7,FALSE)='Assumptions'!$E$5,VLOOKUP($A880,'Recurring Plans'!$A$5:$M$104,5,FALSE)+($B880-1)*VLOOKUP($A880,'Recurring Plans'!$A$5:$M$104,6,FALSE)*7,IF(VLOOKUP($A880,'Recurring Plans'!$A$5:$M$104,7,FALSE)='Assumptions'!$E$6,EDATE(VLOOKUP($A880,'Recurring Plans'!$A$5:$M$104,5,FALSE),($B880-1)*VLOOKUP($A880,'Recurring Plans'!$A$5:$M$104,6,FALSE)),""))),""))</f>
        <v/>
      </c>
      <c r="F880" s="31" t="n"/>
      <c r="G880" s="33">
        <f>IF($E880="","",IF($F880&lt;&gt;"",$F880,$E880))</f>
        <v/>
      </c>
      <c r="H880" s="24">
        <f>IF($E880="","",IFERROR(VLOOKUP($A880,'Recurring Plans'!$A$5:$M$104,9,FALSE),""))</f>
        <v/>
      </c>
      <c r="I880" s="13" t="n"/>
      <c r="J880" s="20">
        <f>IF($E880="","",IF($I880&lt;&gt;"",$I880,IFERROR(VLOOKUP($A880,'Recurring Plans'!$A$5:$M$104,10,FALSE),"")))</f>
        <v/>
      </c>
      <c r="K880" s="12" t="n"/>
      <c r="L880" s="9">
        <f>IF($G880="","",IF($K880&lt;&gt;"",$K880,'Assumptions'!$E$14))</f>
        <v/>
      </c>
      <c r="M880" s="13" t="n"/>
      <c r="N880" s="20">
        <f>IF($G880="","",IF(OR($F880&lt;&gt;"",$I880&lt;&gt;"",$M880&lt;&gt;"",$K880='Assumptions'!$E$16,$K880='Assumptions'!$E$17),"Exception - check",IF(AND($L880='Assumptions'!$E$14,$G880&lt;'Assumptions'!$B$4),"Past date - check","")))</f>
        <v/>
      </c>
    </row>
    <row r="881">
      <c r="A881" s="6">
        <f>IFERROR(IF(INDEX('Recurring Plans'!$A$5:$A$104,INT((ROW()-5)/12)+1)="","",INDEX('Recurring Plans'!$A$5:$A$104,INT((ROW()-5)/12)+1)),"")</f>
        <v/>
      </c>
      <c r="B881" s="21">
        <f>IF($A881="","",MOD(ROW()-5,12)+1)</f>
        <v/>
      </c>
      <c r="C881" s="18">
        <f>IF($A881="","",IFERROR(VLOOKUP($A881,'Recurring Plans'!$A$5:$M$104,2,FALSE),""))</f>
        <v/>
      </c>
      <c r="D881" s="18">
        <f>IF($A881="","",IFERROR(VLOOKUP($A881,'Recurring Plans'!$A$5:$M$104,4,FALSE),""))</f>
        <v/>
      </c>
      <c r="E881" s="32">
        <f>IF(OR($A881="",$B881&gt;IFERROR(VLOOKUP($A881,'Recurring Plans'!$A$5:$M$104,8,FALSE),0),IFERROR(VLOOKUP($A881,'Recurring Plans'!$A$5:$M$104,11,FALSE),"")&lt;&gt;'Assumptions'!$E$9),"",IFERROR(IF(VLOOKUP($A881,'Recurring Plans'!$A$5:$M$104,7,FALSE)='Assumptions'!$E$4,VLOOKUP($A881,'Recurring Plans'!$A$5:$M$104,5,FALSE)+($B881-1)*VLOOKUP($A881,'Recurring Plans'!$A$5:$M$104,6,FALSE),IF(VLOOKUP($A881,'Recurring Plans'!$A$5:$M$104,7,FALSE)='Assumptions'!$E$5,VLOOKUP($A881,'Recurring Plans'!$A$5:$M$104,5,FALSE)+($B881-1)*VLOOKUP($A881,'Recurring Plans'!$A$5:$M$104,6,FALSE)*7,IF(VLOOKUP($A881,'Recurring Plans'!$A$5:$M$104,7,FALSE)='Assumptions'!$E$6,EDATE(VLOOKUP($A881,'Recurring Plans'!$A$5:$M$104,5,FALSE),($B881-1)*VLOOKUP($A881,'Recurring Plans'!$A$5:$M$104,6,FALSE)),""))),""))</f>
        <v/>
      </c>
      <c r="F881" s="31" t="n"/>
      <c r="G881" s="32">
        <f>IF($E881="","",IF($F881&lt;&gt;"",$F881,$E881))</f>
        <v/>
      </c>
      <c r="H881" s="22">
        <f>IF($E881="","",IFERROR(VLOOKUP($A881,'Recurring Plans'!$A$5:$M$104,9,FALSE),""))</f>
        <v/>
      </c>
      <c r="I881" s="13" t="n"/>
      <c r="J881" s="18">
        <f>IF($E881="","",IF($I881&lt;&gt;"",$I881,IFERROR(VLOOKUP($A881,'Recurring Plans'!$A$5:$M$104,10,FALSE),"")))</f>
        <v/>
      </c>
      <c r="K881" s="12" t="n"/>
      <c r="L881" s="6">
        <f>IF($G881="","",IF($K881&lt;&gt;"",$K881,'Assumptions'!$E$14))</f>
        <v/>
      </c>
      <c r="M881" s="13" t="n"/>
      <c r="N881" s="18">
        <f>IF($G881="","",IF(OR($F881&lt;&gt;"",$I881&lt;&gt;"",$M881&lt;&gt;"",$K881='Assumptions'!$E$16,$K881='Assumptions'!$E$17),"Exception - check",IF(AND($L881='Assumptions'!$E$14,$G881&lt;'Assumptions'!$B$4),"Past date - check","")))</f>
        <v/>
      </c>
    </row>
    <row r="882">
      <c r="A882" s="9">
        <f>IFERROR(IF(INDEX('Recurring Plans'!$A$5:$A$104,INT((ROW()-5)/12)+1)="","",INDEX('Recurring Plans'!$A$5:$A$104,INT((ROW()-5)/12)+1)),"")</f>
        <v/>
      </c>
      <c r="B882" s="23">
        <f>IF($A882="","",MOD(ROW()-5,12)+1)</f>
        <v/>
      </c>
      <c r="C882" s="20">
        <f>IF($A882="","",IFERROR(VLOOKUP($A882,'Recurring Plans'!$A$5:$M$104,2,FALSE),""))</f>
        <v/>
      </c>
      <c r="D882" s="20">
        <f>IF($A882="","",IFERROR(VLOOKUP($A882,'Recurring Plans'!$A$5:$M$104,4,FALSE),""))</f>
        <v/>
      </c>
      <c r="E882" s="33">
        <f>IF(OR($A882="",$B882&gt;IFERROR(VLOOKUP($A882,'Recurring Plans'!$A$5:$M$104,8,FALSE),0),IFERROR(VLOOKUP($A882,'Recurring Plans'!$A$5:$M$104,11,FALSE),"")&lt;&gt;'Assumptions'!$E$9),"",IFERROR(IF(VLOOKUP($A882,'Recurring Plans'!$A$5:$M$104,7,FALSE)='Assumptions'!$E$4,VLOOKUP($A882,'Recurring Plans'!$A$5:$M$104,5,FALSE)+($B882-1)*VLOOKUP($A882,'Recurring Plans'!$A$5:$M$104,6,FALSE),IF(VLOOKUP($A882,'Recurring Plans'!$A$5:$M$104,7,FALSE)='Assumptions'!$E$5,VLOOKUP($A882,'Recurring Plans'!$A$5:$M$104,5,FALSE)+($B882-1)*VLOOKUP($A882,'Recurring Plans'!$A$5:$M$104,6,FALSE)*7,IF(VLOOKUP($A882,'Recurring Plans'!$A$5:$M$104,7,FALSE)='Assumptions'!$E$6,EDATE(VLOOKUP($A882,'Recurring Plans'!$A$5:$M$104,5,FALSE),($B882-1)*VLOOKUP($A882,'Recurring Plans'!$A$5:$M$104,6,FALSE)),""))),""))</f>
        <v/>
      </c>
      <c r="F882" s="31" t="n"/>
      <c r="G882" s="33">
        <f>IF($E882="","",IF($F882&lt;&gt;"",$F882,$E882))</f>
        <v/>
      </c>
      <c r="H882" s="24">
        <f>IF($E882="","",IFERROR(VLOOKUP($A882,'Recurring Plans'!$A$5:$M$104,9,FALSE),""))</f>
        <v/>
      </c>
      <c r="I882" s="13" t="n"/>
      <c r="J882" s="20">
        <f>IF($E882="","",IF($I882&lt;&gt;"",$I882,IFERROR(VLOOKUP($A882,'Recurring Plans'!$A$5:$M$104,10,FALSE),"")))</f>
        <v/>
      </c>
      <c r="K882" s="12" t="n"/>
      <c r="L882" s="9">
        <f>IF($G882="","",IF($K882&lt;&gt;"",$K882,'Assumptions'!$E$14))</f>
        <v/>
      </c>
      <c r="M882" s="13" t="n"/>
      <c r="N882" s="20">
        <f>IF($G882="","",IF(OR($F882&lt;&gt;"",$I882&lt;&gt;"",$M882&lt;&gt;"",$K882='Assumptions'!$E$16,$K882='Assumptions'!$E$17),"Exception - check",IF(AND($L882='Assumptions'!$E$14,$G882&lt;'Assumptions'!$B$4),"Past date - check","")))</f>
        <v/>
      </c>
    </row>
    <row r="883">
      <c r="A883" s="6">
        <f>IFERROR(IF(INDEX('Recurring Plans'!$A$5:$A$104,INT((ROW()-5)/12)+1)="","",INDEX('Recurring Plans'!$A$5:$A$104,INT((ROW()-5)/12)+1)),"")</f>
        <v/>
      </c>
      <c r="B883" s="21">
        <f>IF($A883="","",MOD(ROW()-5,12)+1)</f>
        <v/>
      </c>
      <c r="C883" s="18">
        <f>IF($A883="","",IFERROR(VLOOKUP($A883,'Recurring Plans'!$A$5:$M$104,2,FALSE),""))</f>
        <v/>
      </c>
      <c r="D883" s="18">
        <f>IF($A883="","",IFERROR(VLOOKUP($A883,'Recurring Plans'!$A$5:$M$104,4,FALSE),""))</f>
        <v/>
      </c>
      <c r="E883" s="32">
        <f>IF(OR($A883="",$B883&gt;IFERROR(VLOOKUP($A883,'Recurring Plans'!$A$5:$M$104,8,FALSE),0),IFERROR(VLOOKUP($A883,'Recurring Plans'!$A$5:$M$104,11,FALSE),"")&lt;&gt;'Assumptions'!$E$9),"",IFERROR(IF(VLOOKUP($A883,'Recurring Plans'!$A$5:$M$104,7,FALSE)='Assumptions'!$E$4,VLOOKUP($A883,'Recurring Plans'!$A$5:$M$104,5,FALSE)+($B883-1)*VLOOKUP($A883,'Recurring Plans'!$A$5:$M$104,6,FALSE),IF(VLOOKUP($A883,'Recurring Plans'!$A$5:$M$104,7,FALSE)='Assumptions'!$E$5,VLOOKUP($A883,'Recurring Plans'!$A$5:$M$104,5,FALSE)+($B883-1)*VLOOKUP($A883,'Recurring Plans'!$A$5:$M$104,6,FALSE)*7,IF(VLOOKUP($A883,'Recurring Plans'!$A$5:$M$104,7,FALSE)='Assumptions'!$E$6,EDATE(VLOOKUP($A883,'Recurring Plans'!$A$5:$M$104,5,FALSE),($B883-1)*VLOOKUP($A883,'Recurring Plans'!$A$5:$M$104,6,FALSE)),""))),""))</f>
        <v/>
      </c>
      <c r="F883" s="31" t="n"/>
      <c r="G883" s="32">
        <f>IF($E883="","",IF($F883&lt;&gt;"",$F883,$E883))</f>
        <v/>
      </c>
      <c r="H883" s="22">
        <f>IF($E883="","",IFERROR(VLOOKUP($A883,'Recurring Plans'!$A$5:$M$104,9,FALSE),""))</f>
        <v/>
      </c>
      <c r="I883" s="13" t="n"/>
      <c r="J883" s="18">
        <f>IF($E883="","",IF($I883&lt;&gt;"",$I883,IFERROR(VLOOKUP($A883,'Recurring Plans'!$A$5:$M$104,10,FALSE),"")))</f>
        <v/>
      </c>
      <c r="K883" s="12" t="n"/>
      <c r="L883" s="6">
        <f>IF($G883="","",IF($K883&lt;&gt;"",$K883,'Assumptions'!$E$14))</f>
        <v/>
      </c>
      <c r="M883" s="13" t="n"/>
      <c r="N883" s="18">
        <f>IF($G883="","",IF(OR($F883&lt;&gt;"",$I883&lt;&gt;"",$M883&lt;&gt;"",$K883='Assumptions'!$E$16,$K883='Assumptions'!$E$17),"Exception - check",IF(AND($L883='Assumptions'!$E$14,$G883&lt;'Assumptions'!$B$4),"Past date - check","")))</f>
        <v/>
      </c>
    </row>
    <row r="884">
      <c r="A884" s="9">
        <f>IFERROR(IF(INDEX('Recurring Plans'!$A$5:$A$104,INT((ROW()-5)/12)+1)="","",INDEX('Recurring Plans'!$A$5:$A$104,INT((ROW()-5)/12)+1)),"")</f>
        <v/>
      </c>
      <c r="B884" s="23">
        <f>IF($A884="","",MOD(ROW()-5,12)+1)</f>
        <v/>
      </c>
      <c r="C884" s="20">
        <f>IF($A884="","",IFERROR(VLOOKUP($A884,'Recurring Plans'!$A$5:$M$104,2,FALSE),""))</f>
        <v/>
      </c>
      <c r="D884" s="20">
        <f>IF($A884="","",IFERROR(VLOOKUP($A884,'Recurring Plans'!$A$5:$M$104,4,FALSE),""))</f>
        <v/>
      </c>
      <c r="E884" s="33">
        <f>IF(OR($A884="",$B884&gt;IFERROR(VLOOKUP($A884,'Recurring Plans'!$A$5:$M$104,8,FALSE),0),IFERROR(VLOOKUP($A884,'Recurring Plans'!$A$5:$M$104,11,FALSE),"")&lt;&gt;'Assumptions'!$E$9),"",IFERROR(IF(VLOOKUP($A884,'Recurring Plans'!$A$5:$M$104,7,FALSE)='Assumptions'!$E$4,VLOOKUP($A884,'Recurring Plans'!$A$5:$M$104,5,FALSE)+($B884-1)*VLOOKUP($A884,'Recurring Plans'!$A$5:$M$104,6,FALSE),IF(VLOOKUP($A884,'Recurring Plans'!$A$5:$M$104,7,FALSE)='Assumptions'!$E$5,VLOOKUP($A884,'Recurring Plans'!$A$5:$M$104,5,FALSE)+($B884-1)*VLOOKUP($A884,'Recurring Plans'!$A$5:$M$104,6,FALSE)*7,IF(VLOOKUP($A884,'Recurring Plans'!$A$5:$M$104,7,FALSE)='Assumptions'!$E$6,EDATE(VLOOKUP($A884,'Recurring Plans'!$A$5:$M$104,5,FALSE),($B884-1)*VLOOKUP($A884,'Recurring Plans'!$A$5:$M$104,6,FALSE)),""))),""))</f>
        <v/>
      </c>
      <c r="F884" s="31" t="n"/>
      <c r="G884" s="33">
        <f>IF($E884="","",IF($F884&lt;&gt;"",$F884,$E884))</f>
        <v/>
      </c>
      <c r="H884" s="24">
        <f>IF($E884="","",IFERROR(VLOOKUP($A884,'Recurring Plans'!$A$5:$M$104,9,FALSE),""))</f>
        <v/>
      </c>
      <c r="I884" s="13" t="n"/>
      <c r="J884" s="20">
        <f>IF($E884="","",IF($I884&lt;&gt;"",$I884,IFERROR(VLOOKUP($A884,'Recurring Plans'!$A$5:$M$104,10,FALSE),"")))</f>
        <v/>
      </c>
      <c r="K884" s="12" t="n"/>
      <c r="L884" s="9">
        <f>IF($G884="","",IF($K884&lt;&gt;"",$K884,'Assumptions'!$E$14))</f>
        <v/>
      </c>
      <c r="M884" s="13" t="n"/>
      <c r="N884" s="20">
        <f>IF($G884="","",IF(OR($F884&lt;&gt;"",$I884&lt;&gt;"",$M884&lt;&gt;"",$K884='Assumptions'!$E$16,$K884='Assumptions'!$E$17),"Exception - check",IF(AND($L884='Assumptions'!$E$14,$G884&lt;'Assumptions'!$B$4),"Past date - check","")))</f>
        <v/>
      </c>
    </row>
    <row r="885">
      <c r="A885" s="6">
        <f>IFERROR(IF(INDEX('Recurring Plans'!$A$5:$A$104,INT((ROW()-5)/12)+1)="","",INDEX('Recurring Plans'!$A$5:$A$104,INT((ROW()-5)/12)+1)),"")</f>
        <v/>
      </c>
      <c r="B885" s="21">
        <f>IF($A885="","",MOD(ROW()-5,12)+1)</f>
        <v/>
      </c>
      <c r="C885" s="18">
        <f>IF($A885="","",IFERROR(VLOOKUP($A885,'Recurring Plans'!$A$5:$M$104,2,FALSE),""))</f>
        <v/>
      </c>
      <c r="D885" s="18">
        <f>IF($A885="","",IFERROR(VLOOKUP($A885,'Recurring Plans'!$A$5:$M$104,4,FALSE),""))</f>
        <v/>
      </c>
      <c r="E885" s="32">
        <f>IF(OR($A885="",$B885&gt;IFERROR(VLOOKUP($A885,'Recurring Plans'!$A$5:$M$104,8,FALSE),0),IFERROR(VLOOKUP($A885,'Recurring Plans'!$A$5:$M$104,11,FALSE),"")&lt;&gt;'Assumptions'!$E$9),"",IFERROR(IF(VLOOKUP($A885,'Recurring Plans'!$A$5:$M$104,7,FALSE)='Assumptions'!$E$4,VLOOKUP($A885,'Recurring Plans'!$A$5:$M$104,5,FALSE)+($B885-1)*VLOOKUP($A885,'Recurring Plans'!$A$5:$M$104,6,FALSE),IF(VLOOKUP($A885,'Recurring Plans'!$A$5:$M$104,7,FALSE)='Assumptions'!$E$5,VLOOKUP($A885,'Recurring Plans'!$A$5:$M$104,5,FALSE)+($B885-1)*VLOOKUP($A885,'Recurring Plans'!$A$5:$M$104,6,FALSE)*7,IF(VLOOKUP($A885,'Recurring Plans'!$A$5:$M$104,7,FALSE)='Assumptions'!$E$6,EDATE(VLOOKUP($A885,'Recurring Plans'!$A$5:$M$104,5,FALSE),($B885-1)*VLOOKUP($A885,'Recurring Plans'!$A$5:$M$104,6,FALSE)),""))),""))</f>
        <v/>
      </c>
      <c r="F885" s="31" t="n"/>
      <c r="G885" s="32">
        <f>IF($E885="","",IF($F885&lt;&gt;"",$F885,$E885))</f>
        <v/>
      </c>
      <c r="H885" s="22">
        <f>IF($E885="","",IFERROR(VLOOKUP($A885,'Recurring Plans'!$A$5:$M$104,9,FALSE),""))</f>
        <v/>
      </c>
      <c r="I885" s="13" t="n"/>
      <c r="J885" s="18">
        <f>IF($E885="","",IF($I885&lt;&gt;"",$I885,IFERROR(VLOOKUP($A885,'Recurring Plans'!$A$5:$M$104,10,FALSE),"")))</f>
        <v/>
      </c>
      <c r="K885" s="12" t="n"/>
      <c r="L885" s="6">
        <f>IF($G885="","",IF($K885&lt;&gt;"",$K885,'Assumptions'!$E$14))</f>
        <v/>
      </c>
      <c r="M885" s="13" t="n"/>
      <c r="N885" s="18">
        <f>IF($G885="","",IF(OR($F885&lt;&gt;"",$I885&lt;&gt;"",$M885&lt;&gt;"",$K885='Assumptions'!$E$16,$K885='Assumptions'!$E$17),"Exception - check",IF(AND($L885='Assumptions'!$E$14,$G885&lt;'Assumptions'!$B$4),"Past date - check","")))</f>
        <v/>
      </c>
    </row>
    <row r="886">
      <c r="A886" s="9">
        <f>IFERROR(IF(INDEX('Recurring Plans'!$A$5:$A$104,INT((ROW()-5)/12)+1)="","",INDEX('Recurring Plans'!$A$5:$A$104,INT((ROW()-5)/12)+1)),"")</f>
        <v/>
      </c>
      <c r="B886" s="23">
        <f>IF($A886="","",MOD(ROW()-5,12)+1)</f>
        <v/>
      </c>
      <c r="C886" s="20">
        <f>IF($A886="","",IFERROR(VLOOKUP($A886,'Recurring Plans'!$A$5:$M$104,2,FALSE),""))</f>
        <v/>
      </c>
      <c r="D886" s="20">
        <f>IF($A886="","",IFERROR(VLOOKUP($A886,'Recurring Plans'!$A$5:$M$104,4,FALSE),""))</f>
        <v/>
      </c>
      <c r="E886" s="33">
        <f>IF(OR($A886="",$B886&gt;IFERROR(VLOOKUP($A886,'Recurring Plans'!$A$5:$M$104,8,FALSE),0),IFERROR(VLOOKUP($A886,'Recurring Plans'!$A$5:$M$104,11,FALSE),"")&lt;&gt;'Assumptions'!$E$9),"",IFERROR(IF(VLOOKUP($A886,'Recurring Plans'!$A$5:$M$104,7,FALSE)='Assumptions'!$E$4,VLOOKUP($A886,'Recurring Plans'!$A$5:$M$104,5,FALSE)+($B886-1)*VLOOKUP($A886,'Recurring Plans'!$A$5:$M$104,6,FALSE),IF(VLOOKUP($A886,'Recurring Plans'!$A$5:$M$104,7,FALSE)='Assumptions'!$E$5,VLOOKUP($A886,'Recurring Plans'!$A$5:$M$104,5,FALSE)+($B886-1)*VLOOKUP($A886,'Recurring Plans'!$A$5:$M$104,6,FALSE)*7,IF(VLOOKUP($A886,'Recurring Plans'!$A$5:$M$104,7,FALSE)='Assumptions'!$E$6,EDATE(VLOOKUP($A886,'Recurring Plans'!$A$5:$M$104,5,FALSE),($B886-1)*VLOOKUP($A886,'Recurring Plans'!$A$5:$M$104,6,FALSE)),""))),""))</f>
        <v/>
      </c>
      <c r="F886" s="31" t="n"/>
      <c r="G886" s="33">
        <f>IF($E886="","",IF($F886&lt;&gt;"",$F886,$E886))</f>
        <v/>
      </c>
      <c r="H886" s="24">
        <f>IF($E886="","",IFERROR(VLOOKUP($A886,'Recurring Plans'!$A$5:$M$104,9,FALSE),""))</f>
        <v/>
      </c>
      <c r="I886" s="13" t="n"/>
      <c r="J886" s="20">
        <f>IF($E886="","",IF($I886&lt;&gt;"",$I886,IFERROR(VLOOKUP($A886,'Recurring Plans'!$A$5:$M$104,10,FALSE),"")))</f>
        <v/>
      </c>
      <c r="K886" s="12" t="n"/>
      <c r="L886" s="9">
        <f>IF($G886="","",IF($K886&lt;&gt;"",$K886,'Assumptions'!$E$14))</f>
        <v/>
      </c>
      <c r="M886" s="13" t="n"/>
      <c r="N886" s="20">
        <f>IF($G886="","",IF(OR($F886&lt;&gt;"",$I886&lt;&gt;"",$M886&lt;&gt;"",$K886='Assumptions'!$E$16,$K886='Assumptions'!$E$17),"Exception - check",IF(AND($L886='Assumptions'!$E$14,$G886&lt;'Assumptions'!$B$4),"Past date - check","")))</f>
        <v/>
      </c>
    </row>
    <row r="887">
      <c r="A887" s="6">
        <f>IFERROR(IF(INDEX('Recurring Plans'!$A$5:$A$104,INT((ROW()-5)/12)+1)="","",INDEX('Recurring Plans'!$A$5:$A$104,INT((ROW()-5)/12)+1)),"")</f>
        <v/>
      </c>
      <c r="B887" s="21">
        <f>IF($A887="","",MOD(ROW()-5,12)+1)</f>
        <v/>
      </c>
      <c r="C887" s="18">
        <f>IF($A887="","",IFERROR(VLOOKUP($A887,'Recurring Plans'!$A$5:$M$104,2,FALSE),""))</f>
        <v/>
      </c>
      <c r="D887" s="18">
        <f>IF($A887="","",IFERROR(VLOOKUP($A887,'Recurring Plans'!$A$5:$M$104,4,FALSE),""))</f>
        <v/>
      </c>
      <c r="E887" s="32">
        <f>IF(OR($A887="",$B887&gt;IFERROR(VLOOKUP($A887,'Recurring Plans'!$A$5:$M$104,8,FALSE),0),IFERROR(VLOOKUP($A887,'Recurring Plans'!$A$5:$M$104,11,FALSE),"")&lt;&gt;'Assumptions'!$E$9),"",IFERROR(IF(VLOOKUP($A887,'Recurring Plans'!$A$5:$M$104,7,FALSE)='Assumptions'!$E$4,VLOOKUP($A887,'Recurring Plans'!$A$5:$M$104,5,FALSE)+($B887-1)*VLOOKUP($A887,'Recurring Plans'!$A$5:$M$104,6,FALSE),IF(VLOOKUP($A887,'Recurring Plans'!$A$5:$M$104,7,FALSE)='Assumptions'!$E$5,VLOOKUP($A887,'Recurring Plans'!$A$5:$M$104,5,FALSE)+($B887-1)*VLOOKUP($A887,'Recurring Plans'!$A$5:$M$104,6,FALSE)*7,IF(VLOOKUP($A887,'Recurring Plans'!$A$5:$M$104,7,FALSE)='Assumptions'!$E$6,EDATE(VLOOKUP($A887,'Recurring Plans'!$A$5:$M$104,5,FALSE),($B887-1)*VLOOKUP($A887,'Recurring Plans'!$A$5:$M$104,6,FALSE)),""))),""))</f>
        <v/>
      </c>
      <c r="F887" s="31" t="n"/>
      <c r="G887" s="32">
        <f>IF($E887="","",IF($F887&lt;&gt;"",$F887,$E887))</f>
        <v/>
      </c>
      <c r="H887" s="22">
        <f>IF($E887="","",IFERROR(VLOOKUP($A887,'Recurring Plans'!$A$5:$M$104,9,FALSE),""))</f>
        <v/>
      </c>
      <c r="I887" s="13" t="n"/>
      <c r="J887" s="18">
        <f>IF($E887="","",IF($I887&lt;&gt;"",$I887,IFERROR(VLOOKUP($A887,'Recurring Plans'!$A$5:$M$104,10,FALSE),"")))</f>
        <v/>
      </c>
      <c r="K887" s="12" t="n"/>
      <c r="L887" s="6">
        <f>IF($G887="","",IF($K887&lt;&gt;"",$K887,'Assumptions'!$E$14))</f>
        <v/>
      </c>
      <c r="M887" s="13" t="n"/>
      <c r="N887" s="18">
        <f>IF($G887="","",IF(OR($F887&lt;&gt;"",$I887&lt;&gt;"",$M887&lt;&gt;"",$K887='Assumptions'!$E$16,$K887='Assumptions'!$E$17),"Exception - check",IF(AND($L887='Assumptions'!$E$14,$G887&lt;'Assumptions'!$B$4),"Past date - check","")))</f>
        <v/>
      </c>
    </row>
    <row r="888">
      <c r="A888" s="9">
        <f>IFERROR(IF(INDEX('Recurring Plans'!$A$5:$A$104,INT((ROW()-5)/12)+1)="","",INDEX('Recurring Plans'!$A$5:$A$104,INT((ROW()-5)/12)+1)),"")</f>
        <v/>
      </c>
      <c r="B888" s="23">
        <f>IF($A888="","",MOD(ROW()-5,12)+1)</f>
        <v/>
      </c>
      <c r="C888" s="20">
        <f>IF($A888="","",IFERROR(VLOOKUP($A888,'Recurring Plans'!$A$5:$M$104,2,FALSE),""))</f>
        <v/>
      </c>
      <c r="D888" s="20">
        <f>IF($A888="","",IFERROR(VLOOKUP($A888,'Recurring Plans'!$A$5:$M$104,4,FALSE),""))</f>
        <v/>
      </c>
      <c r="E888" s="33">
        <f>IF(OR($A888="",$B888&gt;IFERROR(VLOOKUP($A888,'Recurring Plans'!$A$5:$M$104,8,FALSE),0),IFERROR(VLOOKUP($A888,'Recurring Plans'!$A$5:$M$104,11,FALSE),"")&lt;&gt;'Assumptions'!$E$9),"",IFERROR(IF(VLOOKUP($A888,'Recurring Plans'!$A$5:$M$104,7,FALSE)='Assumptions'!$E$4,VLOOKUP($A888,'Recurring Plans'!$A$5:$M$104,5,FALSE)+($B888-1)*VLOOKUP($A888,'Recurring Plans'!$A$5:$M$104,6,FALSE),IF(VLOOKUP($A888,'Recurring Plans'!$A$5:$M$104,7,FALSE)='Assumptions'!$E$5,VLOOKUP($A888,'Recurring Plans'!$A$5:$M$104,5,FALSE)+($B888-1)*VLOOKUP($A888,'Recurring Plans'!$A$5:$M$104,6,FALSE)*7,IF(VLOOKUP($A888,'Recurring Plans'!$A$5:$M$104,7,FALSE)='Assumptions'!$E$6,EDATE(VLOOKUP($A888,'Recurring Plans'!$A$5:$M$104,5,FALSE),($B888-1)*VLOOKUP($A888,'Recurring Plans'!$A$5:$M$104,6,FALSE)),""))),""))</f>
        <v/>
      </c>
      <c r="F888" s="31" t="n"/>
      <c r="G888" s="33">
        <f>IF($E888="","",IF($F888&lt;&gt;"",$F888,$E888))</f>
        <v/>
      </c>
      <c r="H888" s="24">
        <f>IF($E888="","",IFERROR(VLOOKUP($A888,'Recurring Plans'!$A$5:$M$104,9,FALSE),""))</f>
        <v/>
      </c>
      <c r="I888" s="13" t="n"/>
      <c r="J888" s="20">
        <f>IF($E888="","",IF($I888&lt;&gt;"",$I888,IFERROR(VLOOKUP($A888,'Recurring Plans'!$A$5:$M$104,10,FALSE),"")))</f>
        <v/>
      </c>
      <c r="K888" s="12" t="n"/>
      <c r="L888" s="9">
        <f>IF($G888="","",IF($K888&lt;&gt;"",$K888,'Assumptions'!$E$14))</f>
        <v/>
      </c>
      <c r="M888" s="13" t="n"/>
      <c r="N888" s="20">
        <f>IF($G888="","",IF(OR($F888&lt;&gt;"",$I888&lt;&gt;"",$M888&lt;&gt;"",$K888='Assumptions'!$E$16,$K888='Assumptions'!$E$17),"Exception - check",IF(AND($L888='Assumptions'!$E$14,$G888&lt;'Assumptions'!$B$4),"Past date - check","")))</f>
        <v/>
      </c>
    </row>
    <row r="889">
      <c r="A889" s="6">
        <f>IFERROR(IF(INDEX('Recurring Plans'!$A$5:$A$104,INT((ROW()-5)/12)+1)="","",INDEX('Recurring Plans'!$A$5:$A$104,INT((ROW()-5)/12)+1)),"")</f>
        <v/>
      </c>
      <c r="B889" s="21">
        <f>IF($A889="","",MOD(ROW()-5,12)+1)</f>
        <v/>
      </c>
      <c r="C889" s="18">
        <f>IF($A889="","",IFERROR(VLOOKUP($A889,'Recurring Plans'!$A$5:$M$104,2,FALSE),""))</f>
        <v/>
      </c>
      <c r="D889" s="18">
        <f>IF($A889="","",IFERROR(VLOOKUP($A889,'Recurring Plans'!$A$5:$M$104,4,FALSE),""))</f>
        <v/>
      </c>
      <c r="E889" s="32">
        <f>IF(OR($A889="",$B889&gt;IFERROR(VLOOKUP($A889,'Recurring Plans'!$A$5:$M$104,8,FALSE),0),IFERROR(VLOOKUP($A889,'Recurring Plans'!$A$5:$M$104,11,FALSE),"")&lt;&gt;'Assumptions'!$E$9),"",IFERROR(IF(VLOOKUP($A889,'Recurring Plans'!$A$5:$M$104,7,FALSE)='Assumptions'!$E$4,VLOOKUP($A889,'Recurring Plans'!$A$5:$M$104,5,FALSE)+($B889-1)*VLOOKUP($A889,'Recurring Plans'!$A$5:$M$104,6,FALSE),IF(VLOOKUP($A889,'Recurring Plans'!$A$5:$M$104,7,FALSE)='Assumptions'!$E$5,VLOOKUP($A889,'Recurring Plans'!$A$5:$M$104,5,FALSE)+($B889-1)*VLOOKUP($A889,'Recurring Plans'!$A$5:$M$104,6,FALSE)*7,IF(VLOOKUP($A889,'Recurring Plans'!$A$5:$M$104,7,FALSE)='Assumptions'!$E$6,EDATE(VLOOKUP($A889,'Recurring Plans'!$A$5:$M$104,5,FALSE),($B889-1)*VLOOKUP($A889,'Recurring Plans'!$A$5:$M$104,6,FALSE)),""))),""))</f>
        <v/>
      </c>
      <c r="F889" s="31" t="n"/>
      <c r="G889" s="32">
        <f>IF($E889="","",IF($F889&lt;&gt;"",$F889,$E889))</f>
        <v/>
      </c>
      <c r="H889" s="22">
        <f>IF($E889="","",IFERROR(VLOOKUP($A889,'Recurring Plans'!$A$5:$M$104,9,FALSE),""))</f>
        <v/>
      </c>
      <c r="I889" s="13" t="n"/>
      <c r="J889" s="18">
        <f>IF($E889="","",IF($I889&lt;&gt;"",$I889,IFERROR(VLOOKUP($A889,'Recurring Plans'!$A$5:$M$104,10,FALSE),"")))</f>
        <v/>
      </c>
      <c r="K889" s="12" t="n"/>
      <c r="L889" s="6">
        <f>IF($G889="","",IF($K889&lt;&gt;"",$K889,'Assumptions'!$E$14))</f>
        <v/>
      </c>
      <c r="M889" s="13" t="n"/>
      <c r="N889" s="18">
        <f>IF($G889="","",IF(OR($F889&lt;&gt;"",$I889&lt;&gt;"",$M889&lt;&gt;"",$K889='Assumptions'!$E$16,$K889='Assumptions'!$E$17),"Exception - check",IF(AND($L889='Assumptions'!$E$14,$G889&lt;'Assumptions'!$B$4),"Past date - check","")))</f>
        <v/>
      </c>
    </row>
    <row r="890">
      <c r="A890" s="9">
        <f>IFERROR(IF(INDEX('Recurring Plans'!$A$5:$A$104,INT((ROW()-5)/12)+1)="","",INDEX('Recurring Plans'!$A$5:$A$104,INT((ROW()-5)/12)+1)),"")</f>
        <v/>
      </c>
      <c r="B890" s="23">
        <f>IF($A890="","",MOD(ROW()-5,12)+1)</f>
        <v/>
      </c>
      <c r="C890" s="20">
        <f>IF($A890="","",IFERROR(VLOOKUP($A890,'Recurring Plans'!$A$5:$M$104,2,FALSE),""))</f>
        <v/>
      </c>
      <c r="D890" s="20">
        <f>IF($A890="","",IFERROR(VLOOKUP($A890,'Recurring Plans'!$A$5:$M$104,4,FALSE),""))</f>
        <v/>
      </c>
      <c r="E890" s="33">
        <f>IF(OR($A890="",$B890&gt;IFERROR(VLOOKUP($A890,'Recurring Plans'!$A$5:$M$104,8,FALSE),0),IFERROR(VLOOKUP($A890,'Recurring Plans'!$A$5:$M$104,11,FALSE),"")&lt;&gt;'Assumptions'!$E$9),"",IFERROR(IF(VLOOKUP($A890,'Recurring Plans'!$A$5:$M$104,7,FALSE)='Assumptions'!$E$4,VLOOKUP($A890,'Recurring Plans'!$A$5:$M$104,5,FALSE)+($B890-1)*VLOOKUP($A890,'Recurring Plans'!$A$5:$M$104,6,FALSE),IF(VLOOKUP($A890,'Recurring Plans'!$A$5:$M$104,7,FALSE)='Assumptions'!$E$5,VLOOKUP($A890,'Recurring Plans'!$A$5:$M$104,5,FALSE)+($B890-1)*VLOOKUP($A890,'Recurring Plans'!$A$5:$M$104,6,FALSE)*7,IF(VLOOKUP($A890,'Recurring Plans'!$A$5:$M$104,7,FALSE)='Assumptions'!$E$6,EDATE(VLOOKUP($A890,'Recurring Plans'!$A$5:$M$104,5,FALSE),($B890-1)*VLOOKUP($A890,'Recurring Plans'!$A$5:$M$104,6,FALSE)),""))),""))</f>
        <v/>
      </c>
      <c r="F890" s="31" t="n"/>
      <c r="G890" s="33">
        <f>IF($E890="","",IF($F890&lt;&gt;"",$F890,$E890))</f>
        <v/>
      </c>
      <c r="H890" s="24">
        <f>IF($E890="","",IFERROR(VLOOKUP($A890,'Recurring Plans'!$A$5:$M$104,9,FALSE),""))</f>
        <v/>
      </c>
      <c r="I890" s="13" t="n"/>
      <c r="J890" s="20">
        <f>IF($E890="","",IF($I890&lt;&gt;"",$I890,IFERROR(VLOOKUP($A890,'Recurring Plans'!$A$5:$M$104,10,FALSE),"")))</f>
        <v/>
      </c>
      <c r="K890" s="12" t="n"/>
      <c r="L890" s="9">
        <f>IF($G890="","",IF($K890&lt;&gt;"",$K890,'Assumptions'!$E$14))</f>
        <v/>
      </c>
      <c r="M890" s="13" t="n"/>
      <c r="N890" s="20">
        <f>IF($G890="","",IF(OR($F890&lt;&gt;"",$I890&lt;&gt;"",$M890&lt;&gt;"",$K890='Assumptions'!$E$16,$K890='Assumptions'!$E$17),"Exception - check",IF(AND($L890='Assumptions'!$E$14,$G890&lt;'Assumptions'!$B$4),"Past date - check","")))</f>
        <v/>
      </c>
    </row>
    <row r="891">
      <c r="A891" s="6">
        <f>IFERROR(IF(INDEX('Recurring Plans'!$A$5:$A$104,INT((ROW()-5)/12)+1)="","",INDEX('Recurring Plans'!$A$5:$A$104,INT((ROW()-5)/12)+1)),"")</f>
        <v/>
      </c>
      <c r="B891" s="21">
        <f>IF($A891="","",MOD(ROW()-5,12)+1)</f>
        <v/>
      </c>
      <c r="C891" s="18">
        <f>IF($A891="","",IFERROR(VLOOKUP($A891,'Recurring Plans'!$A$5:$M$104,2,FALSE),""))</f>
        <v/>
      </c>
      <c r="D891" s="18">
        <f>IF($A891="","",IFERROR(VLOOKUP($A891,'Recurring Plans'!$A$5:$M$104,4,FALSE),""))</f>
        <v/>
      </c>
      <c r="E891" s="32">
        <f>IF(OR($A891="",$B891&gt;IFERROR(VLOOKUP($A891,'Recurring Plans'!$A$5:$M$104,8,FALSE),0),IFERROR(VLOOKUP($A891,'Recurring Plans'!$A$5:$M$104,11,FALSE),"")&lt;&gt;'Assumptions'!$E$9),"",IFERROR(IF(VLOOKUP($A891,'Recurring Plans'!$A$5:$M$104,7,FALSE)='Assumptions'!$E$4,VLOOKUP($A891,'Recurring Plans'!$A$5:$M$104,5,FALSE)+($B891-1)*VLOOKUP($A891,'Recurring Plans'!$A$5:$M$104,6,FALSE),IF(VLOOKUP($A891,'Recurring Plans'!$A$5:$M$104,7,FALSE)='Assumptions'!$E$5,VLOOKUP($A891,'Recurring Plans'!$A$5:$M$104,5,FALSE)+($B891-1)*VLOOKUP($A891,'Recurring Plans'!$A$5:$M$104,6,FALSE)*7,IF(VLOOKUP($A891,'Recurring Plans'!$A$5:$M$104,7,FALSE)='Assumptions'!$E$6,EDATE(VLOOKUP($A891,'Recurring Plans'!$A$5:$M$104,5,FALSE),($B891-1)*VLOOKUP($A891,'Recurring Plans'!$A$5:$M$104,6,FALSE)),""))),""))</f>
        <v/>
      </c>
      <c r="F891" s="31" t="n"/>
      <c r="G891" s="32">
        <f>IF($E891="","",IF($F891&lt;&gt;"",$F891,$E891))</f>
        <v/>
      </c>
      <c r="H891" s="22">
        <f>IF($E891="","",IFERROR(VLOOKUP($A891,'Recurring Plans'!$A$5:$M$104,9,FALSE),""))</f>
        <v/>
      </c>
      <c r="I891" s="13" t="n"/>
      <c r="J891" s="18">
        <f>IF($E891="","",IF($I891&lt;&gt;"",$I891,IFERROR(VLOOKUP($A891,'Recurring Plans'!$A$5:$M$104,10,FALSE),"")))</f>
        <v/>
      </c>
      <c r="K891" s="12" t="n"/>
      <c r="L891" s="6">
        <f>IF($G891="","",IF($K891&lt;&gt;"",$K891,'Assumptions'!$E$14))</f>
        <v/>
      </c>
      <c r="M891" s="13" t="n"/>
      <c r="N891" s="18">
        <f>IF($G891="","",IF(OR($F891&lt;&gt;"",$I891&lt;&gt;"",$M891&lt;&gt;"",$K891='Assumptions'!$E$16,$K891='Assumptions'!$E$17),"Exception - check",IF(AND($L891='Assumptions'!$E$14,$G891&lt;'Assumptions'!$B$4),"Past date - check","")))</f>
        <v/>
      </c>
    </row>
    <row r="892">
      <c r="A892" s="9">
        <f>IFERROR(IF(INDEX('Recurring Plans'!$A$5:$A$104,INT((ROW()-5)/12)+1)="","",INDEX('Recurring Plans'!$A$5:$A$104,INT((ROW()-5)/12)+1)),"")</f>
        <v/>
      </c>
      <c r="B892" s="23">
        <f>IF($A892="","",MOD(ROW()-5,12)+1)</f>
        <v/>
      </c>
      <c r="C892" s="20">
        <f>IF($A892="","",IFERROR(VLOOKUP($A892,'Recurring Plans'!$A$5:$M$104,2,FALSE),""))</f>
        <v/>
      </c>
      <c r="D892" s="20">
        <f>IF($A892="","",IFERROR(VLOOKUP($A892,'Recurring Plans'!$A$5:$M$104,4,FALSE),""))</f>
        <v/>
      </c>
      <c r="E892" s="33">
        <f>IF(OR($A892="",$B892&gt;IFERROR(VLOOKUP($A892,'Recurring Plans'!$A$5:$M$104,8,FALSE),0),IFERROR(VLOOKUP($A892,'Recurring Plans'!$A$5:$M$104,11,FALSE),"")&lt;&gt;'Assumptions'!$E$9),"",IFERROR(IF(VLOOKUP($A892,'Recurring Plans'!$A$5:$M$104,7,FALSE)='Assumptions'!$E$4,VLOOKUP($A892,'Recurring Plans'!$A$5:$M$104,5,FALSE)+($B892-1)*VLOOKUP($A892,'Recurring Plans'!$A$5:$M$104,6,FALSE),IF(VLOOKUP($A892,'Recurring Plans'!$A$5:$M$104,7,FALSE)='Assumptions'!$E$5,VLOOKUP($A892,'Recurring Plans'!$A$5:$M$104,5,FALSE)+($B892-1)*VLOOKUP($A892,'Recurring Plans'!$A$5:$M$104,6,FALSE)*7,IF(VLOOKUP($A892,'Recurring Plans'!$A$5:$M$104,7,FALSE)='Assumptions'!$E$6,EDATE(VLOOKUP($A892,'Recurring Plans'!$A$5:$M$104,5,FALSE),($B892-1)*VLOOKUP($A892,'Recurring Plans'!$A$5:$M$104,6,FALSE)),""))),""))</f>
        <v/>
      </c>
      <c r="F892" s="31" t="n"/>
      <c r="G892" s="33">
        <f>IF($E892="","",IF($F892&lt;&gt;"",$F892,$E892))</f>
        <v/>
      </c>
      <c r="H892" s="24">
        <f>IF($E892="","",IFERROR(VLOOKUP($A892,'Recurring Plans'!$A$5:$M$104,9,FALSE),""))</f>
        <v/>
      </c>
      <c r="I892" s="13" t="n"/>
      <c r="J892" s="20">
        <f>IF($E892="","",IF($I892&lt;&gt;"",$I892,IFERROR(VLOOKUP($A892,'Recurring Plans'!$A$5:$M$104,10,FALSE),"")))</f>
        <v/>
      </c>
      <c r="K892" s="12" t="n"/>
      <c r="L892" s="9">
        <f>IF($G892="","",IF($K892&lt;&gt;"",$K892,'Assumptions'!$E$14))</f>
        <v/>
      </c>
      <c r="M892" s="13" t="n"/>
      <c r="N892" s="20">
        <f>IF($G892="","",IF(OR($F892&lt;&gt;"",$I892&lt;&gt;"",$M892&lt;&gt;"",$K892='Assumptions'!$E$16,$K892='Assumptions'!$E$17),"Exception - check",IF(AND($L892='Assumptions'!$E$14,$G892&lt;'Assumptions'!$B$4),"Past date - check","")))</f>
        <v/>
      </c>
    </row>
    <row r="893">
      <c r="A893" s="6">
        <f>IFERROR(IF(INDEX('Recurring Plans'!$A$5:$A$104,INT((ROW()-5)/12)+1)="","",INDEX('Recurring Plans'!$A$5:$A$104,INT((ROW()-5)/12)+1)),"")</f>
        <v/>
      </c>
      <c r="B893" s="21">
        <f>IF($A893="","",MOD(ROW()-5,12)+1)</f>
        <v/>
      </c>
      <c r="C893" s="18">
        <f>IF($A893="","",IFERROR(VLOOKUP($A893,'Recurring Plans'!$A$5:$M$104,2,FALSE),""))</f>
        <v/>
      </c>
      <c r="D893" s="18">
        <f>IF($A893="","",IFERROR(VLOOKUP($A893,'Recurring Plans'!$A$5:$M$104,4,FALSE),""))</f>
        <v/>
      </c>
      <c r="E893" s="32">
        <f>IF(OR($A893="",$B893&gt;IFERROR(VLOOKUP($A893,'Recurring Plans'!$A$5:$M$104,8,FALSE),0),IFERROR(VLOOKUP($A893,'Recurring Plans'!$A$5:$M$104,11,FALSE),"")&lt;&gt;'Assumptions'!$E$9),"",IFERROR(IF(VLOOKUP($A893,'Recurring Plans'!$A$5:$M$104,7,FALSE)='Assumptions'!$E$4,VLOOKUP($A893,'Recurring Plans'!$A$5:$M$104,5,FALSE)+($B893-1)*VLOOKUP($A893,'Recurring Plans'!$A$5:$M$104,6,FALSE),IF(VLOOKUP($A893,'Recurring Plans'!$A$5:$M$104,7,FALSE)='Assumptions'!$E$5,VLOOKUP($A893,'Recurring Plans'!$A$5:$M$104,5,FALSE)+($B893-1)*VLOOKUP($A893,'Recurring Plans'!$A$5:$M$104,6,FALSE)*7,IF(VLOOKUP($A893,'Recurring Plans'!$A$5:$M$104,7,FALSE)='Assumptions'!$E$6,EDATE(VLOOKUP($A893,'Recurring Plans'!$A$5:$M$104,5,FALSE),($B893-1)*VLOOKUP($A893,'Recurring Plans'!$A$5:$M$104,6,FALSE)),""))),""))</f>
        <v/>
      </c>
      <c r="F893" s="31" t="n"/>
      <c r="G893" s="32">
        <f>IF($E893="","",IF($F893&lt;&gt;"",$F893,$E893))</f>
        <v/>
      </c>
      <c r="H893" s="22">
        <f>IF($E893="","",IFERROR(VLOOKUP($A893,'Recurring Plans'!$A$5:$M$104,9,FALSE),""))</f>
        <v/>
      </c>
      <c r="I893" s="13" t="n"/>
      <c r="J893" s="18">
        <f>IF($E893="","",IF($I893&lt;&gt;"",$I893,IFERROR(VLOOKUP($A893,'Recurring Plans'!$A$5:$M$104,10,FALSE),"")))</f>
        <v/>
      </c>
      <c r="K893" s="12" t="n"/>
      <c r="L893" s="6">
        <f>IF($G893="","",IF($K893&lt;&gt;"",$K893,'Assumptions'!$E$14))</f>
        <v/>
      </c>
      <c r="M893" s="13" t="n"/>
      <c r="N893" s="18">
        <f>IF($G893="","",IF(OR($F893&lt;&gt;"",$I893&lt;&gt;"",$M893&lt;&gt;"",$K893='Assumptions'!$E$16,$K893='Assumptions'!$E$17),"Exception - check",IF(AND($L893='Assumptions'!$E$14,$G893&lt;'Assumptions'!$B$4),"Past date - check","")))</f>
        <v/>
      </c>
    </row>
    <row r="894">
      <c r="A894" s="9">
        <f>IFERROR(IF(INDEX('Recurring Plans'!$A$5:$A$104,INT((ROW()-5)/12)+1)="","",INDEX('Recurring Plans'!$A$5:$A$104,INT((ROW()-5)/12)+1)),"")</f>
        <v/>
      </c>
      <c r="B894" s="23">
        <f>IF($A894="","",MOD(ROW()-5,12)+1)</f>
        <v/>
      </c>
      <c r="C894" s="20">
        <f>IF($A894="","",IFERROR(VLOOKUP($A894,'Recurring Plans'!$A$5:$M$104,2,FALSE),""))</f>
        <v/>
      </c>
      <c r="D894" s="20">
        <f>IF($A894="","",IFERROR(VLOOKUP($A894,'Recurring Plans'!$A$5:$M$104,4,FALSE),""))</f>
        <v/>
      </c>
      <c r="E894" s="33">
        <f>IF(OR($A894="",$B894&gt;IFERROR(VLOOKUP($A894,'Recurring Plans'!$A$5:$M$104,8,FALSE),0),IFERROR(VLOOKUP($A894,'Recurring Plans'!$A$5:$M$104,11,FALSE),"")&lt;&gt;'Assumptions'!$E$9),"",IFERROR(IF(VLOOKUP($A894,'Recurring Plans'!$A$5:$M$104,7,FALSE)='Assumptions'!$E$4,VLOOKUP($A894,'Recurring Plans'!$A$5:$M$104,5,FALSE)+($B894-1)*VLOOKUP($A894,'Recurring Plans'!$A$5:$M$104,6,FALSE),IF(VLOOKUP($A894,'Recurring Plans'!$A$5:$M$104,7,FALSE)='Assumptions'!$E$5,VLOOKUP($A894,'Recurring Plans'!$A$5:$M$104,5,FALSE)+($B894-1)*VLOOKUP($A894,'Recurring Plans'!$A$5:$M$104,6,FALSE)*7,IF(VLOOKUP($A894,'Recurring Plans'!$A$5:$M$104,7,FALSE)='Assumptions'!$E$6,EDATE(VLOOKUP($A894,'Recurring Plans'!$A$5:$M$104,5,FALSE),($B894-1)*VLOOKUP($A894,'Recurring Plans'!$A$5:$M$104,6,FALSE)),""))),""))</f>
        <v/>
      </c>
      <c r="F894" s="31" t="n"/>
      <c r="G894" s="33">
        <f>IF($E894="","",IF($F894&lt;&gt;"",$F894,$E894))</f>
        <v/>
      </c>
      <c r="H894" s="24">
        <f>IF($E894="","",IFERROR(VLOOKUP($A894,'Recurring Plans'!$A$5:$M$104,9,FALSE),""))</f>
        <v/>
      </c>
      <c r="I894" s="13" t="n"/>
      <c r="J894" s="20">
        <f>IF($E894="","",IF($I894&lt;&gt;"",$I894,IFERROR(VLOOKUP($A894,'Recurring Plans'!$A$5:$M$104,10,FALSE),"")))</f>
        <v/>
      </c>
      <c r="K894" s="12" t="n"/>
      <c r="L894" s="9">
        <f>IF($G894="","",IF($K894&lt;&gt;"",$K894,'Assumptions'!$E$14))</f>
        <v/>
      </c>
      <c r="M894" s="13" t="n"/>
      <c r="N894" s="20">
        <f>IF($G894="","",IF(OR($F894&lt;&gt;"",$I894&lt;&gt;"",$M894&lt;&gt;"",$K894='Assumptions'!$E$16,$K894='Assumptions'!$E$17),"Exception - check",IF(AND($L894='Assumptions'!$E$14,$G894&lt;'Assumptions'!$B$4),"Past date - check","")))</f>
        <v/>
      </c>
    </row>
    <row r="895">
      <c r="A895" s="6">
        <f>IFERROR(IF(INDEX('Recurring Plans'!$A$5:$A$104,INT((ROW()-5)/12)+1)="","",INDEX('Recurring Plans'!$A$5:$A$104,INT((ROW()-5)/12)+1)),"")</f>
        <v/>
      </c>
      <c r="B895" s="21">
        <f>IF($A895="","",MOD(ROW()-5,12)+1)</f>
        <v/>
      </c>
      <c r="C895" s="18">
        <f>IF($A895="","",IFERROR(VLOOKUP($A895,'Recurring Plans'!$A$5:$M$104,2,FALSE),""))</f>
        <v/>
      </c>
      <c r="D895" s="18">
        <f>IF($A895="","",IFERROR(VLOOKUP($A895,'Recurring Plans'!$A$5:$M$104,4,FALSE),""))</f>
        <v/>
      </c>
      <c r="E895" s="32">
        <f>IF(OR($A895="",$B895&gt;IFERROR(VLOOKUP($A895,'Recurring Plans'!$A$5:$M$104,8,FALSE),0),IFERROR(VLOOKUP($A895,'Recurring Plans'!$A$5:$M$104,11,FALSE),"")&lt;&gt;'Assumptions'!$E$9),"",IFERROR(IF(VLOOKUP($A895,'Recurring Plans'!$A$5:$M$104,7,FALSE)='Assumptions'!$E$4,VLOOKUP($A895,'Recurring Plans'!$A$5:$M$104,5,FALSE)+($B895-1)*VLOOKUP($A895,'Recurring Plans'!$A$5:$M$104,6,FALSE),IF(VLOOKUP($A895,'Recurring Plans'!$A$5:$M$104,7,FALSE)='Assumptions'!$E$5,VLOOKUP($A895,'Recurring Plans'!$A$5:$M$104,5,FALSE)+($B895-1)*VLOOKUP($A895,'Recurring Plans'!$A$5:$M$104,6,FALSE)*7,IF(VLOOKUP($A895,'Recurring Plans'!$A$5:$M$104,7,FALSE)='Assumptions'!$E$6,EDATE(VLOOKUP($A895,'Recurring Plans'!$A$5:$M$104,5,FALSE),($B895-1)*VLOOKUP($A895,'Recurring Plans'!$A$5:$M$104,6,FALSE)),""))),""))</f>
        <v/>
      </c>
      <c r="F895" s="31" t="n"/>
      <c r="G895" s="32">
        <f>IF($E895="","",IF($F895&lt;&gt;"",$F895,$E895))</f>
        <v/>
      </c>
      <c r="H895" s="22">
        <f>IF($E895="","",IFERROR(VLOOKUP($A895,'Recurring Plans'!$A$5:$M$104,9,FALSE),""))</f>
        <v/>
      </c>
      <c r="I895" s="13" t="n"/>
      <c r="J895" s="18">
        <f>IF($E895="","",IF($I895&lt;&gt;"",$I895,IFERROR(VLOOKUP($A895,'Recurring Plans'!$A$5:$M$104,10,FALSE),"")))</f>
        <v/>
      </c>
      <c r="K895" s="12" t="n"/>
      <c r="L895" s="6">
        <f>IF($G895="","",IF($K895&lt;&gt;"",$K895,'Assumptions'!$E$14))</f>
        <v/>
      </c>
      <c r="M895" s="13" t="n"/>
      <c r="N895" s="18">
        <f>IF($G895="","",IF(OR($F895&lt;&gt;"",$I895&lt;&gt;"",$M895&lt;&gt;"",$K895='Assumptions'!$E$16,$K895='Assumptions'!$E$17),"Exception - check",IF(AND($L895='Assumptions'!$E$14,$G895&lt;'Assumptions'!$B$4),"Past date - check","")))</f>
        <v/>
      </c>
    </row>
    <row r="896">
      <c r="A896" s="9">
        <f>IFERROR(IF(INDEX('Recurring Plans'!$A$5:$A$104,INT((ROW()-5)/12)+1)="","",INDEX('Recurring Plans'!$A$5:$A$104,INT((ROW()-5)/12)+1)),"")</f>
        <v/>
      </c>
      <c r="B896" s="23">
        <f>IF($A896="","",MOD(ROW()-5,12)+1)</f>
        <v/>
      </c>
      <c r="C896" s="20">
        <f>IF($A896="","",IFERROR(VLOOKUP($A896,'Recurring Plans'!$A$5:$M$104,2,FALSE),""))</f>
        <v/>
      </c>
      <c r="D896" s="20">
        <f>IF($A896="","",IFERROR(VLOOKUP($A896,'Recurring Plans'!$A$5:$M$104,4,FALSE),""))</f>
        <v/>
      </c>
      <c r="E896" s="33">
        <f>IF(OR($A896="",$B896&gt;IFERROR(VLOOKUP($A896,'Recurring Plans'!$A$5:$M$104,8,FALSE),0),IFERROR(VLOOKUP($A896,'Recurring Plans'!$A$5:$M$104,11,FALSE),"")&lt;&gt;'Assumptions'!$E$9),"",IFERROR(IF(VLOOKUP($A896,'Recurring Plans'!$A$5:$M$104,7,FALSE)='Assumptions'!$E$4,VLOOKUP($A896,'Recurring Plans'!$A$5:$M$104,5,FALSE)+($B896-1)*VLOOKUP($A896,'Recurring Plans'!$A$5:$M$104,6,FALSE),IF(VLOOKUP($A896,'Recurring Plans'!$A$5:$M$104,7,FALSE)='Assumptions'!$E$5,VLOOKUP($A896,'Recurring Plans'!$A$5:$M$104,5,FALSE)+($B896-1)*VLOOKUP($A896,'Recurring Plans'!$A$5:$M$104,6,FALSE)*7,IF(VLOOKUP($A896,'Recurring Plans'!$A$5:$M$104,7,FALSE)='Assumptions'!$E$6,EDATE(VLOOKUP($A896,'Recurring Plans'!$A$5:$M$104,5,FALSE),($B896-1)*VLOOKUP($A896,'Recurring Plans'!$A$5:$M$104,6,FALSE)),""))),""))</f>
        <v/>
      </c>
      <c r="F896" s="31" t="n"/>
      <c r="G896" s="33">
        <f>IF($E896="","",IF($F896&lt;&gt;"",$F896,$E896))</f>
        <v/>
      </c>
      <c r="H896" s="24">
        <f>IF($E896="","",IFERROR(VLOOKUP($A896,'Recurring Plans'!$A$5:$M$104,9,FALSE),""))</f>
        <v/>
      </c>
      <c r="I896" s="13" t="n"/>
      <c r="J896" s="20">
        <f>IF($E896="","",IF($I896&lt;&gt;"",$I896,IFERROR(VLOOKUP($A896,'Recurring Plans'!$A$5:$M$104,10,FALSE),"")))</f>
        <v/>
      </c>
      <c r="K896" s="12" t="n"/>
      <c r="L896" s="9">
        <f>IF($G896="","",IF($K896&lt;&gt;"",$K896,'Assumptions'!$E$14))</f>
        <v/>
      </c>
      <c r="M896" s="13" t="n"/>
      <c r="N896" s="20">
        <f>IF($G896="","",IF(OR($F896&lt;&gt;"",$I896&lt;&gt;"",$M896&lt;&gt;"",$K896='Assumptions'!$E$16,$K896='Assumptions'!$E$17),"Exception - check",IF(AND($L896='Assumptions'!$E$14,$G896&lt;'Assumptions'!$B$4),"Past date - check","")))</f>
        <v/>
      </c>
    </row>
    <row r="897">
      <c r="A897" s="6">
        <f>IFERROR(IF(INDEX('Recurring Plans'!$A$5:$A$104,INT((ROW()-5)/12)+1)="","",INDEX('Recurring Plans'!$A$5:$A$104,INT((ROW()-5)/12)+1)),"")</f>
        <v/>
      </c>
      <c r="B897" s="21">
        <f>IF($A897="","",MOD(ROW()-5,12)+1)</f>
        <v/>
      </c>
      <c r="C897" s="18">
        <f>IF($A897="","",IFERROR(VLOOKUP($A897,'Recurring Plans'!$A$5:$M$104,2,FALSE),""))</f>
        <v/>
      </c>
      <c r="D897" s="18">
        <f>IF($A897="","",IFERROR(VLOOKUP($A897,'Recurring Plans'!$A$5:$M$104,4,FALSE),""))</f>
        <v/>
      </c>
      <c r="E897" s="32">
        <f>IF(OR($A897="",$B897&gt;IFERROR(VLOOKUP($A897,'Recurring Plans'!$A$5:$M$104,8,FALSE),0),IFERROR(VLOOKUP($A897,'Recurring Plans'!$A$5:$M$104,11,FALSE),"")&lt;&gt;'Assumptions'!$E$9),"",IFERROR(IF(VLOOKUP($A897,'Recurring Plans'!$A$5:$M$104,7,FALSE)='Assumptions'!$E$4,VLOOKUP($A897,'Recurring Plans'!$A$5:$M$104,5,FALSE)+($B897-1)*VLOOKUP($A897,'Recurring Plans'!$A$5:$M$104,6,FALSE),IF(VLOOKUP($A897,'Recurring Plans'!$A$5:$M$104,7,FALSE)='Assumptions'!$E$5,VLOOKUP($A897,'Recurring Plans'!$A$5:$M$104,5,FALSE)+($B897-1)*VLOOKUP($A897,'Recurring Plans'!$A$5:$M$104,6,FALSE)*7,IF(VLOOKUP($A897,'Recurring Plans'!$A$5:$M$104,7,FALSE)='Assumptions'!$E$6,EDATE(VLOOKUP($A897,'Recurring Plans'!$A$5:$M$104,5,FALSE),($B897-1)*VLOOKUP($A897,'Recurring Plans'!$A$5:$M$104,6,FALSE)),""))),""))</f>
        <v/>
      </c>
      <c r="F897" s="31" t="n"/>
      <c r="G897" s="32">
        <f>IF($E897="","",IF($F897&lt;&gt;"",$F897,$E897))</f>
        <v/>
      </c>
      <c r="H897" s="22">
        <f>IF($E897="","",IFERROR(VLOOKUP($A897,'Recurring Plans'!$A$5:$M$104,9,FALSE),""))</f>
        <v/>
      </c>
      <c r="I897" s="13" t="n"/>
      <c r="J897" s="18">
        <f>IF($E897="","",IF($I897&lt;&gt;"",$I897,IFERROR(VLOOKUP($A897,'Recurring Plans'!$A$5:$M$104,10,FALSE),"")))</f>
        <v/>
      </c>
      <c r="K897" s="12" t="n"/>
      <c r="L897" s="6">
        <f>IF($G897="","",IF($K897&lt;&gt;"",$K897,'Assumptions'!$E$14))</f>
        <v/>
      </c>
      <c r="M897" s="13" t="n"/>
      <c r="N897" s="18">
        <f>IF($G897="","",IF(OR($F897&lt;&gt;"",$I897&lt;&gt;"",$M897&lt;&gt;"",$K897='Assumptions'!$E$16,$K897='Assumptions'!$E$17),"Exception - check",IF(AND($L897='Assumptions'!$E$14,$G897&lt;'Assumptions'!$B$4),"Past date - check","")))</f>
        <v/>
      </c>
    </row>
    <row r="898">
      <c r="A898" s="9">
        <f>IFERROR(IF(INDEX('Recurring Plans'!$A$5:$A$104,INT((ROW()-5)/12)+1)="","",INDEX('Recurring Plans'!$A$5:$A$104,INT((ROW()-5)/12)+1)),"")</f>
        <v/>
      </c>
      <c r="B898" s="23">
        <f>IF($A898="","",MOD(ROW()-5,12)+1)</f>
        <v/>
      </c>
      <c r="C898" s="20">
        <f>IF($A898="","",IFERROR(VLOOKUP($A898,'Recurring Plans'!$A$5:$M$104,2,FALSE),""))</f>
        <v/>
      </c>
      <c r="D898" s="20">
        <f>IF($A898="","",IFERROR(VLOOKUP($A898,'Recurring Plans'!$A$5:$M$104,4,FALSE),""))</f>
        <v/>
      </c>
      <c r="E898" s="33">
        <f>IF(OR($A898="",$B898&gt;IFERROR(VLOOKUP($A898,'Recurring Plans'!$A$5:$M$104,8,FALSE),0),IFERROR(VLOOKUP($A898,'Recurring Plans'!$A$5:$M$104,11,FALSE),"")&lt;&gt;'Assumptions'!$E$9),"",IFERROR(IF(VLOOKUP($A898,'Recurring Plans'!$A$5:$M$104,7,FALSE)='Assumptions'!$E$4,VLOOKUP($A898,'Recurring Plans'!$A$5:$M$104,5,FALSE)+($B898-1)*VLOOKUP($A898,'Recurring Plans'!$A$5:$M$104,6,FALSE),IF(VLOOKUP($A898,'Recurring Plans'!$A$5:$M$104,7,FALSE)='Assumptions'!$E$5,VLOOKUP($A898,'Recurring Plans'!$A$5:$M$104,5,FALSE)+($B898-1)*VLOOKUP($A898,'Recurring Plans'!$A$5:$M$104,6,FALSE)*7,IF(VLOOKUP($A898,'Recurring Plans'!$A$5:$M$104,7,FALSE)='Assumptions'!$E$6,EDATE(VLOOKUP($A898,'Recurring Plans'!$A$5:$M$104,5,FALSE),($B898-1)*VLOOKUP($A898,'Recurring Plans'!$A$5:$M$104,6,FALSE)),""))),""))</f>
        <v/>
      </c>
      <c r="F898" s="31" t="n"/>
      <c r="G898" s="33">
        <f>IF($E898="","",IF($F898&lt;&gt;"",$F898,$E898))</f>
        <v/>
      </c>
      <c r="H898" s="24">
        <f>IF($E898="","",IFERROR(VLOOKUP($A898,'Recurring Plans'!$A$5:$M$104,9,FALSE),""))</f>
        <v/>
      </c>
      <c r="I898" s="13" t="n"/>
      <c r="J898" s="20">
        <f>IF($E898="","",IF($I898&lt;&gt;"",$I898,IFERROR(VLOOKUP($A898,'Recurring Plans'!$A$5:$M$104,10,FALSE),"")))</f>
        <v/>
      </c>
      <c r="K898" s="12" t="n"/>
      <c r="L898" s="9">
        <f>IF($G898="","",IF($K898&lt;&gt;"",$K898,'Assumptions'!$E$14))</f>
        <v/>
      </c>
      <c r="M898" s="13" t="n"/>
      <c r="N898" s="20">
        <f>IF($G898="","",IF(OR($F898&lt;&gt;"",$I898&lt;&gt;"",$M898&lt;&gt;"",$K898='Assumptions'!$E$16,$K898='Assumptions'!$E$17),"Exception - check",IF(AND($L898='Assumptions'!$E$14,$G898&lt;'Assumptions'!$B$4),"Past date - check","")))</f>
        <v/>
      </c>
    </row>
    <row r="899">
      <c r="A899" s="6">
        <f>IFERROR(IF(INDEX('Recurring Plans'!$A$5:$A$104,INT((ROW()-5)/12)+1)="","",INDEX('Recurring Plans'!$A$5:$A$104,INT((ROW()-5)/12)+1)),"")</f>
        <v/>
      </c>
      <c r="B899" s="21">
        <f>IF($A899="","",MOD(ROW()-5,12)+1)</f>
        <v/>
      </c>
      <c r="C899" s="18">
        <f>IF($A899="","",IFERROR(VLOOKUP($A899,'Recurring Plans'!$A$5:$M$104,2,FALSE),""))</f>
        <v/>
      </c>
      <c r="D899" s="18">
        <f>IF($A899="","",IFERROR(VLOOKUP($A899,'Recurring Plans'!$A$5:$M$104,4,FALSE),""))</f>
        <v/>
      </c>
      <c r="E899" s="32">
        <f>IF(OR($A899="",$B899&gt;IFERROR(VLOOKUP($A899,'Recurring Plans'!$A$5:$M$104,8,FALSE),0),IFERROR(VLOOKUP($A899,'Recurring Plans'!$A$5:$M$104,11,FALSE),"")&lt;&gt;'Assumptions'!$E$9),"",IFERROR(IF(VLOOKUP($A899,'Recurring Plans'!$A$5:$M$104,7,FALSE)='Assumptions'!$E$4,VLOOKUP($A899,'Recurring Plans'!$A$5:$M$104,5,FALSE)+($B899-1)*VLOOKUP($A899,'Recurring Plans'!$A$5:$M$104,6,FALSE),IF(VLOOKUP($A899,'Recurring Plans'!$A$5:$M$104,7,FALSE)='Assumptions'!$E$5,VLOOKUP($A899,'Recurring Plans'!$A$5:$M$104,5,FALSE)+($B899-1)*VLOOKUP($A899,'Recurring Plans'!$A$5:$M$104,6,FALSE)*7,IF(VLOOKUP($A899,'Recurring Plans'!$A$5:$M$104,7,FALSE)='Assumptions'!$E$6,EDATE(VLOOKUP($A899,'Recurring Plans'!$A$5:$M$104,5,FALSE),($B899-1)*VLOOKUP($A899,'Recurring Plans'!$A$5:$M$104,6,FALSE)),""))),""))</f>
        <v/>
      </c>
      <c r="F899" s="31" t="n"/>
      <c r="G899" s="32">
        <f>IF($E899="","",IF($F899&lt;&gt;"",$F899,$E899))</f>
        <v/>
      </c>
      <c r="H899" s="22">
        <f>IF($E899="","",IFERROR(VLOOKUP($A899,'Recurring Plans'!$A$5:$M$104,9,FALSE),""))</f>
        <v/>
      </c>
      <c r="I899" s="13" t="n"/>
      <c r="J899" s="18">
        <f>IF($E899="","",IF($I899&lt;&gt;"",$I899,IFERROR(VLOOKUP($A899,'Recurring Plans'!$A$5:$M$104,10,FALSE),"")))</f>
        <v/>
      </c>
      <c r="K899" s="12" t="n"/>
      <c r="L899" s="6">
        <f>IF($G899="","",IF($K899&lt;&gt;"",$K899,'Assumptions'!$E$14))</f>
        <v/>
      </c>
      <c r="M899" s="13" t="n"/>
      <c r="N899" s="18">
        <f>IF($G899="","",IF(OR($F899&lt;&gt;"",$I899&lt;&gt;"",$M899&lt;&gt;"",$K899='Assumptions'!$E$16,$K899='Assumptions'!$E$17),"Exception - check",IF(AND($L899='Assumptions'!$E$14,$G899&lt;'Assumptions'!$B$4),"Past date - check","")))</f>
        <v/>
      </c>
    </row>
    <row r="900">
      <c r="A900" s="9">
        <f>IFERROR(IF(INDEX('Recurring Plans'!$A$5:$A$104,INT((ROW()-5)/12)+1)="","",INDEX('Recurring Plans'!$A$5:$A$104,INT((ROW()-5)/12)+1)),"")</f>
        <v/>
      </c>
      <c r="B900" s="23">
        <f>IF($A900="","",MOD(ROW()-5,12)+1)</f>
        <v/>
      </c>
      <c r="C900" s="20">
        <f>IF($A900="","",IFERROR(VLOOKUP($A900,'Recurring Plans'!$A$5:$M$104,2,FALSE),""))</f>
        <v/>
      </c>
      <c r="D900" s="20">
        <f>IF($A900="","",IFERROR(VLOOKUP($A900,'Recurring Plans'!$A$5:$M$104,4,FALSE),""))</f>
        <v/>
      </c>
      <c r="E900" s="33">
        <f>IF(OR($A900="",$B900&gt;IFERROR(VLOOKUP($A900,'Recurring Plans'!$A$5:$M$104,8,FALSE),0),IFERROR(VLOOKUP($A900,'Recurring Plans'!$A$5:$M$104,11,FALSE),"")&lt;&gt;'Assumptions'!$E$9),"",IFERROR(IF(VLOOKUP($A900,'Recurring Plans'!$A$5:$M$104,7,FALSE)='Assumptions'!$E$4,VLOOKUP($A900,'Recurring Plans'!$A$5:$M$104,5,FALSE)+($B900-1)*VLOOKUP($A900,'Recurring Plans'!$A$5:$M$104,6,FALSE),IF(VLOOKUP($A900,'Recurring Plans'!$A$5:$M$104,7,FALSE)='Assumptions'!$E$5,VLOOKUP($A900,'Recurring Plans'!$A$5:$M$104,5,FALSE)+($B900-1)*VLOOKUP($A900,'Recurring Plans'!$A$5:$M$104,6,FALSE)*7,IF(VLOOKUP($A900,'Recurring Plans'!$A$5:$M$104,7,FALSE)='Assumptions'!$E$6,EDATE(VLOOKUP($A900,'Recurring Plans'!$A$5:$M$104,5,FALSE),($B900-1)*VLOOKUP($A900,'Recurring Plans'!$A$5:$M$104,6,FALSE)),""))),""))</f>
        <v/>
      </c>
      <c r="F900" s="31" t="n"/>
      <c r="G900" s="33">
        <f>IF($E900="","",IF($F900&lt;&gt;"",$F900,$E900))</f>
        <v/>
      </c>
      <c r="H900" s="24">
        <f>IF($E900="","",IFERROR(VLOOKUP($A900,'Recurring Plans'!$A$5:$M$104,9,FALSE),""))</f>
        <v/>
      </c>
      <c r="I900" s="13" t="n"/>
      <c r="J900" s="20">
        <f>IF($E900="","",IF($I900&lt;&gt;"",$I900,IFERROR(VLOOKUP($A900,'Recurring Plans'!$A$5:$M$104,10,FALSE),"")))</f>
        <v/>
      </c>
      <c r="K900" s="12" t="n"/>
      <c r="L900" s="9">
        <f>IF($G900="","",IF($K900&lt;&gt;"",$K900,'Assumptions'!$E$14))</f>
        <v/>
      </c>
      <c r="M900" s="13" t="n"/>
      <c r="N900" s="20">
        <f>IF($G900="","",IF(OR($F900&lt;&gt;"",$I900&lt;&gt;"",$M900&lt;&gt;"",$K900='Assumptions'!$E$16,$K900='Assumptions'!$E$17),"Exception - check",IF(AND($L900='Assumptions'!$E$14,$G900&lt;'Assumptions'!$B$4),"Past date - check","")))</f>
        <v/>
      </c>
    </row>
    <row r="901">
      <c r="A901" s="6">
        <f>IFERROR(IF(INDEX('Recurring Plans'!$A$5:$A$104,INT((ROW()-5)/12)+1)="","",INDEX('Recurring Plans'!$A$5:$A$104,INT((ROW()-5)/12)+1)),"")</f>
        <v/>
      </c>
      <c r="B901" s="21">
        <f>IF($A901="","",MOD(ROW()-5,12)+1)</f>
        <v/>
      </c>
      <c r="C901" s="18">
        <f>IF($A901="","",IFERROR(VLOOKUP($A901,'Recurring Plans'!$A$5:$M$104,2,FALSE),""))</f>
        <v/>
      </c>
      <c r="D901" s="18">
        <f>IF($A901="","",IFERROR(VLOOKUP($A901,'Recurring Plans'!$A$5:$M$104,4,FALSE),""))</f>
        <v/>
      </c>
      <c r="E901" s="32">
        <f>IF(OR($A901="",$B901&gt;IFERROR(VLOOKUP($A901,'Recurring Plans'!$A$5:$M$104,8,FALSE),0),IFERROR(VLOOKUP($A901,'Recurring Plans'!$A$5:$M$104,11,FALSE),"")&lt;&gt;'Assumptions'!$E$9),"",IFERROR(IF(VLOOKUP($A901,'Recurring Plans'!$A$5:$M$104,7,FALSE)='Assumptions'!$E$4,VLOOKUP($A901,'Recurring Plans'!$A$5:$M$104,5,FALSE)+($B901-1)*VLOOKUP($A901,'Recurring Plans'!$A$5:$M$104,6,FALSE),IF(VLOOKUP($A901,'Recurring Plans'!$A$5:$M$104,7,FALSE)='Assumptions'!$E$5,VLOOKUP($A901,'Recurring Plans'!$A$5:$M$104,5,FALSE)+($B901-1)*VLOOKUP($A901,'Recurring Plans'!$A$5:$M$104,6,FALSE)*7,IF(VLOOKUP($A901,'Recurring Plans'!$A$5:$M$104,7,FALSE)='Assumptions'!$E$6,EDATE(VLOOKUP($A901,'Recurring Plans'!$A$5:$M$104,5,FALSE),($B901-1)*VLOOKUP($A901,'Recurring Plans'!$A$5:$M$104,6,FALSE)),""))),""))</f>
        <v/>
      </c>
      <c r="F901" s="31" t="n"/>
      <c r="G901" s="32">
        <f>IF($E901="","",IF($F901&lt;&gt;"",$F901,$E901))</f>
        <v/>
      </c>
      <c r="H901" s="22">
        <f>IF($E901="","",IFERROR(VLOOKUP($A901,'Recurring Plans'!$A$5:$M$104,9,FALSE),""))</f>
        <v/>
      </c>
      <c r="I901" s="13" t="n"/>
      <c r="J901" s="18">
        <f>IF($E901="","",IF($I901&lt;&gt;"",$I901,IFERROR(VLOOKUP($A901,'Recurring Plans'!$A$5:$M$104,10,FALSE),"")))</f>
        <v/>
      </c>
      <c r="K901" s="12" t="n"/>
      <c r="L901" s="6">
        <f>IF($G901="","",IF($K901&lt;&gt;"",$K901,'Assumptions'!$E$14))</f>
        <v/>
      </c>
      <c r="M901" s="13" t="n"/>
      <c r="N901" s="18">
        <f>IF($G901="","",IF(OR($F901&lt;&gt;"",$I901&lt;&gt;"",$M901&lt;&gt;"",$K901='Assumptions'!$E$16,$K901='Assumptions'!$E$17),"Exception - check",IF(AND($L901='Assumptions'!$E$14,$G901&lt;'Assumptions'!$B$4),"Past date - check","")))</f>
        <v/>
      </c>
    </row>
    <row r="902">
      <c r="A902" s="9">
        <f>IFERROR(IF(INDEX('Recurring Plans'!$A$5:$A$104,INT((ROW()-5)/12)+1)="","",INDEX('Recurring Plans'!$A$5:$A$104,INT((ROW()-5)/12)+1)),"")</f>
        <v/>
      </c>
      <c r="B902" s="23">
        <f>IF($A902="","",MOD(ROW()-5,12)+1)</f>
        <v/>
      </c>
      <c r="C902" s="20">
        <f>IF($A902="","",IFERROR(VLOOKUP($A902,'Recurring Plans'!$A$5:$M$104,2,FALSE),""))</f>
        <v/>
      </c>
      <c r="D902" s="20">
        <f>IF($A902="","",IFERROR(VLOOKUP($A902,'Recurring Plans'!$A$5:$M$104,4,FALSE),""))</f>
        <v/>
      </c>
      <c r="E902" s="33">
        <f>IF(OR($A902="",$B902&gt;IFERROR(VLOOKUP($A902,'Recurring Plans'!$A$5:$M$104,8,FALSE),0),IFERROR(VLOOKUP($A902,'Recurring Plans'!$A$5:$M$104,11,FALSE),"")&lt;&gt;'Assumptions'!$E$9),"",IFERROR(IF(VLOOKUP($A902,'Recurring Plans'!$A$5:$M$104,7,FALSE)='Assumptions'!$E$4,VLOOKUP($A902,'Recurring Plans'!$A$5:$M$104,5,FALSE)+($B902-1)*VLOOKUP($A902,'Recurring Plans'!$A$5:$M$104,6,FALSE),IF(VLOOKUP($A902,'Recurring Plans'!$A$5:$M$104,7,FALSE)='Assumptions'!$E$5,VLOOKUP($A902,'Recurring Plans'!$A$5:$M$104,5,FALSE)+($B902-1)*VLOOKUP($A902,'Recurring Plans'!$A$5:$M$104,6,FALSE)*7,IF(VLOOKUP($A902,'Recurring Plans'!$A$5:$M$104,7,FALSE)='Assumptions'!$E$6,EDATE(VLOOKUP($A902,'Recurring Plans'!$A$5:$M$104,5,FALSE),($B902-1)*VLOOKUP($A902,'Recurring Plans'!$A$5:$M$104,6,FALSE)),""))),""))</f>
        <v/>
      </c>
      <c r="F902" s="31" t="n"/>
      <c r="G902" s="33">
        <f>IF($E902="","",IF($F902&lt;&gt;"",$F902,$E902))</f>
        <v/>
      </c>
      <c r="H902" s="24">
        <f>IF($E902="","",IFERROR(VLOOKUP($A902,'Recurring Plans'!$A$5:$M$104,9,FALSE),""))</f>
        <v/>
      </c>
      <c r="I902" s="13" t="n"/>
      <c r="J902" s="20">
        <f>IF($E902="","",IF($I902&lt;&gt;"",$I902,IFERROR(VLOOKUP($A902,'Recurring Plans'!$A$5:$M$104,10,FALSE),"")))</f>
        <v/>
      </c>
      <c r="K902" s="12" t="n"/>
      <c r="L902" s="9">
        <f>IF($G902="","",IF($K902&lt;&gt;"",$K902,'Assumptions'!$E$14))</f>
        <v/>
      </c>
      <c r="M902" s="13" t="n"/>
      <c r="N902" s="20">
        <f>IF($G902="","",IF(OR($F902&lt;&gt;"",$I902&lt;&gt;"",$M902&lt;&gt;"",$K902='Assumptions'!$E$16,$K902='Assumptions'!$E$17),"Exception - check",IF(AND($L902='Assumptions'!$E$14,$G902&lt;'Assumptions'!$B$4),"Past date - check","")))</f>
        <v/>
      </c>
    </row>
    <row r="903">
      <c r="A903" s="6">
        <f>IFERROR(IF(INDEX('Recurring Plans'!$A$5:$A$104,INT((ROW()-5)/12)+1)="","",INDEX('Recurring Plans'!$A$5:$A$104,INT((ROW()-5)/12)+1)),"")</f>
        <v/>
      </c>
      <c r="B903" s="21">
        <f>IF($A903="","",MOD(ROW()-5,12)+1)</f>
        <v/>
      </c>
      <c r="C903" s="18">
        <f>IF($A903="","",IFERROR(VLOOKUP($A903,'Recurring Plans'!$A$5:$M$104,2,FALSE),""))</f>
        <v/>
      </c>
      <c r="D903" s="18">
        <f>IF($A903="","",IFERROR(VLOOKUP($A903,'Recurring Plans'!$A$5:$M$104,4,FALSE),""))</f>
        <v/>
      </c>
      <c r="E903" s="32">
        <f>IF(OR($A903="",$B903&gt;IFERROR(VLOOKUP($A903,'Recurring Plans'!$A$5:$M$104,8,FALSE),0),IFERROR(VLOOKUP($A903,'Recurring Plans'!$A$5:$M$104,11,FALSE),"")&lt;&gt;'Assumptions'!$E$9),"",IFERROR(IF(VLOOKUP($A903,'Recurring Plans'!$A$5:$M$104,7,FALSE)='Assumptions'!$E$4,VLOOKUP($A903,'Recurring Plans'!$A$5:$M$104,5,FALSE)+($B903-1)*VLOOKUP($A903,'Recurring Plans'!$A$5:$M$104,6,FALSE),IF(VLOOKUP($A903,'Recurring Plans'!$A$5:$M$104,7,FALSE)='Assumptions'!$E$5,VLOOKUP($A903,'Recurring Plans'!$A$5:$M$104,5,FALSE)+($B903-1)*VLOOKUP($A903,'Recurring Plans'!$A$5:$M$104,6,FALSE)*7,IF(VLOOKUP($A903,'Recurring Plans'!$A$5:$M$104,7,FALSE)='Assumptions'!$E$6,EDATE(VLOOKUP($A903,'Recurring Plans'!$A$5:$M$104,5,FALSE),($B903-1)*VLOOKUP($A903,'Recurring Plans'!$A$5:$M$104,6,FALSE)),""))),""))</f>
        <v/>
      </c>
      <c r="F903" s="31" t="n"/>
      <c r="G903" s="32">
        <f>IF($E903="","",IF($F903&lt;&gt;"",$F903,$E903))</f>
        <v/>
      </c>
      <c r="H903" s="22">
        <f>IF($E903="","",IFERROR(VLOOKUP($A903,'Recurring Plans'!$A$5:$M$104,9,FALSE),""))</f>
        <v/>
      </c>
      <c r="I903" s="13" t="n"/>
      <c r="J903" s="18">
        <f>IF($E903="","",IF($I903&lt;&gt;"",$I903,IFERROR(VLOOKUP($A903,'Recurring Plans'!$A$5:$M$104,10,FALSE),"")))</f>
        <v/>
      </c>
      <c r="K903" s="12" t="n"/>
      <c r="L903" s="6">
        <f>IF($G903="","",IF($K903&lt;&gt;"",$K903,'Assumptions'!$E$14))</f>
        <v/>
      </c>
      <c r="M903" s="13" t="n"/>
      <c r="N903" s="18">
        <f>IF($G903="","",IF(OR($F903&lt;&gt;"",$I903&lt;&gt;"",$M903&lt;&gt;"",$K903='Assumptions'!$E$16,$K903='Assumptions'!$E$17),"Exception - check",IF(AND($L903='Assumptions'!$E$14,$G903&lt;'Assumptions'!$B$4),"Past date - check","")))</f>
        <v/>
      </c>
    </row>
    <row r="904">
      <c r="A904" s="9">
        <f>IFERROR(IF(INDEX('Recurring Plans'!$A$5:$A$104,INT((ROW()-5)/12)+1)="","",INDEX('Recurring Plans'!$A$5:$A$104,INT((ROW()-5)/12)+1)),"")</f>
        <v/>
      </c>
      <c r="B904" s="23">
        <f>IF($A904="","",MOD(ROW()-5,12)+1)</f>
        <v/>
      </c>
      <c r="C904" s="20">
        <f>IF($A904="","",IFERROR(VLOOKUP($A904,'Recurring Plans'!$A$5:$M$104,2,FALSE),""))</f>
        <v/>
      </c>
      <c r="D904" s="20">
        <f>IF($A904="","",IFERROR(VLOOKUP($A904,'Recurring Plans'!$A$5:$M$104,4,FALSE),""))</f>
        <v/>
      </c>
      <c r="E904" s="33">
        <f>IF(OR($A904="",$B904&gt;IFERROR(VLOOKUP($A904,'Recurring Plans'!$A$5:$M$104,8,FALSE),0),IFERROR(VLOOKUP($A904,'Recurring Plans'!$A$5:$M$104,11,FALSE),"")&lt;&gt;'Assumptions'!$E$9),"",IFERROR(IF(VLOOKUP($A904,'Recurring Plans'!$A$5:$M$104,7,FALSE)='Assumptions'!$E$4,VLOOKUP($A904,'Recurring Plans'!$A$5:$M$104,5,FALSE)+($B904-1)*VLOOKUP($A904,'Recurring Plans'!$A$5:$M$104,6,FALSE),IF(VLOOKUP($A904,'Recurring Plans'!$A$5:$M$104,7,FALSE)='Assumptions'!$E$5,VLOOKUP($A904,'Recurring Plans'!$A$5:$M$104,5,FALSE)+($B904-1)*VLOOKUP($A904,'Recurring Plans'!$A$5:$M$104,6,FALSE)*7,IF(VLOOKUP($A904,'Recurring Plans'!$A$5:$M$104,7,FALSE)='Assumptions'!$E$6,EDATE(VLOOKUP($A904,'Recurring Plans'!$A$5:$M$104,5,FALSE),($B904-1)*VLOOKUP($A904,'Recurring Plans'!$A$5:$M$104,6,FALSE)),""))),""))</f>
        <v/>
      </c>
      <c r="F904" s="31" t="n"/>
      <c r="G904" s="33">
        <f>IF($E904="","",IF($F904&lt;&gt;"",$F904,$E904))</f>
        <v/>
      </c>
      <c r="H904" s="24">
        <f>IF($E904="","",IFERROR(VLOOKUP($A904,'Recurring Plans'!$A$5:$M$104,9,FALSE),""))</f>
        <v/>
      </c>
      <c r="I904" s="13" t="n"/>
      <c r="J904" s="20">
        <f>IF($E904="","",IF($I904&lt;&gt;"",$I904,IFERROR(VLOOKUP($A904,'Recurring Plans'!$A$5:$M$104,10,FALSE),"")))</f>
        <v/>
      </c>
      <c r="K904" s="12" t="n"/>
      <c r="L904" s="9">
        <f>IF($G904="","",IF($K904&lt;&gt;"",$K904,'Assumptions'!$E$14))</f>
        <v/>
      </c>
      <c r="M904" s="13" t="n"/>
      <c r="N904" s="20">
        <f>IF($G904="","",IF(OR($F904&lt;&gt;"",$I904&lt;&gt;"",$M904&lt;&gt;"",$K904='Assumptions'!$E$16,$K904='Assumptions'!$E$17),"Exception - check",IF(AND($L904='Assumptions'!$E$14,$G904&lt;'Assumptions'!$B$4),"Past date - check","")))</f>
        <v/>
      </c>
    </row>
    <row r="905">
      <c r="A905" s="6">
        <f>IFERROR(IF(INDEX('Recurring Plans'!$A$5:$A$104,INT((ROW()-5)/12)+1)="","",INDEX('Recurring Plans'!$A$5:$A$104,INT((ROW()-5)/12)+1)),"")</f>
        <v/>
      </c>
      <c r="B905" s="21">
        <f>IF($A905="","",MOD(ROW()-5,12)+1)</f>
        <v/>
      </c>
      <c r="C905" s="18">
        <f>IF($A905="","",IFERROR(VLOOKUP($A905,'Recurring Plans'!$A$5:$M$104,2,FALSE),""))</f>
        <v/>
      </c>
      <c r="D905" s="18">
        <f>IF($A905="","",IFERROR(VLOOKUP($A905,'Recurring Plans'!$A$5:$M$104,4,FALSE),""))</f>
        <v/>
      </c>
      <c r="E905" s="32">
        <f>IF(OR($A905="",$B905&gt;IFERROR(VLOOKUP($A905,'Recurring Plans'!$A$5:$M$104,8,FALSE),0),IFERROR(VLOOKUP($A905,'Recurring Plans'!$A$5:$M$104,11,FALSE),"")&lt;&gt;'Assumptions'!$E$9),"",IFERROR(IF(VLOOKUP($A905,'Recurring Plans'!$A$5:$M$104,7,FALSE)='Assumptions'!$E$4,VLOOKUP($A905,'Recurring Plans'!$A$5:$M$104,5,FALSE)+($B905-1)*VLOOKUP($A905,'Recurring Plans'!$A$5:$M$104,6,FALSE),IF(VLOOKUP($A905,'Recurring Plans'!$A$5:$M$104,7,FALSE)='Assumptions'!$E$5,VLOOKUP($A905,'Recurring Plans'!$A$5:$M$104,5,FALSE)+($B905-1)*VLOOKUP($A905,'Recurring Plans'!$A$5:$M$104,6,FALSE)*7,IF(VLOOKUP($A905,'Recurring Plans'!$A$5:$M$104,7,FALSE)='Assumptions'!$E$6,EDATE(VLOOKUP($A905,'Recurring Plans'!$A$5:$M$104,5,FALSE),($B905-1)*VLOOKUP($A905,'Recurring Plans'!$A$5:$M$104,6,FALSE)),""))),""))</f>
        <v/>
      </c>
      <c r="F905" s="31" t="n"/>
      <c r="G905" s="32">
        <f>IF($E905="","",IF($F905&lt;&gt;"",$F905,$E905))</f>
        <v/>
      </c>
      <c r="H905" s="22">
        <f>IF($E905="","",IFERROR(VLOOKUP($A905,'Recurring Plans'!$A$5:$M$104,9,FALSE),""))</f>
        <v/>
      </c>
      <c r="I905" s="13" t="n"/>
      <c r="J905" s="18">
        <f>IF($E905="","",IF($I905&lt;&gt;"",$I905,IFERROR(VLOOKUP($A905,'Recurring Plans'!$A$5:$M$104,10,FALSE),"")))</f>
        <v/>
      </c>
      <c r="K905" s="12" t="n"/>
      <c r="L905" s="6">
        <f>IF($G905="","",IF($K905&lt;&gt;"",$K905,'Assumptions'!$E$14))</f>
        <v/>
      </c>
      <c r="M905" s="13" t="n"/>
      <c r="N905" s="18">
        <f>IF($G905="","",IF(OR($F905&lt;&gt;"",$I905&lt;&gt;"",$M905&lt;&gt;"",$K905='Assumptions'!$E$16,$K905='Assumptions'!$E$17),"Exception - check",IF(AND($L905='Assumptions'!$E$14,$G905&lt;'Assumptions'!$B$4),"Past date - check","")))</f>
        <v/>
      </c>
    </row>
    <row r="906">
      <c r="A906" s="9">
        <f>IFERROR(IF(INDEX('Recurring Plans'!$A$5:$A$104,INT((ROW()-5)/12)+1)="","",INDEX('Recurring Plans'!$A$5:$A$104,INT((ROW()-5)/12)+1)),"")</f>
        <v/>
      </c>
      <c r="B906" s="23">
        <f>IF($A906="","",MOD(ROW()-5,12)+1)</f>
        <v/>
      </c>
      <c r="C906" s="20">
        <f>IF($A906="","",IFERROR(VLOOKUP($A906,'Recurring Plans'!$A$5:$M$104,2,FALSE),""))</f>
        <v/>
      </c>
      <c r="D906" s="20">
        <f>IF($A906="","",IFERROR(VLOOKUP($A906,'Recurring Plans'!$A$5:$M$104,4,FALSE),""))</f>
        <v/>
      </c>
      <c r="E906" s="33">
        <f>IF(OR($A906="",$B906&gt;IFERROR(VLOOKUP($A906,'Recurring Plans'!$A$5:$M$104,8,FALSE),0),IFERROR(VLOOKUP($A906,'Recurring Plans'!$A$5:$M$104,11,FALSE),"")&lt;&gt;'Assumptions'!$E$9),"",IFERROR(IF(VLOOKUP($A906,'Recurring Plans'!$A$5:$M$104,7,FALSE)='Assumptions'!$E$4,VLOOKUP($A906,'Recurring Plans'!$A$5:$M$104,5,FALSE)+($B906-1)*VLOOKUP($A906,'Recurring Plans'!$A$5:$M$104,6,FALSE),IF(VLOOKUP($A906,'Recurring Plans'!$A$5:$M$104,7,FALSE)='Assumptions'!$E$5,VLOOKUP($A906,'Recurring Plans'!$A$5:$M$104,5,FALSE)+($B906-1)*VLOOKUP($A906,'Recurring Plans'!$A$5:$M$104,6,FALSE)*7,IF(VLOOKUP($A906,'Recurring Plans'!$A$5:$M$104,7,FALSE)='Assumptions'!$E$6,EDATE(VLOOKUP($A906,'Recurring Plans'!$A$5:$M$104,5,FALSE),($B906-1)*VLOOKUP($A906,'Recurring Plans'!$A$5:$M$104,6,FALSE)),""))),""))</f>
        <v/>
      </c>
      <c r="F906" s="31" t="n"/>
      <c r="G906" s="33">
        <f>IF($E906="","",IF($F906&lt;&gt;"",$F906,$E906))</f>
        <v/>
      </c>
      <c r="H906" s="24">
        <f>IF($E906="","",IFERROR(VLOOKUP($A906,'Recurring Plans'!$A$5:$M$104,9,FALSE),""))</f>
        <v/>
      </c>
      <c r="I906" s="13" t="n"/>
      <c r="J906" s="20">
        <f>IF($E906="","",IF($I906&lt;&gt;"",$I906,IFERROR(VLOOKUP($A906,'Recurring Plans'!$A$5:$M$104,10,FALSE),"")))</f>
        <v/>
      </c>
      <c r="K906" s="12" t="n"/>
      <c r="L906" s="9">
        <f>IF($G906="","",IF($K906&lt;&gt;"",$K906,'Assumptions'!$E$14))</f>
        <v/>
      </c>
      <c r="M906" s="13" t="n"/>
      <c r="N906" s="20">
        <f>IF($G906="","",IF(OR($F906&lt;&gt;"",$I906&lt;&gt;"",$M906&lt;&gt;"",$K906='Assumptions'!$E$16,$K906='Assumptions'!$E$17),"Exception - check",IF(AND($L906='Assumptions'!$E$14,$G906&lt;'Assumptions'!$B$4),"Past date - check","")))</f>
        <v/>
      </c>
    </row>
    <row r="907">
      <c r="A907" s="6">
        <f>IFERROR(IF(INDEX('Recurring Plans'!$A$5:$A$104,INT((ROW()-5)/12)+1)="","",INDEX('Recurring Plans'!$A$5:$A$104,INT((ROW()-5)/12)+1)),"")</f>
        <v/>
      </c>
      <c r="B907" s="21">
        <f>IF($A907="","",MOD(ROW()-5,12)+1)</f>
        <v/>
      </c>
      <c r="C907" s="18">
        <f>IF($A907="","",IFERROR(VLOOKUP($A907,'Recurring Plans'!$A$5:$M$104,2,FALSE),""))</f>
        <v/>
      </c>
      <c r="D907" s="18">
        <f>IF($A907="","",IFERROR(VLOOKUP($A907,'Recurring Plans'!$A$5:$M$104,4,FALSE),""))</f>
        <v/>
      </c>
      <c r="E907" s="32">
        <f>IF(OR($A907="",$B907&gt;IFERROR(VLOOKUP($A907,'Recurring Plans'!$A$5:$M$104,8,FALSE),0),IFERROR(VLOOKUP($A907,'Recurring Plans'!$A$5:$M$104,11,FALSE),"")&lt;&gt;'Assumptions'!$E$9),"",IFERROR(IF(VLOOKUP($A907,'Recurring Plans'!$A$5:$M$104,7,FALSE)='Assumptions'!$E$4,VLOOKUP($A907,'Recurring Plans'!$A$5:$M$104,5,FALSE)+($B907-1)*VLOOKUP($A907,'Recurring Plans'!$A$5:$M$104,6,FALSE),IF(VLOOKUP($A907,'Recurring Plans'!$A$5:$M$104,7,FALSE)='Assumptions'!$E$5,VLOOKUP($A907,'Recurring Plans'!$A$5:$M$104,5,FALSE)+($B907-1)*VLOOKUP($A907,'Recurring Plans'!$A$5:$M$104,6,FALSE)*7,IF(VLOOKUP($A907,'Recurring Plans'!$A$5:$M$104,7,FALSE)='Assumptions'!$E$6,EDATE(VLOOKUP($A907,'Recurring Plans'!$A$5:$M$104,5,FALSE),($B907-1)*VLOOKUP($A907,'Recurring Plans'!$A$5:$M$104,6,FALSE)),""))),""))</f>
        <v/>
      </c>
      <c r="F907" s="31" t="n"/>
      <c r="G907" s="32">
        <f>IF($E907="","",IF($F907&lt;&gt;"",$F907,$E907))</f>
        <v/>
      </c>
      <c r="H907" s="22">
        <f>IF($E907="","",IFERROR(VLOOKUP($A907,'Recurring Plans'!$A$5:$M$104,9,FALSE),""))</f>
        <v/>
      </c>
      <c r="I907" s="13" t="n"/>
      <c r="J907" s="18">
        <f>IF($E907="","",IF($I907&lt;&gt;"",$I907,IFERROR(VLOOKUP($A907,'Recurring Plans'!$A$5:$M$104,10,FALSE),"")))</f>
        <v/>
      </c>
      <c r="K907" s="12" t="n"/>
      <c r="L907" s="6">
        <f>IF($G907="","",IF($K907&lt;&gt;"",$K907,'Assumptions'!$E$14))</f>
        <v/>
      </c>
      <c r="M907" s="13" t="n"/>
      <c r="N907" s="18">
        <f>IF($G907="","",IF(OR($F907&lt;&gt;"",$I907&lt;&gt;"",$M907&lt;&gt;"",$K907='Assumptions'!$E$16,$K907='Assumptions'!$E$17),"Exception - check",IF(AND($L907='Assumptions'!$E$14,$G907&lt;'Assumptions'!$B$4),"Past date - check","")))</f>
        <v/>
      </c>
    </row>
    <row r="908">
      <c r="A908" s="9">
        <f>IFERROR(IF(INDEX('Recurring Plans'!$A$5:$A$104,INT((ROW()-5)/12)+1)="","",INDEX('Recurring Plans'!$A$5:$A$104,INT((ROW()-5)/12)+1)),"")</f>
        <v/>
      </c>
      <c r="B908" s="23">
        <f>IF($A908="","",MOD(ROW()-5,12)+1)</f>
        <v/>
      </c>
      <c r="C908" s="20">
        <f>IF($A908="","",IFERROR(VLOOKUP($A908,'Recurring Plans'!$A$5:$M$104,2,FALSE),""))</f>
        <v/>
      </c>
      <c r="D908" s="20">
        <f>IF($A908="","",IFERROR(VLOOKUP($A908,'Recurring Plans'!$A$5:$M$104,4,FALSE),""))</f>
        <v/>
      </c>
      <c r="E908" s="33">
        <f>IF(OR($A908="",$B908&gt;IFERROR(VLOOKUP($A908,'Recurring Plans'!$A$5:$M$104,8,FALSE),0),IFERROR(VLOOKUP($A908,'Recurring Plans'!$A$5:$M$104,11,FALSE),"")&lt;&gt;'Assumptions'!$E$9),"",IFERROR(IF(VLOOKUP($A908,'Recurring Plans'!$A$5:$M$104,7,FALSE)='Assumptions'!$E$4,VLOOKUP($A908,'Recurring Plans'!$A$5:$M$104,5,FALSE)+($B908-1)*VLOOKUP($A908,'Recurring Plans'!$A$5:$M$104,6,FALSE),IF(VLOOKUP($A908,'Recurring Plans'!$A$5:$M$104,7,FALSE)='Assumptions'!$E$5,VLOOKUP($A908,'Recurring Plans'!$A$5:$M$104,5,FALSE)+($B908-1)*VLOOKUP($A908,'Recurring Plans'!$A$5:$M$104,6,FALSE)*7,IF(VLOOKUP($A908,'Recurring Plans'!$A$5:$M$104,7,FALSE)='Assumptions'!$E$6,EDATE(VLOOKUP($A908,'Recurring Plans'!$A$5:$M$104,5,FALSE),($B908-1)*VLOOKUP($A908,'Recurring Plans'!$A$5:$M$104,6,FALSE)),""))),""))</f>
        <v/>
      </c>
      <c r="F908" s="31" t="n"/>
      <c r="G908" s="33">
        <f>IF($E908="","",IF($F908&lt;&gt;"",$F908,$E908))</f>
        <v/>
      </c>
      <c r="H908" s="24">
        <f>IF($E908="","",IFERROR(VLOOKUP($A908,'Recurring Plans'!$A$5:$M$104,9,FALSE),""))</f>
        <v/>
      </c>
      <c r="I908" s="13" t="n"/>
      <c r="J908" s="20">
        <f>IF($E908="","",IF($I908&lt;&gt;"",$I908,IFERROR(VLOOKUP($A908,'Recurring Plans'!$A$5:$M$104,10,FALSE),"")))</f>
        <v/>
      </c>
      <c r="K908" s="12" t="n"/>
      <c r="L908" s="9">
        <f>IF($G908="","",IF($K908&lt;&gt;"",$K908,'Assumptions'!$E$14))</f>
        <v/>
      </c>
      <c r="M908" s="13" t="n"/>
      <c r="N908" s="20">
        <f>IF($G908="","",IF(OR($F908&lt;&gt;"",$I908&lt;&gt;"",$M908&lt;&gt;"",$K908='Assumptions'!$E$16,$K908='Assumptions'!$E$17),"Exception - check",IF(AND($L908='Assumptions'!$E$14,$G908&lt;'Assumptions'!$B$4),"Past date - check","")))</f>
        <v/>
      </c>
    </row>
    <row r="909">
      <c r="A909" s="6">
        <f>IFERROR(IF(INDEX('Recurring Plans'!$A$5:$A$104,INT((ROW()-5)/12)+1)="","",INDEX('Recurring Plans'!$A$5:$A$104,INT((ROW()-5)/12)+1)),"")</f>
        <v/>
      </c>
      <c r="B909" s="21">
        <f>IF($A909="","",MOD(ROW()-5,12)+1)</f>
        <v/>
      </c>
      <c r="C909" s="18">
        <f>IF($A909="","",IFERROR(VLOOKUP($A909,'Recurring Plans'!$A$5:$M$104,2,FALSE),""))</f>
        <v/>
      </c>
      <c r="D909" s="18">
        <f>IF($A909="","",IFERROR(VLOOKUP($A909,'Recurring Plans'!$A$5:$M$104,4,FALSE),""))</f>
        <v/>
      </c>
      <c r="E909" s="32">
        <f>IF(OR($A909="",$B909&gt;IFERROR(VLOOKUP($A909,'Recurring Plans'!$A$5:$M$104,8,FALSE),0),IFERROR(VLOOKUP($A909,'Recurring Plans'!$A$5:$M$104,11,FALSE),"")&lt;&gt;'Assumptions'!$E$9),"",IFERROR(IF(VLOOKUP($A909,'Recurring Plans'!$A$5:$M$104,7,FALSE)='Assumptions'!$E$4,VLOOKUP($A909,'Recurring Plans'!$A$5:$M$104,5,FALSE)+($B909-1)*VLOOKUP($A909,'Recurring Plans'!$A$5:$M$104,6,FALSE),IF(VLOOKUP($A909,'Recurring Plans'!$A$5:$M$104,7,FALSE)='Assumptions'!$E$5,VLOOKUP($A909,'Recurring Plans'!$A$5:$M$104,5,FALSE)+($B909-1)*VLOOKUP($A909,'Recurring Plans'!$A$5:$M$104,6,FALSE)*7,IF(VLOOKUP($A909,'Recurring Plans'!$A$5:$M$104,7,FALSE)='Assumptions'!$E$6,EDATE(VLOOKUP($A909,'Recurring Plans'!$A$5:$M$104,5,FALSE),($B909-1)*VLOOKUP($A909,'Recurring Plans'!$A$5:$M$104,6,FALSE)),""))),""))</f>
        <v/>
      </c>
      <c r="F909" s="31" t="n"/>
      <c r="G909" s="32">
        <f>IF($E909="","",IF($F909&lt;&gt;"",$F909,$E909))</f>
        <v/>
      </c>
      <c r="H909" s="22">
        <f>IF($E909="","",IFERROR(VLOOKUP($A909,'Recurring Plans'!$A$5:$M$104,9,FALSE),""))</f>
        <v/>
      </c>
      <c r="I909" s="13" t="n"/>
      <c r="J909" s="18">
        <f>IF($E909="","",IF($I909&lt;&gt;"",$I909,IFERROR(VLOOKUP($A909,'Recurring Plans'!$A$5:$M$104,10,FALSE),"")))</f>
        <v/>
      </c>
      <c r="K909" s="12" t="n"/>
      <c r="L909" s="6">
        <f>IF($G909="","",IF($K909&lt;&gt;"",$K909,'Assumptions'!$E$14))</f>
        <v/>
      </c>
      <c r="M909" s="13" t="n"/>
      <c r="N909" s="18">
        <f>IF($G909="","",IF(OR($F909&lt;&gt;"",$I909&lt;&gt;"",$M909&lt;&gt;"",$K909='Assumptions'!$E$16,$K909='Assumptions'!$E$17),"Exception - check",IF(AND($L909='Assumptions'!$E$14,$G909&lt;'Assumptions'!$B$4),"Past date - check","")))</f>
        <v/>
      </c>
    </row>
    <row r="910">
      <c r="A910" s="9">
        <f>IFERROR(IF(INDEX('Recurring Plans'!$A$5:$A$104,INT((ROW()-5)/12)+1)="","",INDEX('Recurring Plans'!$A$5:$A$104,INT((ROW()-5)/12)+1)),"")</f>
        <v/>
      </c>
      <c r="B910" s="23">
        <f>IF($A910="","",MOD(ROW()-5,12)+1)</f>
        <v/>
      </c>
      <c r="C910" s="20">
        <f>IF($A910="","",IFERROR(VLOOKUP($A910,'Recurring Plans'!$A$5:$M$104,2,FALSE),""))</f>
        <v/>
      </c>
      <c r="D910" s="20">
        <f>IF($A910="","",IFERROR(VLOOKUP($A910,'Recurring Plans'!$A$5:$M$104,4,FALSE),""))</f>
        <v/>
      </c>
      <c r="E910" s="33">
        <f>IF(OR($A910="",$B910&gt;IFERROR(VLOOKUP($A910,'Recurring Plans'!$A$5:$M$104,8,FALSE),0),IFERROR(VLOOKUP($A910,'Recurring Plans'!$A$5:$M$104,11,FALSE),"")&lt;&gt;'Assumptions'!$E$9),"",IFERROR(IF(VLOOKUP($A910,'Recurring Plans'!$A$5:$M$104,7,FALSE)='Assumptions'!$E$4,VLOOKUP($A910,'Recurring Plans'!$A$5:$M$104,5,FALSE)+($B910-1)*VLOOKUP($A910,'Recurring Plans'!$A$5:$M$104,6,FALSE),IF(VLOOKUP($A910,'Recurring Plans'!$A$5:$M$104,7,FALSE)='Assumptions'!$E$5,VLOOKUP($A910,'Recurring Plans'!$A$5:$M$104,5,FALSE)+($B910-1)*VLOOKUP($A910,'Recurring Plans'!$A$5:$M$104,6,FALSE)*7,IF(VLOOKUP($A910,'Recurring Plans'!$A$5:$M$104,7,FALSE)='Assumptions'!$E$6,EDATE(VLOOKUP($A910,'Recurring Plans'!$A$5:$M$104,5,FALSE),($B910-1)*VLOOKUP($A910,'Recurring Plans'!$A$5:$M$104,6,FALSE)),""))),""))</f>
        <v/>
      </c>
      <c r="F910" s="31" t="n"/>
      <c r="G910" s="33">
        <f>IF($E910="","",IF($F910&lt;&gt;"",$F910,$E910))</f>
        <v/>
      </c>
      <c r="H910" s="24">
        <f>IF($E910="","",IFERROR(VLOOKUP($A910,'Recurring Plans'!$A$5:$M$104,9,FALSE),""))</f>
        <v/>
      </c>
      <c r="I910" s="13" t="n"/>
      <c r="J910" s="20">
        <f>IF($E910="","",IF($I910&lt;&gt;"",$I910,IFERROR(VLOOKUP($A910,'Recurring Plans'!$A$5:$M$104,10,FALSE),"")))</f>
        <v/>
      </c>
      <c r="K910" s="12" t="n"/>
      <c r="L910" s="9">
        <f>IF($G910="","",IF($K910&lt;&gt;"",$K910,'Assumptions'!$E$14))</f>
        <v/>
      </c>
      <c r="M910" s="13" t="n"/>
      <c r="N910" s="20">
        <f>IF($G910="","",IF(OR($F910&lt;&gt;"",$I910&lt;&gt;"",$M910&lt;&gt;"",$K910='Assumptions'!$E$16,$K910='Assumptions'!$E$17),"Exception - check",IF(AND($L910='Assumptions'!$E$14,$G910&lt;'Assumptions'!$B$4),"Past date - check","")))</f>
        <v/>
      </c>
    </row>
    <row r="911">
      <c r="A911" s="6">
        <f>IFERROR(IF(INDEX('Recurring Plans'!$A$5:$A$104,INT((ROW()-5)/12)+1)="","",INDEX('Recurring Plans'!$A$5:$A$104,INT((ROW()-5)/12)+1)),"")</f>
        <v/>
      </c>
      <c r="B911" s="21">
        <f>IF($A911="","",MOD(ROW()-5,12)+1)</f>
        <v/>
      </c>
      <c r="C911" s="18">
        <f>IF($A911="","",IFERROR(VLOOKUP($A911,'Recurring Plans'!$A$5:$M$104,2,FALSE),""))</f>
        <v/>
      </c>
      <c r="D911" s="18">
        <f>IF($A911="","",IFERROR(VLOOKUP($A911,'Recurring Plans'!$A$5:$M$104,4,FALSE),""))</f>
        <v/>
      </c>
      <c r="E911" s="32">
        <f>IF(OR($A911="",$B911&gt;IFERROR(VLOOKUP($A911,'Recurring Plans'!$A$5:$M$104,8,FALSE),0),IFERROR(VLOOKUP($A911,'Recurring Plans'!$A$5:$M$104,11,FALSE),"")&lt;&gt;'Assumptions'!$E$9),"",IFERROR(IF(VLOOKUP($A911,'Recurring Plans'!$A$5:$M$104,7,FALSE)='Assumptions'!$E$4,VLOOKUP($A911,'Recurring Plans'!$A$5:$M$104,5,FALSE)+($B911-1)*VLOOKUP($A911,'Recurring Plans'!$A$5:$M$104,6,FALSE),IF(VLOOKUP($A911,'Recurring Plans'!$A$5:$M$104,7,FALSE)='Assumptions'!$E$5,VLOOKUP($A911,'Recurring Plans'!$A$5:$M$104,5,FALSE)+($B911-1)*VLOOKUP($A911,'Recurring Plans'!$A$5:$M$104,6,FALSE)*7,IF(VLOOKUP($A911,'Recurring Plans'!$A$5:$M$104,7,FALSE)='Assumptions'!$E$6,EDATE(VLOOKUP($A911,'Recurring Plans'!$A$5:$M$104,5,FALSE),($B911-1)*VLOOKUP($A911,'Recurring Plans'!$A$5:$M$104,6,FALSE)),""))),""))</f>
        <v/>
      </c>
      <c r="F911" s="31" t="n"/>
      <c r="G911" s="32">
        <f>IF($E911="","",IF($F911&lt;&gt;"",$F911,$E911))</f>
        <v/>
      </c>
      <c r="H911" s="22">
        <f>IF($E911="","",IFERROR(VLOOKUP($A911,'Recurring Plans'!$A$5:$M$104,9,FALSE),""))</f>
        <v/>
      </c>
      <c r="I911" s="13" t="n"/>
      <c r="J911" s="18">
        <f>IF($E911="","",IF($I911&lt;&gt;"",$I911,IFERROR(VLOOKUP($A911,'Recurring Plans'!$A$5:$M$104,10,FALSE),"")))</f>
        <v/>
      </c>
      <c r="K911" s="12" t="n"/>
      <c r="L911" s="6">
        <f>IF($G911="","",IF($K911&lt;&gt;"",$K911,'Assumptions'!$E$14))</f>
        <v/>
      </c>
      <c r="M911" s="13" t="n"/>
      <c r="N911" s="18">
        <f>IF($G911="","",IF(OR($F911&lt;&gt;"",$I911&lt;&gt;"",$M911&lt;&gt;"",$K911='Assumptions'!$E$16,$K911='Assumptions'!$E$17),"Exception - check",IF(AND($L911='Assumptions'!$E$14,$G911&lt;'Assumptions'!$B$4),"Past date - check","")))</f>
        <v/>
      </c>
    </row>
    <row r="912">
      <c r="A912" s="9">
        <f>IFERROR(IF(INDEX('Recurring Plans'!$A$5:$A$104,INT((ROW()-5)/12)+1)="","",INDEX('Recurring Plans'!$A$5:$A$104,INT((ROW()-5)/12)+1)),"")</f>
        <v/>
      </c>
      <c r="B912" s="23">
        <f>IF($A912="","",MOD(ROW()-5,12)+1)</f>
        <v/>
      </c>
      <c r="C912" s="20">
        <f>IF($A912="","",IFERROR(VLOOKUP($A912,'Recurring Plans'!$A$5:$M$104,2,FALSE),""))</f>
        <v/>
      </c>
      <c r="D912" s="20">
        <f>IF($A912="","",IFERROR(VLOOKUP($A912,'Recurring Plans'!$A$5:$M$104,4,FALSE),""))</f>
        <v/>
      </c>
      <c r="E912" s="33">
        <f>IF(OR($A912="",$B912&gt;IFERROR(VLOOKUP($A912,'Recurring Plans'!$A$5:$M$104,8,FALSE),0),IFERROR(VLOOKUP($A912,'Recurring Plans'!$A$5:$M$104,11,FALSE),"")&lt;&gt;'Assumptions'!$E$9),"",IFERROR(IF(VLOOKUP($A912,'Recurring Plans'!$A$5:$M$104,7,FALSE)='Assumptions'!$E$4,VLOOKUP($A912,'Recurring Plans'!$A$5:$M$104,5,FALSE)+($B912-1)*VLOOKUP($A912,'Recurring Plans'!$A$5:$M$104,6,FALSE),IF(VLOOKUP($A912,'Recurring Plans'!$A$5:$M$104,7,FALSE)='Assumptions'!$E$5,VLOOKUP($A912,'Recurring Plans'!$A$5:$M$104,5,FALSE)+($B912-1)*VLOOKUP($A912,'Recurring Plans'!$A$5:$M$104,6,FALSE)*7,IF(VLOOKUP($A912,'Recurring Plans'!$A$5:$M$104,7,FALSE)='Assumptions'!$E$6,EDATE(VLOOKUP($A912,'Recurring Plans'!$A$5:$M$104,5,FALSE),($B912-1)*VLOOKUP($A912,'Recurring Plans'!$A$5:$M$104,6,FALSE)),""))),""))</f>
        <v/>
      </c>
      <c r="F912" s="31" t="n"/>
      <c r="G912" s="33">
        <f>IF($E912="","",IF($F912&lt;&gt;"",$F912,$E912))</f>
        <v/>
      </c>
      <c r="H912" s="24">
        <f>IF($E912="","",IFERROR(VLOOKUP($A912,'Recurring Plans'!$A$5:$M$104,9,FALSE),""))</f>
        <v/>
      </c>
      <c r="I912" s="13" t="n"/>
      <c r="J912" s="20">
        <f>IF($E912="","",IF($I912&lt;&gt;"",$I912,IFERROR(VLOOKUP($A912,'Recurring Plans'!$A$5:$M$104,10,FALSE),"")))</f>
        <v/>
      </c>
      <c r="K912" s="12" t="n"/>
      <c r="L912" s="9">
        <f>IF($G912="","",IF($K912&lt;&gt;"",$K912,'Assumptions'!$E$14))</f>
        <v/>
      </c>
      <c r="M912" s="13" t="n"/>
      <c r="N912" s="20">
        <f>IF($G912="","",IF(OR($F912&lt;&gt;"",$I912&lt;&gt;"",$M912&lt;&gt;"",$K912='Assumptions'!$E$16,$K912='Assumptions'!$E$17),"Exception - check",IF(AND($L912='Assumptions'!$E$14,$G912&lt;'Assumptions'!$B$4),"Past date - check","")))</f>
        <v/>
      </c>
    </row>
    <row r="913">
      <c r="A913" s="6">
        <f>IFERROR(IF(INDEX('Recurring Plans'!$A$5:$A$104,INT((ROW()-5)/12)+1)="","",INDEX('Recurring Plans'!$A$5:$A$104,INT((ROW()-5)/12)+1)),"")</f>
        <v/>
      </c>
      <c r="B913" s="21">
        <f>IF($A913="","",MOD(ROW()-5,12)+1)</f>
        <v/>
      </c>
      <c r="C913" s="18">
        <f>IF($A913="","",IFERROR(VLOOKUP($A913,'Recurring Plans'!$A$5:$M$104,2,FALSE),""))</f>
        <v/>
      </c>
      <c r="D913" s="18">
        <f>IF($A913="","",IFERROR(VLOOKUP($A913,'Recurring Plans'!$A$5:$M$104,4,FALSE),""))</f>
        <v/>
      </c>
      <c r="E913" s="32">
        <f>IF(OR($A913="",$B913&gt;IFERROR(VLOOKUP($A913,'Recurring Plans'!$A$5:$M$104,8,FALSE),0),IFERROR(VLOOKUP($A913,'Recurring Plans'!$A$5:$M$104,11,FALSE),"")&lt;&gt;'Assumptions'!$E$9),"",IFERROR(IF(VLOOKUP($A913,'Recurring Plans'!$A$5:$M$104,7,FALSE)='Assumptions'!$E$4,VLOOKUP($A913,'Recurring Plans'!$A$5:$M$104,5,FALSE)+($B913-1)*VLOOKUP($A913,'Recurring Plans'!$A$5:$M$104,6,FALSE),IF(VLOOKUP($A913,'Recurring Plans'!$A$5:$M$104,7,FALSE)='Assumptions'!$E$5,VLOOKUP($A913,'Recurring Plans'!$A$5:$M$104,5,FALSE)+($B913-1)*VLOOKUP($A913,'Recurring Plans'!$A$5:$M$104,6,FALSE)*7,IF(VLOOKUP($A913,'Recurring Plans'!$A$5:$M$104,7,FALSE)='Assumptions'!$E$6,EDATE(VLOOKUP($A913,'Recurring Plans'!$A$5:$M$104,5,FALSE),($B913-1)*VLOOKUP($A913,'Recurring Plans'!$A$5:$M$104,6,FALSE)),""))),""))</f>
        <v/>
      </c>
      <c r="F913" s="31" t="n"/>
      <c r="G913" s="32">
        <f>IF($E913="","",IF($F913&lt;&gt;"",$F913,$E913))</f>
        <v/>
      </c>
      <c r="H913" s="22">
        <f>IF($E913="","",IFERROR(VLOOKUP($A913,'Recurring Plans'!$A$5:$M$104,9,FALSE),""))</f>
        <v/>
      </c>
      <c r="I913" s="13" t="n"/>
      <c r="J913" s="18">
        <f>IF($E913="","",IF($I913&lt;&gt;"",$I913,IFERROR(VLOOKUP($A913,'Recurring Plans'!$A$5:$M$104,10,FALSE),"")))</f>
        <v/>
      </c>
      <c r="K913" s="12" t="n"/>
      <c r="L913" s="6">
        <f>IF($G913="","",IF($K913&lt;&gt;"",$K913,'Assumptions'!$E$14))</f>
        <v/>
      </c>
      <c r="M913" s="13" t="n"/>
      <c r="N913" s="18">
        <f>IF($G913="","",IF(OR($F913&lt;&gt;"",$I913&lt;&gt;"",$M913&lt;&gt;"",$K913='Assumptions'!$E$16,$K913='Assumptions'!$E$17),"Exception - check",IF(AND($L913='Assumptions'!$E$14,$G913&lt;'Assumptions'!$B$4),"Past date - check","")))</f>
        <v/>
      </c>
    </row>
    <row r="914">
      <c r="A914" s="9">
        <f>IFERROR(IF(INDEX('Recurring Plans'!$A$5:$A$104,INT((ROW()-5)/12)+1)="","",INDEX('Recurring Plans'!$A$5:$A$104,INT((ROW()-5)/12)+1)),"")</f>
        <v/>
      </c>
      <c r="B914" s="23">
        <f>IF($A914="","",MOD(ROW()-5,12)+1)</f>
        <v/>
      </c>
      <c r="C914" s="20">
        <f>IF($A914="","",IFERROR(VLOOKUP($A914,'Recurring Plans'!$A$5:$M$104,2,FALSE),""))</f>
        <v/>
      </c>
      <c r="D914" s="20">
        <f>IF($A914="","",IFERROR(VLOOKUP($A914,'Recurring Plans'!$A$5:$M$104,4,FALSE),""))</f>
        <v/>
      </c>
      <c r="E914" s="33">
        <f>IF(OR($A914="",$B914&gt;IFERROR(VLOOKUP($A914,'Recurring Plans'!$A$5:$M$104,8,FALSE),0),IFERROR(VLOOKUP($A914,'Recurring Plans'!$A$5:$M$104,11,FALSE),"")&lt;&gt;'Assumptions'!$E$9),"",IFERROR(IF(VLOOKUP($A914,'Recurring Plans'!$A$5:$M$104,7,FALSE)='Assumptions'!$E$4,VLOOKUP($A914,'Recurring Plans'!$A$5:$M$104,5,FALSE)+($B914-1)*VLOOKUP($A914,'Recurring Plans'!$A$5:$M$104,6,FALSE),IF(VLOOKUP($A914,'Recurring Plans'!$A$5:$M$104,7,FALSE)='Assumptions'!$E$5,VLOOKUP($A914,'Recurring Plans'!$A$5:$M$104,5,FALSE)+($B914-1)*VLOOKUP($A914,'Recurring Plans'!$A$5:$M$104,6,FALSE)*7,IF(VLOOKUP($A914,'Recurring Plans'!$A$5:$M$104,7,FALSE)='Assumptions'!$E$6,EDATE(VLOOKUP($A914,'Recurring Plans'!$A$5:$M$104,5,FALSE),($B914-1)*VLOOKUP($A914,'Recurring Plans'!$A$5:$M$104,6,FALSE)),""))),""))</f>
        <v/>
      </c>
      <c r="F914" s="31" t="n"/>
      <c r="G914" s="33">
        <f>IF($E914="","",IF($F914&lt;&gt;"",$F914,$E914))</f>
        <v/>
      </c>
      <c r="H914" s="24">
        <f>IF($E914="","",IFERROR(VLOOKUP($A914,'Recurring Plans'!$A$5:$M$104,9,FALSE),""))</f>
        <v/>
      </c>
      <c r="I914" s="13" t="n"/>
      <c r="J914" s="20">
        <f>IF($E914="","",IF($I914&lt;&gt;"",$I914,IFERROR(VLOOKUP($A914,'Recurring Plans'!$A$5:$M$104,10,FALSE),"")))</f>
        <v/>
      </c>
      <c r="K914" s="12" t="n"/>
      <c r="L914" s="9">
        <f>IF($G914="","",IF($K914&lt;&gt;"",$K914,'Assumptions'!$E$14))</f>
        <v/>
      </c>
      <c r="M914" s="13" t="n"/>
      <c r="N914" s="20">
        <f>IF($G914="","",IF(OR($F914&lt;&gt;"",$I914&lt;&gt;"",$M914&lt;&gt;"",$K914='Assumptions'!$E$16,$K914='Assumptions'!$E$17),"Exception - check",IF(AND($L914='Assumptions'!$E$14,$G914&lt;'Assumptions'!$B$4),"Past date - check","")))</f>
        <v/>
      </c>
    </row>
    <row r="915">
      <c r="A915" s="6">
        <f>IFERROR(IF(INDEX('Recurring Plans'!$A$5:$A$104,INT((ROW()-5)/12)+1)="","",INDEX('Recurring Plans'!$A$5:$A$104,INT((ROW()-5)/12)+1)),"")</f>
        <v/>
      </c>
      <c r="B915" s="21">
        <f>IF($A915="","",MOD(ROW()-5,12)+1)</f>
        <v/>
      </c>
      <c r="C915" s="18">
        <f>IF($A915="","",IFERROR(VLOOKUP($A915,'Recurring Plans'!$A$5:$M$104,2,FALSE),""))</f>
        <v/>
      </c>
      <c r="D915" s="18">
        <f>IF($A915="","",IFERROR(VLOOKUP($A915,'Recurring Plans'!$A$5:$M$104,4,FALSE),""))</f>
        <v/>
      </c>
      <c r="E915" s="32">
        <f>IF(OR($A915="",$B915&gt;IFERROR(VLOOKUP($A915,'Recurring Plans'!$A$5:$M$104,8,FALSE),0),IFERROR(VLOOKUP($A915,'Recurring Plans'!$A$5:$M$104,11,FALSE),"")&lt;&gt;'Assumptions'!$E$9),"",IFERROR(IF(VLOOKUP($A915,'Recurring Plans'!$A$5:$M$104,7,FALSE)='Assumptions'!$E$4,VLOOKUP($A915,'Recurring Plans'!$A$5:$M$104,5,FALSE)+($B915-1)*VLOOKUP($A915,'Recurring Plans'!$A$5:$M$104,6,FALSE),IF(VLOOKUP($A915,'Recurring Plans'!$A$5:$M$104,7,FALSE)='Assumptions'!$E$5,VLOOKUP($A915,'Recurring Plans'!$A$5:$M$104,5,FALSE)+($B915-1)*VLOOKUP($A915,'Recurring Plans'!$A$5:$M$104,6,FALSE)*7,IF(VLOOKUP($A915,'Recurring Plans'!$A$5:$M$104,7,FALSE)='Assumptions'!$E$6,EDATE(VLOOKUP($A915,'Recurring Plans'!$A$5:$M$104,5,FALSE),($B915-1)*VLOOKUP($A915,'Recurring Plans'!$A$5:$M$104,6,FALSE)),""))),""))</f>
        <v/>
      </c>
      <c r="F915" s="31" t="n"/>
      <c r="G915" s="32">
        <f>IF($E915="","",IF($F915&lt;&gt;"",$F915,$E915))</f>
        <v/>
      </c>
      <c r="H915" s="22">
        <f>IF($E915="","",IFERROR(VLOOKUP($A915,'Recurring Plans'!$A$5:$M$104,9,FALSE),""))</f>
        <v/>
      </c>
      <c r="I915" s="13" t="n"/>
      <c r="J915" s="18">
        <f>IF($E915="","",IF($I915&lt;&gt;"",$I915,IFERROR(VLOOKUP($A915,'Recurring Plans'!$A$5:$M$104,10,FALSE),"")))</f>
        <v/>
      </c>
      <c r="K915" s="12" t="n"/>
      <c r="L915" s="6">
        <f>IF($G915="","",IF($K915&lt;&gt;"",$K915,'Assumptions'!$E$14))</f>
        <v/>
      </c>
      <c r="M915" s="13" t="n"/>
      <c r="N915" s="18">
        <f>IF($G915="","",IF(OR($F915&lt;&gt;"",$I915&lt;&gt;"",$M915&lt;&gt;"",$K915='Assumptions'!$E$16,$K915='Assumptions'!$E$17),"Exception - check",IF(AND($L915='Assumptions'!$E$14,$G915&lt;'Assumptions'!$B$4),"Past date - check","")))</f>
        <v/>
      </c>
    </row>
    <row r="916">
      <c r="A916" s="9">
        <f>IFERROR(IF(INDEX('Recurring Plans'!$A$5:$A$104,INT((ROW()-5)/12)+1)="","",INDEX('Recurring Plans'!$A$5:$A$104,INT((ROW()-5)/12)+1)),"")</f>
        <v/>
      </c>
      <c r="B916" s="23">
        <f>IF($A916="","",MOD(ROW()-5,12)+1)</f>
        <v/>
      </c>
      <c r="C916" s="20">
        <f>IF($A916="","",IFERROR(VLOOKUP($A916,'Recurring Plans'!$A$5:$M$104,2,FALSE),""))</f>
        <v/>
      </c>
      <c r="D916" s="20">
        <f>IF($A916="","",IFERROR(VLOOKUP($A916,'Recurring Plans'!$A$5:$M$104,4,FALSE),""))</f>
        <v/>
      </c>
      <c r="E916" s="33">
        <f>IF(OR($A916="",$B916&gt;IFERROR(VLOOKUP($A916,'Recurring Plans'!$A$5:$M$104,8,FALSE),0),IFERROR(VLOOKUP($A916,'Recurring Plans'!$A$5:$M$104,11,FALSE),"")&lt;&gt;'Assumptions'!$E$9),"",IFERROR(IF(VLOOKUP($A916,'Recurring Plans'!$A$5:$M$104,7,FALSE)='Assumptions'!$E$4,VLOOKUP($A916,'Recurring Plans'!$A$5:$M$104,5,FALSE)+($B916-1)*VLOOKUP($A916,'Recurring Plans'!$A$5:$M$104,6,FALSE),IF(VLOOKUP($A916,'Recurring Plans'!$A$5:$M$104,7,FALSE)='Assumptions'!$E$5,VLOOKUP($A916,'Recurring Plans'!$A$5:$M$104,5,FALSE)+($B916-1)*VLOOKUP($A916,'Recurring Plans'!$A$5:$M$104,6,FALSE)*7,IF(VLOOKUP($A916,'Recurring Plans'!$A$5:$M$104,7,FALSE)='Assumptions'!$E$6,EDATE(VLOOKUP($A916,'Recurring Plans'!$A$5:$M$104,5,FALSE),($B916-1)*VLOOKUP($A916,'Recurring Plans'!$A$5:$M$104,6,FALSE)),""))),""))</f>
        <v/>
      </c>
      <c r="F916" s="31" t="n"/>
      <c r="G916" s="33">
        <f>IF($E916="","",IF($F916&lt;&gt;"",$F916,$E916))</f>
        <v/>
      </c>
      <c r="H916" s="24">
        <f>IF($E916="","",IFERROR(VLOOKUP($A916,'Recurring Plans'!$A$5:$M$104,9,FALSE),""))</f>
        <v/>
      </c>
      <c r="I916" s="13" t="n"/>
      <c r="J916" s="20">
        <f>IF($E916="","",IF($I916&lt;&gt;"",$I916,IFERROR(VLOOKUP($A916,'Recurring Plans'!$A$5:$M$104,10,FALSE),"")))</f>
        <v/>
      </c>
      <c r="K916" s="12" t="n"/>
      <c r="L916" s="9">
        <f>IF($G916="","",IF($K916&lt;&gt;"",$K916,'Assumptions'!$E$14))</f>
        <v/>
      </c>
      <c r="M916" s="13" t="n"/>
      <c r="N916" s="20">
        <f>IF($G916="","",IF(OR($F916&lt;&gt;"",$I916&lt;&gt;"",$M916&lt;&gt;"",$K916='Assumptions'!$E$16,$K916='Assumptions'!$E$17),"Exception - check",IF(AND($L916='Assumptions'!$E$14,$G916&lt;'Assumptions'!$B$4),"Past date - check","")))</f>
        <v/>
      </c>
    </row>
    <row r="917">
      <c r="A917" s="6">
        <f>IFERROR(IF(INDEX('Recurring Plans'!$A$5:$A$104,INT((ROW()-5)/12)+1)="","",INDEX('Recurring Plans'!$A$5:$A$104,INT((ROW()-5)/12)+1)),"")</f>
        <v/>
      </c>
      <c r="B917" s="21">
        <f>IF($A917="","",MOD(ROW()-5,12)+1)</f>
        <v/>
      </c>
      <c r="C917" s="18">
        <f>IF($A917="","",IFERROR(VLOOKUP($A917,'Recurring Plans'!$A$5:$M$104,2,FALSE),""))</f>
        <v/>
      </c>
      <c r="D917" s="18">
        <f>IF($A917="","",IFERROR(VLOOKUP($A917,'Recurring Plans'!$A$5:$M$104,4,FALSE),""))</f>
        <v/>
      </c>
      <c r="E917" s="32">
        <f>IF(OR($A917="",$B917&gt;IFERROR(VLOOKUP($A917,'Recurring Plans'!$A$5:$M$104,8,FALSE),0),IFERROR(VLOOKUP($A917,'Recurring Plans'!$A$5:$M$104,11,FALSE),"")&lt;&gt;'Assumptions'!$E$9),"",IFERROR(IF(VLOOKUP($A917,'Recurring Plans'!$A$5:$M$104,7,FALSE)='Assumptions'!$E$4,VLOOKUP($A917,'Recurring Plans'!$A$5:$M$104,5,FALSE)+($B917-1)*VLOOKUP($A917,'Recurring Plans'!$A$5:$M$104,6,FALSE),IF(VLOOKUP($A917,'Recurring Plans'!$A$5:$M$104,7,FALSE)='Assumptions'!$E$5,VLOOKUP($A917,'Recurring Plans'!$A$5:$M$104,5,FALSE)+($B917-1)*VLOOKUP($A917,'Recurring Plans'!$A$5:$M$104,6,FALSE)*7,IF(VLOOKUP($A917,'Recurring Plans'!$A$5:$M$104,7,FALSE)='Assumptions'!$E$6,EDATE(VLOOKUP($A917,'Recurring Plans'!$A$5:$M$104,5,FALSE),($B917-1)*VLOOKUP($A917,'Recurring Plans'!$A$5:$M$104,6,FALSE)),""))),""))</f>
        <v/>
      </c>
      <c r="F917" s="31" t="n"/>
      <c r="G917" s="32">
        <f>IF($E917="","",IF($F917&lt;&gt;"",$F917,$E917))</f>
        <v/>
      </c>
      <c r="H917" s="22">
        <f>IF($E917="","",IFERROR(VLOOKUP($A917,'Recurring Plans'!$A$5:$M$104,9,FALSE),""))</f>
        <v/>
      </c>
      <c r="I917" s="13" t="n"/>
      <c r="J917" s="18">
        <f>IF($E917="","",IF($I917&lt;&gt;"",$I917,IFERROR(VLOOKUP($A917,'Recurring Plans'!$A$5:$M$104,10,FALSE),"")))</f>
        <v/>
      </c>
      <c r="K917" s="12" t="n"/>
      <c r="L917" s="6">
        <f>IF($G917="","",IF($K917&lt;&gt;"",$K917,'Assumptions'!$E$14))</f>
        <v/>
      </c>
      <c r="M917" s="13" t="n"/>
      <c r="N917" s="18">
        <f>IF($G917="","",IF(OR($F917&lt;&gt;"",$I917&lt;&gt;"",$M917&lt;&gt;"",$K917='Assumptions'!$E$16,$K917='Assumptions'!$E$17),"Exception - check",IF(AND($L917='Assumptions'!$E$14,$G917&lt;'Assumptions'!$B$4),"Past date - check","")))</f>
        <v/>
      </c>
    </row>
    <row r="918">
      <c r="A918" s="9">
        <f>IFERROR(IF(INDEX('Recurring Plans'!$A$5:$A$104,INT((ROW()-5)/12)+1)="","",INDEX('Recurring Plans'!$A$5:$A$104,INT((ROW()-5)/12)+1)),"")</f>
        <v/>
      </c>
      <c r="B918" s="23">
        <f>IF($A918="","",MOD(ROW()-5,12)+1)</f>
        <v/>
      </c>
      <c r="C918" s="20">
        <f>IF($A918="","",IFERROR(VLOOKUP($A918,'Recurring Plans'!$A$5:$M$104,2,FALSE),""))</f>
        <v/>
      </c>
      <c r="D918" s="20">
        <f>IF($A918="","",IFERROR(VLOOKUP($A918,'Recurring Plans'!$A$5:$M$104,4,FALSE),""))</f>
        <v/>
      </c>
      <c r="E918" s="33">
        <f>IF(OR($A918="",$B918&gt;IFERROR(VLOOKUP($A918,'Recurring Plans'!$A$5:$M$104,8,FALSE),0),IFERROR(VLOOKUP($A918,'Recurring Plans'!$A$5:$M$104,11,FALSE),"")&lt;&gt;'Assumptions'!$E$9),"",IFERROR(IF(VLOOKUP($A918,'Recurring Plans'!$A$5:$M$104,7,FALSE)='Assumptions'!$E$4,VLOOKUP($A918,'Recurring Plans'!$A$5:$M$104,5,FALSE)+($B918-1)*VLOOKUP($A918,'Recurring Plans'!$A$5:$M$104,6,FALSE),IF(VLOOKUP($A918,'Recurring Plans'!$A$5:$M$104,7,FALSE)='Assumptions'!$E$5,VLOOKUP($A918,'Recurring Plans'!$A$5:$M$104,5,FALSE)+($B918-1)*VLOOKUP($A918,'Recurring Plans'!$A$5:$M$104,6,FALSE)*7,IF(VLOOKUP($A918,'Recurring Plans'!$A$5:$M$104,7,FALSE)='Assumptions'!$E$6,EDATE(VLOOKUP($A918,'Recurring Plans'!$A$5:$M$104,5,FALSE),($B918-1)*VLOOKUP($A918,'Recurring Plans'!$A$5:$M$104,6,FALSE)),""))),""))</f>
        <v/>
      </c>
      <c r="F918" s="31" t="n"/>
      <c r="G918" s="33">
        <f>IF($E918="","",IF($F918&lt;&gt;"",$F918,$E918))</f>
        <v/>
      </c>
      <c r="H918" s="24">
        <f>IF($E918="","",IFERROR(VLOOKUP($A918,'Recurring Plans'!$A$5:$M$104,9,FALSE),""))</f>
        <v/>
      </c>
      <c r="I918" s="13" t="n"/>
      <c r="J918" s="20">
        <f>IF($E918="","",IF($I918&lt;&gt;"",$I918,IFERROR(VLOOKUP($A918,'Recurring Plans'!$A$5:$M$104,10,FALSE),"")))</f>
        <v/>
      </c>
      <c r="K918" s="12" t="n"/>
      <c r="L918" s="9">
        <f>IF($G918="","",IF($K918&lt;&gt;"",$K918,'Assumptions'!$E$14))</f>
        <v/>
      </c>
      <c r="M918" s="13" t="n"/>
      <c r="N918" s="20">
        <f>IF($G918="","",IF(OR($F918&lt;&gt;"",$I918&lt;&gt;"",$M918&lt;&gt;"",$K918='Assumptions'!$E$16,$K918='Assumptions'!$E$17),"Exception - check",IF(AND($L918='Assumptions'!$E$14,$G918&lt;'Assumptions'!$B$4),"Past date - check","")))</f>
        <v/>
      </c>
    </row>
    <row r="919">
      <c r="A919" s="6">
        <f>IFERROR(IF(INDEX('Recurring Plans'!$A$5:$A$104,INT((ROW()-5)/12)+1)="","",INDEX('Recurring Plans'!$A$5:$A$104,INT((ROW()-5)/12)+1)),"")</f>
        <v/>
      </c>
      <c r="B919" s="21">
        <f>IF($A919="","",MOD(ROW()-5,12)+1)</f>
        <v/>
      </c>
      <c r="C919" s="18">
        <f>IF($A919="","",IFERROR(VLOOKUP($A919,'Recurring Plans'!$A$5:$M$104,2,FALSE),""))</f>
        <v/>
      </c>
      <c r="D919" s="18">
        <f>IF($A919="","",IFERROR(VLOOKUP($A919,'Recurring Plans'!$A$5:$M$104,4,FALSE),""))</f>
        <v/>
      </c>
      <c r="E919" s="32">
        <f>IF(OR($A919="",$B919&gt;IFERROR(VLOOKUP($A919,'Recurring Plans'!$A$5:$M$104,8,FALSE),0),IFERROR(VLOOKUP($A919,'Recurring Plans'!$A$5:$M$104,11,FALSE),"")&lt;&gt;'Assumptions'!$E$9),"",IFERROR(IF(VLOOKUP($A919,'Recurring Plans'!$A$5:$M$104,7,FALSE)='Assumptions'!$E$4,VLOOKUP($A919,'Recurring Plans'!$A$5:$M$104,5,FALSE)+($B919-1)*VLOOKUP($A919,'Recurring Plans'!$A$5:$M$104,6,FALSE),IF(VLOOKUP($A919,'Recurring Plans'!$A$5:$M$104,7,FALSE)='Assumptions'!$E$5,VLOOKUP($A919,'Recurring Plans'!$A$5:$M$104,5,FALSE)+($B919-1)*VLOOKUP($A919,'Recurring Plans'!$A$5:$M$104,6,FALSE)*7,IF(VLOOKUP($A919,'Recurring Plans'!$A$5:$M$104,7,FALSE)='Assumptions'!$E$6,EDATE(VLOOKUP($A919,'Recurring Plans'!$A$5:$M$104,5,FALSE),($B919-1)*VLOOKUP($A919,'Recurring Plans'!$A$5:$M$104,6,FALSE)),""))),""))</f>
        <v/>
      </c>
      <c r="F919" s="31" t="n"/>
      <c r="G919" s="32">
        <f>IF($E919="","",IF($F919&lt;&gt;"",$F919,$E919))</f>
        <v/>
      </c>
      <c r="H919" s="22">
        <f>IF($E919="","",IFERROR(VLOOKUP($A919,'Recurring Plans'!$A$5:$M$104,9,FALSE),""))</f>
        <v/>
      </c>
      <c r="I919" s="13" t="n"/>
      <c r="J919" s="18">
        <f>IF($E919="","",IF($I919&lt;&gt;"",$I919,IFERROR(VLOOKUP($A919,'Recurring Plans'!$A$5:$M$104,10,FALSE),"")))</f>
        <v/>
      </c>
      <c r="K919" s="12" t="n"/>
      <c r="L919" s="6">
        <f>IF($G919="","",IF($K919&lt;&gt;"",$K919,'Assumptions'!$E$14))</f>
        <v/>
      </c>
      <c r="M919" s="13" t="n"/>
      <c r="N919" s="18">
        <f>IF($G919="","",IF(OR($F919&lt;&gt;"",$I919&lt;&gt;"",$M919&lt;&gt;"",$K919='Assumptions'!$E$16,$K919='Assumptions'!$E$17),"Exception - check",IF(AND($L919='Assumptions'!$E$14,$G919&lt;'Assumptions'!$B$4),"Past date - check","")))</f>
        <v/>
      </c>
    </row>
    <row r="920">
      <c r="A920" s="9">
        <f>IFERROR(IF(INDEX('Recurring Plans'!$A$5:$A$104,INT((ROW()-5)/12)+1)="","",INDEX('Recurring Plans'!$A$5:$A$104,INT((ROW()-5)/12)+1)),"")</f>
        <v/>
      </c>
      <c r="B920" s="23">
        <f>IF($A920="","",MOD(ROW()-5,12)+1)</f>
        <v/>
      </c>
      <c r="C920" s="20">
        <f>IF($A920="","",IFERROR(VLOOKUP($A920,'Recurring Plans'!$A$5:$M$104,2,FALSE),""))</f>
        <v/>
      </c>
      <c r="D920" s="20">
        <f>IF($A920="","",IFERROR(VLOOKUP($A920,'Recurring Plans'!$A$5:$M$104,4,FALSE),""))</f>
        <v/>
      </c>
      <c r="E920" s="33">
        <f>IF(OR($A920="",$B920&gt;IFERROR(VLOOKUP($A920,'Recurring Plans'!$A$5:$M$104,8,FALSE),0),IFERROR(VLOOKUP($A920,'Recurring Plans'!$A$5:$M$104,11,FALSE),"")&lt;&gt;'Assumptions'!$E$9),"",IFERROR(IF(VLOOKUP($A920,'Recurring Plans'!$A$5:$M$104,7,FALSE)='Assumptions'!$E$4,VLOOKUP($A920,'Recurring Plans'!$A$5:$M$104,5,FALSE)+($B920-1)*VLOOKUP($A920,'Recurring Plans'!$A$5:$M$104,6,FALSE),IF(VLOOKUP($A920,'Recurring Plans'!$A$5:$M$104,7,FALSE)='Assumptions'!$E$5,VLOOKUP($A920,'Recurring Plans'!$A$5:$M$104,5,FALSE)+($B920-1)*VLOOKUP($A920,'Recurring Plans'!$A$5:$M$104,6,FALSE)*7,IF(VLOOKUP($A920,'Recurring Plans'!$A$5:$M$104,7,FALSE)='Assumptions'!$E$6,EDATE(VLOOKUP($A920,'Recurring Plans'!$A$5:$M$104,5,FALSE),($B920-1)*VLOOKUP($A920,'Recurring Plans'!$A$5:$M$104,6,FALSE)),""))),""))</f>
        <v/>
      </c>
      <c r="F920" s="31" t="n"/>
      <c r="G920" s="33">
        <f>IF($E920="","",IF($F920&lt;&gt;"",$F920,$E920))</f>
        <v/>
      </c>
      <c r="H920" s="24">
        <f>IF($E920="","",IFERROR(VLOOKUP($A920,'Recurring Plans'!$A$5:$M$104,9,FALSE),""))</f>
        <v/>
      </c>
      <c r="I920" s="13" t="n"/>
      <c r="J920" s="20">
        <f>IF($E920="","",IF($I920&lt;&gt;"",$I920,IFERROR(VLOOKUP($A920,'Recurring Plans'!$A$5:$M$104,10,FALSE),"")))</f>
        <v/>
      </c>
      <c r="K920" s="12" t="n"/>
      <c r="L920" s="9">
        <f>IF($G920="","",IF($K920&lt;&gt;"",$K920,'Assumptions'!$E$14))</f>
        <v/>
      </c>
      <c r="M920" s="13" t="n"/>
      <c r="N920" s="20">
        <f>IF($G920="","",IF(OR($F920&lt;&gt;"",$I920&lt;&gt;"",$M920&lt;&gt;"",$K920='Assumptions'!$E$16,$K920='Assumptions'!$E$17),"Exception - check",IF(AND($L920='Assumptions'!$E$14,$G920&lt;'Assumptions'!$B$4),"Past date - check","")))</f>
        <v/>
      </c>
    </row>
    <row r="921">
      <c r="A921" s="6">
        <f>IFERROR(IF(INDEX('Recurring Plans'!$A$5:$A$104,INT((ROW()-5)/12)+1)="","",INDEX('Recurring Plans'!$A$5:$A$104,INT((ROW()-5)/12)+1)),"")</f>
        <v/>
      </c>
      <c r="B921" s="21">
        <f>IF($A921="","",MOD(ROW()-5,12)+1)</f>
        <v/>
      </c>
      <c r="C921" s="18">
        <f>IF($A921="","",IFERROR(VLOOKUP($A921,'Recurring Plans'!$A$5:$M$104,2,FALSE),""))</f>
        <v/>
      </c>
      <c r="D921" s="18">
        <f>IF($A921="","",IFERROR(VLOOKUP($A921,'Recurring Plans'!$A$5:$M$104,4,FALSE),""))</f>
        <v/>
      </c>
      <c r="E921" s="32">
        <f>IF(OR($A921="",$B921&gt;IFERROR(VLOOKUP($A921,'Recurring Plans'!$A$5:$M$104,8,FALSE),0),IFERROR(VLOOKUP($A921,'Recurring Plans'!$A$5:$M$104,11,FALSE),"")&lt;&gt;'Assumptions'!$E$9),"",IFERROR(IF(VLOOKUP($A921,'Recurring Plans'!$A$5:$M$104,7,FALSE)='Assumptions'!$E$4,VLOOKUP($A921,'Recurring Plans'!$A$5:$M$104,5,FALSE)+($B921-1)*VLOOKUP($A921,'Recurring Plans'!$A$5:$M$104,6,FALSE),IF(VLOOKUP($A921,'Recurring Plans'!$A$5:$M$104,7,FALSE)='Assumptions'!$E$5,VLOOKUP($A921,'Recurring Plans'!$A$5:$M$104,5,FALSE)+($B921-1)*VLOOKUP($A921,'Recurring Plans'!$A$5:$M$104,6,FALSE)*7,IF(VLOOKUP($A921,'Recurring Plans'!$A$5:$M$104,7,FALSE)='Assumptions'!$E$6,EDATE(VLOOKUP($A921,'Recurring Plans'!$A$5:$M$104,5,FALSE),($B921-1)*VLOOKUP($A921,'Recurring Plans'!$A$5:$M$104,6,FALSE)),""))),""))</f>
        <v/>
      </c>
      <c r="F921" s="31" t="n"/>
      <c r="G921" s="32">
        <f>IF($E921="","",IF($F921&lt;&gt;"",$F921,$E921))</f>
        <v/>
      </c>
      <c r="H921" s="22">
        <f>IF($E921="","",IFERROR(VLOOKUP($A921,'Recurring Plans'!$A$5:$M$104,9,FALSE),""))</f>
        <v/>
      </c>
      <c r="I921" s="13" t="n"/>
      <c r="J921" s="18">
        <f>IF($E921="","",IF($I921&lt;&gt;"",$I921,IFERROR(VLOOKUP($A921,'Recurring Plans'!$A$5:$M$104,10,FALSE),"")))</f>
        <v/>
      </c>
      <c r="K921" s="12" t="n"/>
      <c r="L921" s="6">
        <f>IF($G921="","",IF($K921&lt;&gt;"",$K921,'Assumptions'!$E$14))</f>
        <v/>
      </c>
      <c r="M921" s="13" t="n"/>
      <c r="N921" s="18">
        <f>IF($G921="","",IF(OR($F921&lt;&gt;"",$I921&lt;&gt;"",$M921&lt;&gt;"",$K921='Assumptions'!$E$16,$K921='Assumptions'!$E$17),"Exception - check",IF(AND($L921='Assumptions'!$E$14,$G921&lt;'Assumptions'!$B$4),"Past date - check","")))</f>
        <v/>
      </c>
    </row>
    <row r="922">
      <c r="A922" s="9">
        <f>IFERROR(IF(INDEX('Recurring Plans'!$A$5:$A$104,INT((ROW()-5)/12)+1)="","",INDEX('Recurring Plans'!$A$5:$A$104,INT((ROW()-5)/12)+1)),"")</f>
        <v/>
      </c>
      <c r="B922" s="23">
        <f>IF($A922="","",MOD(ROW()-5,12)+1)</f>
        <v/>
      </c>
      <c r="C922" s="20">
        <f>IF($A922="","",IFERROR(VLOOKUP($A922,'Recurring Plans'!$A$5:$M$104,2,FALSE),""))</f>
        <v/>
      </c>
      <c r="D922" s="20">
        <f>IF($A922="","",IFERROR(VLOOKUP($A922,'Recurring Plans'!$A$5:$M$104,4,FALSE),""))</f>
        <v/>
      </c>
      <c r="E922" s="33">
        <f>IF(OR($A922="",$B922&gt;IFERROR(VLOOKUP($A922,'Recurring Plans'!$A$5:$M$104,8,FALSE),0),IFERROR(VLOOKUP($A922,'Recurring Plans'!$A$5:$M$104,11,FALSE),"")&lt;&gt;'Assumptions'!$E$9),"",IFERROR(IF(VLOOKUP($A922,'Recurring Plans'!$A$5:$M$104,7,FALSE)='Assumptions'!$E$4,VLOOKUP($A922,'Recurring Plans'!$A$5:$M$104,5,FALSE)+($B922-1)*VLOOKUP($A922,'Recurring Plans'!$A$5:$M$104,6,FALSE),IF(VLOOKUP($A922,'Recurring Plans'!$A$5:$M$104,7,FALSE)='Assumptions'!$E$5,VLOOKUP($A922,'Recurring Plans'!$A$5:$M$104,5,FALSE)+($B922-1)*VLOOKUP($A922,'Recurring Plans'!$A$5:$M$104,6,FALSE)*7,IF(VLOOKUP($A922,'Recurring Plans'!$A$5:$M$104,7,FALSE)='Assumptions'!$E$6,EDATE(VLOOKUP($A922,'Recurring Plans'!$A$5:$M$104,5,FALSE),($B922-1)*VLOOKUP($A922,'Recurring Plans'!$A$5:$M$104,6,FALSE)),""))),""))</f>
        <v/>
      </c>
      <c r="F922" s="31" t="n"/>
      <c r="G922" s="33">
        <f>IF($E922="","",IF($F922&lt;&gt;"",$F922,$E922))</f>
        <v/>
      </c>
      <c r="H922" s="24">
        <f>IF($E922="","",IFERROR(VLOOKUP($A922,'Recurring Plans'!$A$5:$M$104,9,FALSE),""))</f>
        <v/>
      </c>
      <c r="I922" s="13" t="n"/>
      <c r="J922" s="20">
        <f>IF($E922="","",IF($I922&lt;&gt;"",$I922,IFERROR(VLOOKUP($A922,'Recurring Plans'!$A$5:$M$104,10,FALSE),"")))</f>
        <v/>
      </c>
      <c r="K922" s="12" t="n"/>
      <c r="L922" s="9">
        <f>IF($G922="","",IF($K922&lt;&gt;"",$K922,'Assumptions'!$E$14))</f>
        <v/>
      </c>
      <c r="M922" s="13" t="n"/>
      <c r="N922" s="20">
        <f>IF($G922="","",IF(OR($F922&lt;&gt;"",$I922&lt;&gt;"",$M922&lt;&gt;"",$K922='Assumptions'!$E$16,$K922='Assumptions'!$E$17),"Exception - check",IF(AND($L922='Assumptions'!$E$14,$G922&lt;'Assumptions'!$B$4),"Past date - check","")))</f>
        <v/>
      </c>
    </row>
    <row r="923">
      <c r="A923" s="6">
        <f>IFERROR(IF(INDEX('Recurring Plans'!$A$5:$A$104,INT((ROW()-5)/12)+1)="","",INDEX('Recurring Plans'!$A$5:$A$104,INT((ROW()-5)/12)+1)),"")</f>
        <v/>
      </c>
      <c r="B923" s="21">
        <f>IF($A923="","",MOD(ROW()-5,12)+1)</f>
        <v/>
      </c>
      <c r="C923" s="18">
        <f>IF($A923="","",IFERROR(VLOOKUP($A923,'Recurring Plans'!$A$5:$M$104,2,FALSE),""))</f>
        <v/>
      </c>
      <c r="D923" s="18">
        <f>IF($A923="","",IFERROR(VLOOKUP($A923,'Recurring Plans'!$A$5:$M$104,4,FALSE),""))</f>
        <v/>
      </c>
      <c r="E923" s="32">
        <f>IF(OR($A923="",$B923&gt;IFERROR(VLOOKUP($A923,'Recurring Plans'!$A$5:$M$104,8,FALSE),0),IFERROR(VLOOKUP($A923,'Recurring Plans'!$A$5:$M$104,11,FALSE),"")&lt;&gt;'Assumptions'!$E$9),"",IFERROR(IF(VLOOKUP($A923,'Recurring Plans'!$A$5:$M$104,7,FALSE)='Assumptions'!$E$4,VLOOKUP($A923,'Recurring Plans'!$A$5:$M$104,5,FALSE)+($B923-1)*VLOOKUP($A923,'Recurring Plans'!$A$5:$M$104,6,FALSE),IF(VLOOKUP($A923,'Recurring Plans'!$A$5:$M$104,7,FALSE)='Assumptions'!$E$5,VLOOKUP($A923,'Recurring Plans'!$A$5:$M$104,5,FALSE)+($B923-1)*VLOOKUP($A923,'Recurring Plans'!$A$5:$M$104,6,FALSE)*7,IF(VLOOKUP($A923,'Recurring Plans'!$A$5:$M$104,7,FALSE)='Assumptions'!$E$6,EDATE(VLOOKUP($A923,'Recurring Plans'!$A$5:$M$104,5,FALSE),($B923-1)*VLOOKUP($A923,'Recurring Plans'!$A$5:$M$104,6,FALSE)),""))),""))</f>
        <v/>
      </c>
      <c r="F923" s="31" t="n"/>
      <c r="G923" s="32">
        <f>IF($E923="","",IF($F923&lt;&gt;"",$F923,$E923))</f>
        <v/>
      </c>
      <c r="H923" s="22">
        <f>IF($E923="","",IFERROR(VLOOKUP($A923,'Recurring Plans'!$A$5:$M$104,9,FALSE),""))</f>
        <v/>
      </c>
      <c r="I923" s="13" t="n"/>
      <c r="J923" s="18">
        <f>IF($E923="","",IF($I923&lt;&gt;"",$I923,IFERROR(VLOOKUP($A923,'Recurring Plans'!$A$5:$M$104,10,FALSE),"")))</f>
        <v/>
      </c>
      <c r="K923" s="12" t="n"/>
      <c r="L923" s="6">
        <f>IF($G923="","",IF($K923&lt;&gt;"",$K923,'Assumptions'!$E$14))</f>
        <v/>
      </c>
      <c r="M923" s="13" t="n"/>
      <c r="N923" s="18">
        <f>IF($G923="","",IF(OR($F923&lt;&gt;"",$I923&lt;&gt;"",$M923&lt;&gt;"",$K923='Assumptions'!$E$16,$K923='Assumptions'!$E$17),"Exception - check",IF(AND($L923='Assumptions'!$E$14,$G923&lt;'Assumptions'!$B$4),"Past date - check","")))</f>
        <v/>
      </c>
    </row>
    <row r="924">
      <c r="A924" s="9">
        <f>IFERROR(IF(INDEX('Recurring Plans'!$A$5:$A$104,INT((ROW()-5)/12)+1)="","",INDEX('Recurring Plans'!$A$5:$A$104,INT((ROW()-5)/12)+1)),"")</f>
        <v/>
      </c>
      <c r="B924" s="23">
        <f>IF($A924="","",MOD(ROW()-5,12)+1)</f>
        <v/>
      </c>
      <c r="C924" s="20">
        <f>IF($A924="","",IFERROR(VLOOKUP($A924,'Recurring Plans'!$A$5:$M$104,2,FALSE),""))</f>
        <v/>
      </c>
      <c r="D924" s="20">
        <f>IF($A924="","",IFERROR(VLOOKUP($A924,'Recurring Plans'!$A$5:$M$104,4,FALSE),""))</f>
        <v/>
      </c>
      <c r="E924" s="33">
        <f>IF(OR($A924="",$B924&gt;IFERROR(VLOOKUP($A924,'Recurring Plans'!$A$5:$M$104,8,FALSE),0),IFERROR(VLOOKUP($A924,'Recurring Plans'!$A$5:$M$104,11,FALSE),"")&lt;&gt;'Assumptions'!$E$9),"",IFERROR(IF(VLOOKUP($A924,'Recurring Plans'!$A$5:$M$104,7,FALSE)='Assumptions'!$E$4,VLOOKUP($A924,'Recurring Plans'!$A$5:$M$104,5,FALSE)+($B924-1)*VLOOKUP($A924,'Recurring Plans'!$A$5:$M$104,6,FALSE),IF(VLOOKUP($A924,'Recurring Plans'!$A$5:$M$104,7,FALSE)='Assumptions'!$E$5,VLOOKUP($A924,'Recurring Plans'!$A$5:$M$104,5,FALSE)+($B924-1)*VLOOKUP($A924,'Recurring Plans'!$A$5:$M$104,6,FALSE)*7,IF(VLOOKUP($A924,'Recurring Plans'!$A$5:$M$104,7,FALSE)='Assumptions'!$E$6,EDATE(VLOOKUP($A924,'Recurring Plans'!$A$5:$M$104,5,FALSE),($B924-1)*VLOOKUP($A924,'Recurring Plans'!$A$5:$M$104,6,FALSE)),""))),""))</f>
        <v/>
      </c>
      <c r="F924" s="31" t="n"/>
      <c r="G924" s="33">
        <f>IF($E924="","",IF($F924&lt;&gt;"",$F924,$E924))</f>
        <v/>
      </c>
      <c r="H924" s="24">
        <f>IF($E924="","",IFERROR(VLOOKUP($A924,'Recurring Plans'!$A$5:$M$104,9,FALSE),""))</f>
        <v/>
      </c>
      <c r="I924" s="13" t="n"/>
      <c r="J924" s="20">
        <f>IF($E924="","",IF($I924&lt;&gt;"",$I924,IFERROR(VLOOKUP($A924,'Recurring Plans'!$A$5:$M$104,10,FALSE),"")))</f>
        <v/>
      </c>
      <c r="K924" s="12" t="n"/>
      <c r="L924" s="9">
        <f>IF($G924="","",IF($K924&lt;&gt;"",$K924,'Assumptions'!$E$14))</f>
        <v/>
      </c>
      <c r="M924" s="13" t="n"/>
      <c r="N924" s="20">
        <f>IF($G924="","",IF(OR($F924&lt;&gt;"",$I924&lt;&gt;"",$M924&lt;&gt;"",$K924='Assumptions'!$E$16,$K924='Assumptions'!$E$17),"Exception - check",IF(AND($L924='Assumptions'!$E$14,$G924&lt;'Assumptions'!$B$4),"Past date - check","")))</f>
        <v/>
      </c>
    </row>
    <row r="925">
      <c r="A925" s="6">
        <f>IFERROR(IF(INDEX('Recurring Plans'!$A$5:$A$104,INT((ROW()-5)/12)+1)="","",INDEX('Recurring Plans'!$A$5:$A$104,INT((ROW()-5)/12)+1)),"")</f>
        <v/>
      </c>
      <c r="B925" s="21">
        <f>IF($A925="","",MOD(ROW()-5,12)+1)</f>
        <v/>
      </c>
      <c r="C925" s="18">
        <f>IF($A925="","",IFERROR(VLOOKUP($A925,'Recurring Plans'!$A$5:$M$104,2,FALSE),""))</f>
        <v/>
      </c>
      <c r="D925" s="18">
        <f>IF($A925="","",IFERROR(VLOOKUP($A925,'Recurring Plans'!$A$5:$M$104,4,FALSE),""))</f>
        <v/>
      </c>
      <c r="E925" s="32">
        <f>IF(OR($A925="",$B925&gt;IFERROR(VLOOKUP($A925,'Recurring Plans'!$A$5:$M$104,8,FALSE),0),IFERROR(VLOOKUP($A925,'Recurring Plans'!$A$5:$M$104,11,FALSE),"")&lt;&gt;'Assumptions'!$E$9),"",IFERROR(IF(VLOOKUP($A925,'Recurring Plans'!$A$5:$M$104,7,FALSE)='Assumptions'!$E$4,VLOOKUP($A925,'Recurring Plans'!$A$5:$M$104,5,FALSE)+($B925-1)*VLOOKUP($A925,'Recurring Plans'!$A$5:$M$104,6,FALSE),IF(VLOOKUP($A925,'Recurring Plans'!$A$5:$M$104,7,FALSE)='Assumptions'!$E$5,VLOOKUP($A925,'Recurring Plans'!$A$5:$M$104,5,FALSE)+($B925-1)*VLOOKUP($A925,'Recurring Plans'!$A$5:$M$104,6,FALSE)*7,IF(VLOOKUP($A925,'Recurring Plans'!$A$5:$M$104,7,FALSE)='Assumptions'!$E$6,EDATE(VLOOKUP($A925,'Recurring Plans'!$A$5:$M$104,5,FALSE),($B925-1)*VLOOKUP($A925,'Recurring Plans'!$A$5:$M$104,6,FALSE)),""))),""))</f>
        <v/>
      </c>
      <c r="F925" s="31" t="n"/>
      <c r="G925" s="32">
        <f>IF($E925="","",IF($F925&lt;&gt;"",$F925,$E925))</f>
        <v/>
      </c>
      <c r="H925" s="22">
        <f>IF($E925="","",IFERROR(VLOOKUP($A925,'Recurring Plans'!$A$5:$M$104,9,FALSE),""))</f>
        <v/>
      </c>
      <c r="I925" s="13" t="n"/>
      <c r="J925" s="18">
        <f>IF($E925="","",IF($I925&lt;&gt;"",$I925,IFERROR(VLOOKUP($A925,'Recurring Plans'!$A$5:$M$104,10,FALSE),"")))</f>
        <v/>
      </c>
      <c r="K925" s="12" t="n"/>
      <c r="L925" s="6">
        <f>IF($G925="","",IF($K925&lt;&gt;"",$K925,'Assumptions'!$E$14))</f>
        <v/>
      </c>
      <c r="M925" s="13" t="n"/>
      <c r="N925" s="18">
        <f>IF($G925="","",IF(OR($F925&lt;&gt;"",$I925&lt;&gt;"",$M925&lt;&gt;"",$K925='Assumptions'!$E$16,$K925='Assumptions'!$E$17),"Exception - check",IF(AND($L925='Assumptions'!$E$14,$G925&lt;'Assumptions'!$B$4),"Past date - check","")))</f>
        <v/>
      </c>
    </row>
    <row r="926">
      <c r="A926" s="9">
        <f>IFERROR(IF(INDEX('Recurring Plans'!$A$5:$A$104,INT((ROW()-5)/12)+1)="","",INDEX('Recurring Plans'!$A$5:$A$104,INT((ROW()-5)/12)+1)),"")</f>
        <v/>
      </c>
      <c r="B926" s="23">
        <f>IF($A926="","",MOD(ROW()-5,12)+1)</f>
        <v/>
      </c>
      <c r="C926" s="20">
        <f>IF($A926="","",IFERROR(VLOOKUP($A926,'Recurring Plans'!$A$5:$M$104,2,FALSE),""))</f>
        <v/>
      </c>
      <c r="D926" s="20">
        <f>IF($A926="","",IFERROR(VLOOKUP($A926,'Recurring Plans'!$A$5:$M$104,4,FALSE),""))</f>
        <v/>
      </c>
      <c r="E926" s="33">
        <f>IF(OR($A926="",$B926&gt;IFERROR(VLOOKUP($A926,'Recurring Plans'!$A$5:$M$104,8,FALSE),0),IFERROR(VLOOKUP($A926,'Recurring Plans'!$A$5:$M$104,11,FALSE),"")&lt;&gt;'Assumptions'!$E$9),"",IFERROR(IF(VLOOKUP($A926,'Recurring Plans'!$A$5:$M$104,7,FALSE)='Assumptions'!$E$4,VLOOKUP($A926,'Recurring Plans'!$A$5:$M$104,5,FALSE)+($B926-1)*VLOOKUP($A926,'Recurring Plans'!$A$5:$M$104,6,FALSE),IF(VLOOKUP($A926,'Recurring Plans'!$A$5:$M$104,7,FALSE)='Assumptions'!$E$5,VLOOKUP($A926,'Recurring Plans'!$A$5:$M$104,5,FALSE)+($B926-1)*VLOOKUP($A926,'Recurring Plans'!$A$5:$M$104,6,FALSE)*7,IF(VLOOKUP($A926,'Recurring Plans'!$A$5:$M$104,7,FALSE)='Assumptions'!$E$6,EDATE(VLOOKUP($A926,'Recurring Plans'!$A$5:$M$104,5,FALSE),($B926-1)*VLOOKUP($A926,'Recurring Plans'!$A$5:$M$104,6,FALSE)),""))),""))</f>
        <v/>
      </c>
      <c r="F926" s="31" t="n"/>
      <c r="G926" s="33">
        <f>IF($E926="","",IF($F926&lt;&gt;"",$F926,$E926))</f>
        <v/>
      </c>
      <c r="H926" s="24">
        <f>IF($E926="","",IFERROR(VLOOKUP($A926,'Recurring Plans'!$A$5:$M$104,9,FALSE),""))</f>
        <v/>
      </c>
      <c r="I926" s="13" t="n"/>
      <c r="J926" s="20">
        <f>IF($E926="","",IF($I926&lt;&gt;"",$I926,IFERROR(VLOOKUP($A926,'Recurring Plans'!$A$5:$M$104,10,FALSE),"")))</f>
        <v/>
      </c>
      <c r="K926" s="12" t="n"/>
      <c r="L926" s="9">
        <f>IF($G926="","",IF($K926&lt;&gt;"",$K926,'Assumptions'!$E$14))</f>
        <v/>
      </c>
      <c r="M926" s="13" t="n"/>
      <c r="N926" s="20">
        <f>IF($G926="","",IF(OR($F926&lt;&gt;"",$I926&lt;&gt;"",$M926&lt;&gt;"",$K926='Assumptions'!$E$16,$K926='Assumptions'!$E$17),"Exception - check",IF(AND($L926='Assumptions'!$E$14,$G926&lt;'Assumptions'!$B$4),"Past date - check","")))</f>
        <v/>
      </c>
    </row>
    <row r="927">
      <c r="A927" s="6">
        <f>IFERROR(IF(INDEX('Recurring Plans'!$A$5:$A$104,INT((ROW()-5)/12)+1)="","",INDEX('Recurring Plans'!$A$5:$A$104,INT((ROW()-5)/12)+1)),"")</f>
        <v/>
      </c>
      <c r="B927" s="21">
        <f>IF($A927="","",MOD(ROW()-5,12)+1)</f>
        <v/>
      </c>
      <c r="C927" s="18">
        <f>IF($A927="","",IFERROR(VLOOKUP($A927,'Recurring Plans'!$A$5:$M$104,2,FALSE),""))</f>
        <v/>
      </c>
      <c r="D927" s="18">
        <f>IF($A927="","",IFERROR(VLOOKUP($A927,'Recurring Plans'!$A$5:$M$104,4,FALSE),""))</f>
        <v/>
      </c>
      <c r="E927" s="32">
        <f>IF(OR($A927="",$B927&gt;IFERROR(VLOOKUP($A927,'Recurring Plans'!$A$5:$M$104,8,FALSE),0),IFERROR(VLOOKUP($A927,'Recurring Plans'!$A$5:$M$104,11,FALSE),"")&lt;&gt;'Assumptions'!$E$9),"",IFERROR(IF(VLOOKUP($A927,'Recurring Plans'!$A$5:$M$104,7,FALSE)='Assumptions'!$E$4,VLOOKUP($A927,'Recurring Plans'!$A$5:$M$104,5,FALSE)+($B927-1)*VLOOKUP($A927,'Recurring Plans'!$A$5:$M$104,6,FALSE),IF(VLOOKUP($A927,'Recurring Plans'!$A$5:$M$104,7,FALSE)='Assumptions'!$E$5,VLOOKUP($A927,'Recurring Plans'!$A$5:$M$104,5,FALSE)+($B927-1)*VLOOKUP($A927,'Recurring Plans'!$A$5:$M$104,6,FALSE)*7,IF(VLOOKUP($A927,'Recurring Plans'!$A$5:$M$104,7,FALSE)='Assumptions'!$E$6,EDATE(VLOOKUP($A927,'Recurring Plans'!$A$5:$M$104,5,FALSE),($B927-1)*VLOOKUP($A927,'Recurring Plans'!$A$5:$M$104,6,FALSE)),""))),""))</f>
        <v/>
      </c>
      <c r="F927" s="31" t="n"/>
      <c r="G927" s="32">
        <f>IF($E927="","",IF($F927&lt;&gt;"",$F927,$E927))</f>
        <v/>
      </c>
      <c r="H927" s="22">
        <f>IF($E927="","",IFERROR(VLOOKUP($A927,'Recurring Plans'!$A$5:$M$104,9,FALSE),""))</f>
        <v/>
      </c>
      <c r="I927" s="13" t="n"/>
      <c r="J927" s="18">
        <f>IF($E927="","",IF($I927&lt;&gt;"",$I927,IFERROR(VLOOKUP($A927,'Recurring Plans'!$A$5:$M$104,10,FALSE),"")))</f>
        <v/>
      </c>
      <c r="K927" s="12" t="n"/>
      <c r="L927" s="6">
        <f>IF($G927="","",IF($K927&lt;&gt;"",$K927,'Assumptions'!$E$14))</f>
        <v/>
      </c>
      <c r="M927" s="13" t="n"/>
      <c r="N927" s="18">
        <f>IF($G927="","",IF(OR($F927&lt;&gt;"",$I927&lt;&gt;"",$M927&lt;&gt;"",$K927='Assumptions'!$E$16,$K927='Assumptions'!$E$17),"Exception - check",IF(AND($L927='Assumptions'!$E$14,$G927&lt;'Assumptions'!$B$4),"Past date - check","")))</f>
        <v/>
      </c>
    </row>
    <row r="928">
      <c r="A928" s="9">
        <f>IFERROR(IF(INDEX('Recurring Plans'!$A$5:$A$104,INT((ROW()-5)/12)+1)="","",INDEX('Recurring Plans'!$A$5:$A$104,INT((ROW()-5)/12)+1)),"")</f>
        <v/>
      </c>
      <c r="B928" s="23">
        <f>IF($A928="","",MOD(ROW()-5,12)+1)</f>
        <v/>
      </c>
      <c r="C928" s="20">
        <f>IF($A928="","",IFERROR(VLOOKUP($A928,'Recurring Plans'!$A$5:$M$104,2,FALSE),""))</f>
        <v/>
      </c>
      <c r="D928" s="20">
        <f>IF($A928="","",IFERROR(VLOOKUP($A928,'Recurring Plans'!$A$5:$M$104,4,FALSE),""))</f>
        <v/>
      </c>
      <c r="E928" s="33">
        <f>IF(OR($A928="",$B928&gt;IFERROR(VLOOKUP($A928,'Recurring Plans'!$A$5:$M$104,8,FALSE),0),IFERROR(VLOOKUP($A928,'Recurring Plans'!$A$5:$M$104,11,FALSE),"")&lt;&gt;'Assumptions'!$E$9),"",IFERROR(IF(VLOOKUP($A928,'Recurring Plans'!$A$5:$M$104,7,FALSE)='Assumptions'!$E$4,VLOOKUP($A928,'Recurring Plans'!$A$5:$M$104,5,FALSE)+($B928-1)*VLOOKUP($A928,'Recurring Plans'!$A$5:$M$104,6,FALSE),IF(VLOOKUP($A928,'Recurring Plans'!$A$5:$M$104,7,FALSE)='Assumptions'!$E$5,VLOOKUP($A928,'Recurring Plans'!$A$5:$M$104,5,FALSE)+($B928-1)*VLOOKUP($A928,'Recurring Plans'!$A$5:$M$104,6,FALSE)*7,IF(VLOOKUP($A928,'Recurring Plans'!$A$5:$M$104,7,FALSE)='Assumptions'!$E$6,EDATE(VLOOKUP($A928,'Recurring Plans'!$A$5:$M$104,5,FALSE),($B928-1)*VLOOKUP($A928,'Recurring Plans'!$A$5:$M$104,6,FALSE)),""))),""))</f>
        <v/>
      </c>
      <c r="F928" s="31" t="n"/>
      <c r="G928" s="33">
        <f>IF($E928="","",IF($F928&lt;&gt;"",$F928,$E928))</f>
        <v/>
      </c>
      <c r="H928" s="24">
        <f>IF($E928="","",IFERROR(VLOOKUP($A928,'Recurring Plans'!$A$5:$M$104,9,FALSE),""))</f>
        <v/>
      </c>
      <c r="I928" s="13" t="n"/>
      <c r="J928" s="20">
        <f>IF($E928="","",IF($I928&lt;&gt;"",$I928,IFERROR(VLOOKUP($A928,'Recurring Plans'!$A$5:$M$104,10,FALSE),"")))</f>
        <v/>
      </c>
      <c r="K928" s="12" t="n"/>
      <c r="L928" s="9">
        <f>IF($G928="","",IF($K928&lt;&gt;"",$K928,'Assumptions'!$E$14))</f>
        <v/>
      </c>
      <c r="M928" s="13" t="n"/>
      <c r="N928" s="20">
        <f>IF($G928="","",IF(OR($F928&lt;&gt;"",$I928&lt;&gt;"",$M928&lt;&gt;"",$K928='Assumptions'!$E$16,$K928='Assumptions'!$E$17),"Exception - check",IF(AND($L928='Assumptions'!$E$14,$G928&lt;'Assumptions'!$B$4),"Past date - check","")))</f>
        <v/>
      </c>
    </row>
    <row r="929">
      <c r="A929" s="6">
        <f>IFERROR(IF(INDEX('Recurring Plans'!$A$5:$A$104,INT((ROW()-5)/12)+1)="","",INDEX('Recurring Plans'!$A$5:$A$104,INT((ROW()-5)/12)+1)),"")</f>
        <v/>
      </c>
      <c r="B929" s="21">
        <f>IF($A929="","",MOD(ROW()-5,12)+1)</f>
        <v/>
      </c>
      <c r="C929" s="18">
        <f>IF($A929="","",IFERROR(VLOOKUP($A929,'Recurring Plans'!$A$5:$M$104,2,FALSE),""))</f>
        <v/>
      </c>
      <c r="D929" s="18">
        <f>IF($A929="","",IFERROR(VLOOKUP($A929,'Recurring Plans'!$A$5:$M$104,4,FALSE),""))</f>
        <v/>
      </c>
      <c r="E929" s="32">
        <f>IF(OR($A929="",$B929&gt;IFERROR(VLOOKUP($A929,'Recurring Plans'!$A$5:$M$104,8,FALSE),0),IFERROR(VLOOKUP($A929,'Recurring Plans'!$A$5:$M$104,11,FALSE),"")&lt;&gt;'Assumptions'!$E$9),"",IFERROR(IF(VLOOKUP($A929,'Recurring Plans'!$A$5:$M$104,7,FALSE)='Assumptions'!$E$4,VLOOKUP($A929,'Recurring Plans'!$A$5:$M$104,5,FALSE)+($B929-1)*VLOOKUP($A929,'Recurring Plans'!$A$5:$M$104,6,FALSE),IF(VLOOKUP($A929,'Recurring Plans'!$A$5:$M$104,7,FALSE)='Assumptions'!$E$5,VLOOKUP($A929,'Recurring Plans'!$A$5:$M$104,5,FALSE)+($B929-1)*VLOOKUP($A929,'Recurring Plans'!$A$5:$M$104,6,FALSE)*7,IF(VLOOKUP($A929,'Recurring Plans'!$A$5:$M$104,7,FALSE)='Assumptions'!$E$6,EDATE(VLOOKUP($A929,'Recurring Plans'!$A$5:$M$104,5,FALSE),($B929-1)*VLOOKUP($A929,'Recurring Plans'!$A$5:$M$104,6,FALSE)),""))),""))</f>
        <v/>
      </c>
      <c r="F929" s="31" t="n"/>
      <c r="G929" s="32">
        <f>IF($E929="","",IF($F929&lt;&gt;"",$F929,$E929))</f>
        <v/>
      </c>
      <c r="H929" s="22">
        <f>IF($E929="","",IFERROR(VLOOKUP($A929,'Recurring Plans'!$A$5:$M$104,9,FALSE),""))</f>
        <v/>
      </c>
      <c r="I929" s="13" t="n"/>
      <c r="J929" s="18">
        <f>IF($E929="","",IF($I929&lt;&gt;"",$I929,IFERROR(VLOOKUP($A929,'Recurring Plans'!$A$5:$M$104,10,FALSE),"")))</f>
        <v/>
      </c>
      <c r="K929" s="12" t="n"/>
      <c r="L929" s="6">
        <f>IF($G929="","",IF($K929&lt;&gt;"",$K929,'Assumptions'!$E$14))</f>
        <v/>
      </c>
      <c r="M929" s="13" t="n"/>
      <c r="N929" s="18">
        <f>IF($G929="","",IF(OR($F929&lt;&gt;"",$I929&lt;&gt;"",$M929&lt;&gt;"",$K929='Assumptions'!$E$16,$K929='Assumptions'!$E$17),"Exception - check",IF(AND($L929='Assumptions'!$E$14,$G929&lt;'Assumptions'!$B$4),"Past date - check","")))</f>
        <v/>
      </c>
    </row>
    <row r="930">
      <c r="A930" s="9">
        <f>IFERROR(IF(INDEX('Recurring Plans'!$A$5:$A$104,INT((ROW()-5)/12)+1)="","",INDEX('Recurring Plans'!$A$5:$A$104,INT((ROW()-5)/12)+1)),"")</f>
        <v/>
      </c>
      <c r="B930" s="23">
        <f>IF($A930="","",MOD(ROW()-5,12)+1)</f>
        <v/>
      </c>
      <c r="C930" s="20">
        <f>IF($A930="","",IFERROR(VLOOKUP($A930,'Recurring Plans'!$A$5:$M$104,2,FALSE),""))</f>
        <v/>
      </c>
      <c r="D930" s="20">
        <f>IF($A930="","",IFERROR(VLOOKUP($A930,'Recurring Plans'!$A$5:$M$104,4,FALSE),""))</f>
        <v/>
      </c>
      <c r="E930" s="33">
        <f>IF(OR($A930="",$B930&gt;IFERROR(VLOOKUP($A930,'Recurring Plans'!$A$5:$M$104,8,FALSE),0),IFERROR(VLOOKUP($A930,'Recurring Plans'!$A$5:$M$104,11,FALSE),"")&lt;&gt;'Assumptions'!$E$9),"",IFERROR(IF(VLOOKUP($A930,'Recurring Plans'!$A$5:$M$104,7,FALSE)='Assumptions'!$E$4,VLOOKUP($A930,'Recurring Plans'!$A$5:$M$104,5,FALSE)+($B930-1)*VLOOKUP($A930,'Recurring Plans'!$A$5:$M$104,6,FALSE),IF(VLOOKUP($A930,'Recurring Plans'!$A$5:$M$104,7,FALSE)='Assumptions'!$E$5,VLOOKUP($A930,'Recurring Plans'!$A$5:$M$104,5,FALSE)+($B930-1)*VLOOKUP($A930,'Recurring Plans'!$A$5:$M$104,6,FALSE)*7,IF(VLOOKUP($A930,'Recurring Plans'!$A$5:$M$104,7,FALSE)='Assumptions'!$E$6,EDATE(VLOOKUP($A930,'Recurring Plans'!$A$5:$M$104,5,FALSE),($B930-1)*VLOOKUP($A930,'Recurring Plans'!$A$5:$M$104,6,FALSE)),""))),""))</f>
        <v/>
      </c>
      <c r="F930" s="31" t="n"/>
      <c r="G930" s="33">
        <f>IF($E930="","",IF($F930&lt;&gt;"",$F930,$E930))</f>
        <v/>
      </c>
      <c r="H930" s="24">
        <f>IF($E930="","",IFERROR(VLOOKUP($A930,'Recurring Plans'!$A$5:$M$104,9,FALSE),""))</f>
        <v/>
      </c>
      <c r="I930" s="13" t="n"/>
      <c r="J930" s="20">
        <f>IF($E930="","",IF($I930&lt;&gt;"",$I930,IFERROR(VLOOKUP($A930,'Recurring Plans'!$A$5:$M$104,10,FALSE),"")))</f>
        <v/>
      </c>
      <c r="K930" s="12" t="n"/>
      <c r="L930" s="9">
        <f>IF($G930="","",IF($K930&lt;&gt;"",$K930,'Assumptions'!$E$14))</f>
        <v/>
      </c>
      <c r="M930" s="13" t="n"/>
      <c r="N930" s="20">
        <f>IF($G930="","",IF(OR($F930&lt;&gt;"",$I930&lt;&gt;"",$M930&lt;&gt;"",$K930='Assumptions'!$E$16,$K930='Assumptions'!$E$17),"Exception - check",IF(AND($L930='Assumptions'!$E$14,$G930&lt;'Assumptions'!$B$4),"Past date - check","")))</f>
        <v/>
      </c>
    </row>
    <row r="931">
      <c r="A931" s="6">
        <f>IFERROR(IF(INDEX('Recurring Plans'!$A$5:$A$104,INT((ROW()-5)/12)+1)="","",INDEX('Recurring Plans'!$A$5:$A$104,INT((ROW()-5)/12)+1)),"")</f>
        <v/>
      </c>
      <c r="B931" s="21">
        <f>IF($A931="","",MOD(ROW()-5,12)+1)</f>
        <v/>
      </c>
      <c r="C931" s="18">
        <f>IF($A931="","",IFERROR(VLOOKUP($A931,'Recurring Plans'!$A$5:$M$104,2,FALSE),""))</f>
        <v/>
      </c>
      <c r="D931" s="18">
        <f>IF($A931="","",IFERROR(VLOOKUP($A931,'Recurring Plans'!$A$5:$M$104,4,FALSE),""))</f>
        <v/>
      </c>
      <c r="E931" s="32">
        <f>IF(OR($A931="",$B931&gt;IFERROR(VLOOKUP($A931,'Recurring Plans'!$A$5:$M$104,8,FALSE),0),IFERROR(VLOOKUP($A931,'Recurring Plans'!$A$5:$M$104,11,FALSE),"")&lt;&gt;'Assumptions'!$E$9),"",IFERROR(IF(VLOOKUP($A931,'Recurring Plans'!$A$5:$M$104,7,FALSE)='Assumptions'!$E$4,VLOOKUP($A931,'Recurring Plans'!$A$5:$M$104,5,FALSE)+($B931-1)*VLOOKUP($A931,'Recurring Plans'!$A$5:$M$104,6,FALSE),IF(VLOOKUP($A931,'Recurring Plans'!$A$5:$M$104,7,FALSE)='Assumptions'!$E$5,VLOOKUP($A931,'Recurring Plans'!$A$5:$M$104,5,FALSE)+($B931-1)*VLOOKUP($A931,'Recurring Plans'!$A$5:$M$104,6,FALSE)*7,IF(VLOOKUP($A931,'Recurring Plans'!$A$5:$M$104,7,FALSE)='Assumptions'!$E$6,EDATE(VLOOKUP($A931,'Recurring Plans'!$A$5:$M$104,5,FALSE),($B931-1)*VLOOKUP($A931,'Recurring Plans'!$A$5:$M$104,6,FALSE)),""))),""))</f>
        <v/>
      </c>
      <c r="F931" s="31" t="n"/>
      <c r="G931" s="32">
        <f>IF($E931="","",IF($F931&lt;&gt;"",$F931,$E931))</f>
        <v/>
      </c>
      <c r="H931" s="22">
        <f>IF($E931="","",IFERROR(VLOOKUP($A931,'Recurring Plans'!$A$5:$M$104,9,FALSE),""))</f>
        <v/>
      </c>
      <c r="I931" s="13" t="n"/>
      <c r="J931" s="18">
        <f>IF($E931="","",IF($I931&lt;&gt;"",$I931,IFERROR(VLOOKUP($A931,'Recurring Plans'!$A$5:$M$104,10,FALSE),"")))</f>
        <v/>
      </c>
      <c r="K931" s="12" t="n"/>
      <c r="L931" s="6">
        <f>IF($G931="","",IF($K931&lt;&gt;"",$K931,'Assumptions'!$E$14))</f>
        <v/>
      </c>
      <c r="M931" s="13" t="n"/>
      <c r="N931" s="18">
        <f>IF($G931="","",IF(OR($F931&lt;&gt;"",$I931&lt;&gt;"",$M931&lt;&gt;"",$K931='Assumptions'!$E$16,$K931='Assumptions'!$E$17),"Exception - check",IF(AND($L931='Assumptions'!$E$14,$G931&lt;'Assumptions'!$B$4),"Past date - check","")))</f>
        <v/>
      </c>
    </row>
    <row r="932">
      <c r="A932" s="9">
        <f>IFERROR(IF(INDEX('Recurring Plans'!$A$5:$A$104,INT((ROW()-5)/12)+1)="","",INDEX('Recurring Plans'!$A$5:$A$104,INT((ROW()-5)/12)+1)),"")</f>
        <v/>
      </c>
      <c r="B932" s="23">
        <f>IF($A932="","",MOD(ROW()-5,12)+1)</f>
        <v/>
      </c>
      <c r="C932" s="20">
        <f>IF($A932="","",IFERROR(VLOOKUP($A932,'Recurring Plans'!$A$5:$M$104,2,FALSE),""))</f>
        <v/>
      </c>
      <c r="D932" s="20">
        <f>IF($A932="","",IFERROR(VLOOKUP($A932,'Recurring Plans'!$A$5:$M$104,4,FALSE),""))</f>
        <v/>
      </c>
      <c r="E932" s="33">
        <f>IF(OR($A932="",$B932&gt;IFERROR(VLOOKUP($A932,'Recurring Plans'!$A$5:$M$104,8,FALSE),0),IFERROR(VLOOKUP($A932,'Recurring Plans'!$A$5:$M$104,11,FALSE),"")&lt;&gt;'Assumptions'!$E$9),"",IFERROR(IF(VLOOKUP($A932,'Recurring Plans'!$A$5:$M$104,7,FALSE)='Assumptions'!$E$4,VLOOKUP($A932,'Recurring Plans'!$A$5:$M$104,5,FALSE)+($B932-1)*VLOOKUP($A932,'Recurring Plans'!$A$5:$M$104,6,FALSE),IF(VLOOKUP($A932,'Recurring Plans'!$A$5:$M$104,7,FALSE)='Assumptions'!$E$5,VLOOKUP($A932,'Recurring Plans'!$A$5:$M$104,5,FALSE)+($B932-1)*VLOOKUP($A932,'Recurring Plans'!$A$5:$M$104,6,FALSE)*7,IF(VLOOKUP($A932,'Recurring Plans'!$A$5:$M$104,7,FALSE)='Assumptions'!$E$6,EDATE(VLOOKUP($A932,'Recurring Plans'!$A$5:$M$104,5,FALSE),($B932-1)*VLOOKUP($A932,'Recurring Plans'!$A$5:$M$104,6,FALSE)),""))),""))</f>
        <v/>
      </c>
      <c r="F932" s="31" t="n"/>
      <c r="G932" s="33">
        <f>IF($E932="","",IF($F932&lt;&gt;"",$F932,$E932))</f>
        <v/>
      </c>
      <c r="H932" s="24">
        <f>IF($E932="","",IFERROR(VLOOKUP($A932,'Recurring Plans'!$A$5:$M$104,9,FALSE),""))</f>
        <v/>
      </c>
      <c r="I932" s="13" t="n"/>
      <c r="J932" s="20">
        <f>IF($E932="","",IF($I932&lt;&gt;"",$I932,IFERROR(VLOOKUP($A932,'Recurring Plans'!$A$5:$M$104,10,FALSE),"")))</f>
        <v/>
      </c>
      <c r="K932" s="12" t="n"/>
      <c r="L932" s="9">
        <f>IF($G932="","",IF($K932&lt;&gt;"",$K932,'Assumptions'!$E$14))</f>
        <v/>
      </c>
      <c r="M932" s="13" t="n"/>
      <c r="N932" s="20">
        <f>IF($G932="","",IF(OR($F932&lt;&gt;"",$I932&lt;&gt;"",$M932&lt;&gt;"",$K932='Assumptions'!$E$16,$K932='Assumptions'!$E$17),"Exception - check",IF(AND($L932='Assumptions'!$E$14,$G932&lt;'Assumptions'!$B$4),"Past date - check","")))</f>
        <v/>
      </c>
    </row>
    <row r="933">
      <c r="A933" s="6">
        <f>IFERROR(IF(INDEX('Recurring Plans'!$A$5:$A$104,INT((ROW()-5)/12)+1)="","",INDEX('Recurring Plans'!$A$5:$A$104,INT((ROW()-5)/12)+1)),"")</f>
        <v/>
      </c>
      <c r="B933" s="21">
        <f>IF($A933="","",MOD(ROW()-5,12)+1)</f>
        <v/>
      </c>
      <c r="C933" s="18">
        <f>IF($A933="","",IFERROR(VLOOKUP($A933,'Recurring Plans'!$A$5:$M$104,2,FALSE),""))</f>
        <v/>
      </c>
      <c r="D933" s="18">
        <f>IF($A933="","",IFERROR(VLOOKUP($A933,'Recurring Plans'!$A$5:$M$104,4,FALSE),""))</f>
        <v/>
      </c>
      <c r="E933" s="32">
        <f>IF(OR($A933="",$B933&gt;IFERROR(VLOOKUP($A933,'Recurring Plans'!$A$5:$M$104,8,FALSE),0),IFERROR(VLOOKUP($A933,'Recurring Plans'!$A$5:$M$104,11,FALSE),"")&lt;&gt;'Assumptions'!$E$9),"",IFERROR(IF(VLOOKUP($A933,'Recurring Plans'!$A$5:$M$104,7,FALSE)='Assumptions'!$E$4,VLOOKUP($A933,'Recurring Plans'!$A$5:$M$104,5,FALSE)+($B933-1)*VLOOKUP($A933,'Recurring Plans'!$A$5:$M$104,6,FALSE),IF(VLOOKUP($A933,'Recurring Plans'!$A$5:$M$104,7,FALSE)='Assumptions'!$E$5,VLOOKUP($A933,'Recurring Plans'!$A$5:$M$104,5,FALSE)+($B933-1)*VLOOKUP($A933,'Recurring Plans'!$A$5:$M$104,6,FALSE)*7,IF(VLOOKUP($A933,'Recurring Plans'!$A$5:$M$104,7,FALSE)='Assumptions'!$E$6,EDATE(VLOOKUP($A933,'Recurring Plans'!$A$5:$M$104,5,FALSE),($B933-1)*VLOOKUP($A933,'Recurring Plans'!$A$5:$M$104,6,FALSE)),""))),""))</f>
        <v/>
      </c>
      <c r="F933" s="31" t="n"/>
      <c r="G933" s="32">
        <f>IF($E933="","",IF($F933&lt;&gt;"",$F933,$E933))</f>
        <v/>
      </c>
      <c r="H933" s="22">
        <f>IF($E933="","",IFERROR(VLOOKUP($A933,'Recurring Plans'!$A$5:$M$104,9,FALSE),""))</f>
        <v/>
      </c>
      <c r="I933" s="13" t="n"/>
      <c r="J933" s="18">
        <f>IF($E933="","",IF($I933&lt;&gt;"",$I933,IFERROR(VLOOKUP($A933,'Recurring Plans'!$A$5:$M$104,10,FALSE),"")))</f>
        <v/>
      </c>
      <c r="K933" s="12" t="n"/>
      <c r="L933" s="6">
        <f>IF($G933="","",IF($K933&lt;&gt;"",$K933,'Assumptions'!$E$14))</f>
        <v/>
      </c>
      <c r="M933" s="13" t="n"/>
      <c r="N933" s="18">
        <f>IF($G933="","",IF(OR($F933&lt;&gt;"",$I933&lt;&gt;"",$M933&lt;&gt;"",$K933='Assumptions'!$E$16,$K933='Assumptions'!$E$17),"Exception - check",IF(AND($L933='Assumptions'!$E$14,$G933&lt;'Assumptions'!$B$4),"Past date - check","")))</f>
        <v/>
      </c>
    </row>
    <row r="934">
      <c r="A934" s="9">
        <f>IFERROR(IF(INDEX('Recurring Plans'!$A$5:$A$104,INT((ROW()-5)/12)+1)="","",INDEX('Recurring Plans'!$A$5:$A$104,INT((ROW()-5)/12)+1)),"")</f>
        <v/>
      </c>
      <c r="B934" s="23">
        <f>IF($A934="","",MOD(ROW()-5,12)+1)</f>
        <v/>
      </c>
      <c r="C934" s="20">
        <f>IF($A934="","",IFERROR(VLOOKUP($A934,'Recurring Plans'!$A$5:$M$104,2,FALSE),""))</f>
        <v/>
      </c>
      <c r="D934" s="20">
        <f>IF($A934="","",IFERROR(VLOOKUP($A934,'Recurring Plans'!$A$5:$M$104,4,FALSE),""))</f>
        <v/>
      </c>
      <c r="E934" s="33">
        <f>IF(OR($A934="",$B934&gt;IFERROR(VLOOKUP($A934,'Recurring Plans'!$A$5:$M$104,8,FALSE),0),IFERROR(VLOOKUP($A934,'Recurring Plans'!$A$5:$M$104,11,FALSE),"")&lt;&gt;'Assumptions'!$E$9),"",IFERROR(IF(VLOOKUP($A934,'Recurring Plans'!$A$5:$M$104,7,FALSE)='Assumptions'!$E$4,VLOOKUP($A934,'Recurring Plans'!$A$5:$M$104,5,FALSE)+($B934-1)*VLOOKUP($A934,'Recurring Plans'!$A$5:$M$104,6,FALSE),IF(VLOOKUP($A934,'Recurring Plans'!$A$5:$M$104,7,FALSE)='Assumptions'!$E$5,VLOOKUP($A934,'Recurring Plans'!$A$5:$M$104,5,FALSE)+($B934-1)*VLOOKUP($A934,'Recurring Plans'!$A$5:$M$104,6,FALSE)*7,IF(VLOOKUP($A934,'Recurring Plans'!$A$5:$M$104,7,FALSE)='Assumptions'!$E$6,EDATE(VLOOKUP($A934,'Recurring Plans'!$A$5:$M$104,5,FALSE),($B934-1)*VLOOKUP($A934,'Recurring Plans'!$A$5:$M$104,6,FALSE)),""))),""))</f>
        <v/>
      </c>
      <c r="F934" s="31" t="n"/>
      <c r="G934" s="33">
        <f>IF($E934="","",IF($F934&lt;&gt;"",$F934,$E934))</f>
        <v/>
      </c>
      <c r="H934" s="24">
        <f>IF($E934="","",IFERROR(VLOOKUP($A934,'Recurring Plans'!$A$5:$M$104,9,FALSE),""))</f>
        <v/>
      </c>
      <c r="I934" s="13" t="n"/>
      <c r="J934" s="20">
        <f>IF($E934="","",IF($I934&lt;&gt;"",$I934,IFERROR(VLOOKUP($A934,'Recurring Plans'!$A$5:$M$104,10,FALSE),"")))</f>
        <v/>
      </c>
      <c r="K934" s="12" t="n"/>
      <c r="L934" s="9">
        <f>IF($G934="","",IF($K934&lt;&gt;"",$K934,'Assumptions'!$E$14))</f>
        <v/>
      </c>
      <c r="M934" s="13" t="n"/>
      <c r="N934" s="20">
        <f>IF($G934="","",IF(OR($F934&lt;&gt;"",$I934&lt;&gt;"",$M934&lt;&gt;"",$K934='Assumptions'!$E$16,$K934='Assumptions'!$E$17),"Exception - check",IF(AND($L934='Assumptions'!$E$14,$G934&lt;'Assumptions'!$B$4),"Past date - check","")))</f>
        <v/>
      </c>
    </row>
    <row r="935">
      <c r="A935" s="6">
        <f>IFERROR(IF(INDEX('Recurring Plans'!$A$5:$A$104,INT((ROW()-5)/12)+1)="","",INDEX('Recurring Plans'!$A$5:$A$104,INT((ROW()-5)/12)+1)),"")</f>
        <v/>
      </c>
      <c r="B935" s="21">
        <f>IF($A935="","",MOD(ROW()-5,12)+1)</f>
        <v/>
      </c>
      <c r="C935" s="18">
        <f>IF($A935="","",IFERROR(VLOOKUP($A935,'Recurring Plans'!$A$5:$M$104,2,FALSE),""))</f>
        <v/>
      </c>
      <c r="D935" s="18">
        <f>IF($A935="","",IFERROR(VLOOKUP($A935,'Recurring Plans'!$A$5:$M$104,4,FALSE),""))</f>
        <v/>
      </c>
      <c r="E935" s="32">
        <f>IF(OR($A935="",$B935&gt;IFERROR(VLOOKUP($A935,'Recurring Plans'!$A$5:$M$104,8,FALSE),0),IFERROR(VLOOKUP($A935,'Recurring Plans'!$A$5:$M$104,11,FALSE),"")&lt;&gt;'Assumptions'!$E$9),"",IFERROR(IF(VLOOKUP($A935,'Recurring Plans'!$A$5:$M$104,7,FALSE)='Assumptions'!$E$4,VLOOKUP($A935,'Recurring Plans'!$A$5:$M$104,5,FALSE)+($B935-1)*VLOOKUP($A935,'Recurring Plans'!$A$5:$M$104,6,FALSE),IF(VLOOKUP($A935,'Recurring Plans'!$A$5:$M$104,7,FALSE)='Assumptions'!$E$5,VLOOKUP($A935,'Recurring Plans'!$A$5:$M$104,5,FALSE)+($B935-1)*VLOOKUP($A935,'Recurring Plans'!$A$5:$M$104,6,FALSE)*7,IF(VLOOKUP($A935,'Recurring Plans'!$A$5:$M$104,7,FALSE)='Assumptions'!$E$6,EDATE(VLOOKUP($A935,'Recurring Plans'!$A$5:$M$104,5,FALSE),($B935-1)*VLOOKUP($A935,'Recurring Plans'!$A$5:$M$104,6,FALSE)),""))),""))</f>
        <v/>
      </c>
      <c r="F935" s="31" t="n"/>
      <c r="G935" s="32">
        <f>IF($E935="","",IF($F935&lt;&gt;"",$F935,$E935))</f>
        <v/>
      </c>
      <c r="H935" s="22">
        <f>IF($E935="","",IFERROR(VLOOKUP($A935,'Recurring Plans'!$A$5:$M$104,9,FALSE),""))</f>
        <v/>
      </c>
      <c r="I935" s="13" t="n"/>
      <c r="J935" s="18">
        <f>IF($E935="","",IF($I935&lt;&gt;"",$I935,IFERROR(VLOOKUP($A935,'Recurring Plans'!$A$5:$M$104,10,FALSE),"")))</f>
        <v/>
      </c>
      <c r="K935" s="12" t="n"/>
      <c r="L935" s="6">
        <f>IF($G935="","",IF($K935&lt;&gt;"",$K935,'Assumptions'!$E$14))</f>
        <v/>
      </c>
      <c r="M935" s="13" t="n"/>
      <c r="N935" s="18">
        <f>IF($G935="","",IF(OR($F935&lt;&gt;"",$I935&lt;&gt;"",$M935&lt;&gt;"",$K935='Assumptions'!$E$16,$K935='Assumptions'!$E$17),"Exception - check",IF(AND($L935='Assumptions'!$E$14,$G935&lt;'Assumptions'!$B$4),"Past date - check","")))</f>
        <v/>
      </c>
    </row>
    <row r="936">
      <c r="A936" s="9">
        <f>IFERROR(IF(INDEX('Recurring Plans'!$A$5:$A$104,INT((ROW()-5)/12)+1)="","",INDEX('Recurring Plans'!$A$5:$A$104,INT((ROW()-5)/12)+1)),"")</f>
        <v/>
      </c>
      <c r="B936" s="23">
        <f>IF($A936="","",MOD(ROW()-5,12)+1)</f>
        <v/>
      </c>
      <c r="C936" s="20">
        <f>IF($A936="","",IFERROR(VLOOKUP($A936,'Recurring Plans'!$A$5:$M$104,2,FALSE),""))</f>
        <v/>
      </c>
      <c r="D936" s="20">
        <f>IF($A936="","",IFERROR(VLOOKUP($A936,'Recurring Plans'!$A$5:$M$104,4,FALSE),""))</f>
        <v/>
      </c>
      <c r="E936" s="33">
        <f>IF(OR($A936="",$B936&gt;IFERROR(VLOOKUP($A936,'Recurring Plans'!$A$5:$M$104,8,FALSE),0),IFERROR(VLOOKUP($A936,'Recurring Plans'!$A$5:$M$104,11,FALSE),"")&lt;&gt;'Assumptions'!$E$9),"",IFERROR(IF(VLOOKUP($A936,'Recurring Plans'!$A$5:$M$104,7,FALSE)='Assumptions'!$E$4,VLOOKUP($A936,'Recurring Plans'!$A$5:$M$104,5,FALSE)+($B936-1)*VLOOKUP($A936,'Recurring Plans'!$A$5:$M$104,6,FALSE),IF(VLOOKUP($A936,'Recurring Plans'!$A$5:$M$104,7,FALSE)='Assumptions'!$E$5,VLOOKUP($A936,'Recurring Plans'!$A$5:$M$104,5,FALSE)+($B936-1)*VLOOKUP($A936,'Recurring Plans'!$A$5:$M$104,6,FALSE)*7,IF(VLOOKUP($A936,'Recurring Plans'!$A$5:$M$104,7,FALSE)='Assumptions'!$E$6,EDATE(VLOOKUP($A936,'Recurring Plans'!$A$5:$M$104,5,FALSE),($B936-1)*VLOOKUP($A936,'Recurring Plans'!$A$5:$M$104,6,FALSE)),""))),""))</f>
        <v/>
      </c>
      <c r="F936" s="31" t="n"/>
      <c r="G936" s="33">
        <f>IF($E936="","",IF($F936&lt;&gt;"",$F936,$E936))</f>
        <v/>
      </c>
      <c r="H936" s="24">
        <f>IF($E936="","",IFERROR(VLOOKUP($A936,'Recurring Plans'!$A$5:$M$104,9,FALSE),""))</f>
        <v/>
      </c>
      <c r="I936" s="13" t="n"/>
      <c r="J936" s="20">
        <f>IF($E936="","",IF($I936&lt;&gt;"",$I936,IFERROR(VLOOKUP($A936,'Recurring Plans'!$A$5:$M$104,10,FALSE),"")))</f>
        <v/>
      </c>
      <c r="K936" s="12" t="n"/>
      <c r="L936" s="9">
        <f>IF($G936="","",IF($K936&lt;&gt;"",$K936,'Assumptions'!$E$14))</f>
        <v/>
      </c>
      <c r="M936" s="13" t="n"/>
      <c r="N936" s="20">
        <f>IF($G936="","",IF(OR($F936&lt;&gt;"",$I936&lt;&gt;"",$M936&lt;&gt;"",$K936='Assumptions'!$E$16,$K936='Assumptions'!$E$17),"Exception - check",IF(AND($L936='Assumptions'!$E$14,$G936&lt;'Assumptions'!$B$4),"Past date - check","")))</f>
        <v/>
      </c>
    </row>
    <row r="937">
      <c r="A937" s="6">
        <f>IFERROR(IF(INDEX('Recurring Plans'!$A$5:$A$104,INT((ROW()-5)/12)+1)="","",INDEX('Recurring Plans'!$A$5:$A$104,INT((ROW()-5)/12)+1)),"")</f>
        <v/>
      </c>
      <c r="B937" s="21">
        <f>IF($A937="","",MOD(ROW()-5,12)+1)</f>
        <v/>
      </c>
      <c r="C937" s="18">
        <f>IF($A937="","",IFERROR(VLOOKUP($A937,'Recurring Plans'!$A$5:$M$104,2,FALSE),""))</f>
        <v/>
      </c>
      <c r="D937" s="18">
        <f>IF($A937="","",IFERROR(VLOOKUP($A937,'Recurring Plans'!$A$5:$M$104,4,FALSE),""))</f>
        <v/>
      </c>
      <c r="E937" s="32">
        <f>IF(OR($A937="",$B937&gt;IFERROR(VLOOKUP($A937,'Recurring Plans'!$A$5:$M$104,8,FALSE),0),IFERROR(VLOOKUP($A937,'Recurring Plans'!$A$5:$M$104,11,FALSE),"")&lt;&gt;'Assumptions'!$E$9),"",IFERROR(IF(VLOOKUP($A937,'Recurring Plans'!$A$5:$M$104,7,FALSE)='Assumptions'!$E$4,VLOOKUP($A937,'Recurring Plans'!$A$5:$M$104,5,FALSE)+($B937-1)*VLOOKUP($A937,'Recurring Plans'!$A$5:$M$104,6,FALSE),IF(VLOOKUP($A937,'Recurring Plans'!$A$5:$M$104,7,FALSE)='Assumptions'!$E$5,VLOOKUP($A937,'Recurring Plans'!$A$5:$M$104,5,FALSE)+($B937-1)*VLOOKUP($A937,'Recurring Plans'!$A$5:$M$104,6,FALSE)*7,IF(VLOOKUP($A937,'Recurring Plans'!$A$5:$M$104,7,FALSE)='Assumptions'!$E$6,EDATE(VLOOKUP($A937,'Recurring Plans'!$A$5:$M$104,5,FALSE),($B937-1)*VLOOKUP($A937,'Recurring Plans'!$A$5:$M$104,6,FALSE)),""))),""))</f>
        <v/>
      </c>
      <c r="F937" s="31" t="n"/>
      <c r="G937" s="32">
        <f>IF($E937="","",IF($F937&lt;&gt;"",$F937,$E937))</f>
        <v/>
      </c>
      <c r="H937" s="22">
        <f>IF($E937="","",IFERROR(VLOOKUP($A937,'Recurring Plans'!$A$5:$M$104,9,FALSE),""))</f>
        <v/>
      </c>
      <c r="I937" s="13" t="n"/>
      <c r="J937" s="18">
        <f>IF($E937="","",IF($I937&lt;&gt;"",$I937,IFERROR(VLOOKUP($A937,'Recurring Plans'!$A$5:$M$104,10,FALSE),"")))</f>
        <v/>
      </c>
      <c r="K937" s="12" t="n"/>
      <c r="L937" s="6">
        <f>IF($G937="","",IF($K937&lt;&gt;"",$K937,'Assumptions'!$E$14))</f>
        <v/>
      </c>
      <c r="M937" s="13" t="n"/>
      <c r="N937" s="18">
        <f>IF($G937="","",IF(OR($F937&lt;&gt;"",$I937&lt;&gt;"",$M937&lt;&gt;"",$K937='Assumptions'!$E$16,$K937='Assumptions'!$E$17),"Exception - check",IF(AND($L937='Assumptions'!$E$14,$G937&lt;'Assumptions'!$B$4),"Past date - check","")))</f>
        <v/>
      </c>
    </row>
    <row r="938">
      <c r="A938" s="9">
        <f>IFERROR(IF(INDEX('Recurring Plans'!$A$5:$A$104,INT((ROW()-5)/12)+1)="","",INDEX('Recurring Plans'!$A$5:$A$104,INT((ROW()-5)/12)+1)),"")</f>
        <v/>
      </c>
      <c r="B938" s="23">
        <f>IF($A938="","",MOD(ROW()-5,12)+1)</f>
        <v/>
      </c>
      <c r="C938" s="20">
        <f>IF($A938="","",IFERROR(VLOOKUP($A938,'Recurring Plans'!$A$5:$M$104,2,FALSE),""))</f>
        <v/>
      </c>
      <c r="D938" s="20">
        <f>IF($A938="","",IFERROR(VLOOKUP($A938,'Recurring Plans'!$A$5:$M$104,4,FALSE),""))</f>
        <v/>
      </c>
      <c r="E938" s="33">
        <f>IF(OR($A938="",$B938&gt;IFERROR(VLOOKUP($A938,'Recurring Plans'!$A$5:$M$104,8,FALSE),0),IFERROR(VLOOKUP($A938,'Recurring Plans'!$A$5:$M$104,11,FALSE),"")&lt;&gt;'Assumptions'!$E$9),"",IFERROR(IF(VLOOKUP($A938,'Recurring Plans'!$A$5:$M$104,7,FALSE)='Assumptions'!$E$4,VLOOKUP($A938,'Recurring Plans'!$A$5:$M$104,5,FALSE)+($B938-1)*VLOOKUP($A938,'Recurring Plans'!$A$5:$M$104,6,FALSE),IF(VLOOKUP($A938,'Recurring Plans'!$A$5:$M$104,7,FALSE)='Assumptions'!$E$5,VLOOKUP($A938,'Recurring Plans'!$A$5:$M$104,5,FALSE)+($B938-1)*VLOOKUP($A938,'Recurring Plans'!$A$5:$M$104,6,FALSE)*7,IF(VLOOKUP($A938,'Recurring Plans'!$A$5:$M$104,7,FALSE)='Assumptions'!$E$6,EDATE(VLOOKUP($A938,'Recurring Plans'!$A$5:$M$104,5,FALSE),($B938-1)*VLOOKUP($A938,'Recurring Plans'!$A$5:$M$104,6,FALSE)),""))),""))</f>
        <v/>
      </c>
      <c r="F938" s="31" t="n"/>
      <c r="G938" s="33">
        <f>IF($E938="","",IF($F938&lt;&gt;"",$F938,$E938))</f>
        <v/>
      </c>
      <c r="H938" s="24">
        <f>IF($E938="","",IFERROR(VLOOKUP($A938,'Recurring Plans'!$A$5:$M$104,9,FALSE),""))</f>
        <v/>
      </c>
      <c r="I938" s="13" t="n"/>
      <c r="J938" s="20">
        <f>IF($E938="","",IF($I938&lt;&gt;"",$I938,IFERROR(VLOOKUP($A938,'Recurring Plans'!$A$5:$M$104,10,FALSE),"")))</f>
        <v/>
      </c>
      <c r="K938" s="12" t="n"/>
      <c r="L938" s="9">
        <f>IF($G938="","",IF($K938&lt;&gt;"",$K938,'Assumptions'!$E$14))</f>
        <v/>
      </c>
      <c r="M938" s="13" t="n"/>
      <c r="N938" s="20">
        <f>IF($G938="","",IF(OR($F938&lt;&gt;"",$I938&lt;&gt;"",$M938&lt;&gt;"",$K938='Assumptions'!$E$16,$K938='Assumptions'!$E$17),"Exception - check",IF(AND($L938='Assumptions'!$E$14,$G938&lt;'Assumptions'!$B$4),"Past date - check","")))</f>
        <v/>
      </c>
    </row>
    <row r="939">
      <c r="A939" s="6">
        <f>IFERROR(IF(INDEX('Recurring Plans'!$A$5:$A$104,INT((ROW()-5)/12)+1)="","",INDEX('Recurring Plans'!$A$5:$A$104,INT((ROW()-5)/12)+1)),"")</f>
        <v/>
      </c>
      <c r="B939" s="21">
        <f>IF($A939="","",MOD(ROW()-5,12)+1)</f>
        <v/>
      </c>
      <c r="C939" s="18">
        <f>IF($A939="","",IFERROR(VLOOKUP($A939,'Recurring Plans'!$A$5:$M$104,2,FALSE),""))</f>
        <v/>
      </c>
      <c r="D939" s="18">
        <f>IF($A939="","",IFERROR(VLOOKUP($A939,'Recurring Plans'!$A$5:$M$104,4,FALSE),""))</f>
        <v/>
      </c>
      <c r="E939" s="32">
        <f>IF(OR($A939="",$B939&gt;IFERROR(VLOOKUP($A939,'Recurring Plans'!$A$5:$M$104,8,FALSE),0),IFERROR(VLOOKUP($A939,'Recurring Plans'!$A$5:$M$104,11,FALSE),"")&lt;&gt;'Assumptions'!$E$9),"",IFERROR(IF(VLOOKUP($A939,'Recurring Plans'!$A$5:$M$104,7,FALSE)='Assumptions'!$E$4,VLOOKUP($A939,'Recurring Plans'!$A$5:$M$104,5,FALSE)+($B939-1)*VLOOKUP($A939,'Recurring Plans'!$A$5:$M$104,6,FALSE),IF(VLOOKUP($A939,'Recurring Plans'!$A$5:$M$104,7,FALSE)='Assumptions'!$E$5,VLOOKUP($A939,'Recurring Plans'!$A$5:$M$104,5,FALSE)+($B939-1)*VLOOKUP($A939,'Recurring Plans'!$A$5:$M$104,6,FALSE)*7,IF(VLOOKUP($A939,'Recurring Plans'!$A$5:$M$104,7,FALSE)='Assumptions'!$E$6,EDATE(VLOOKUP($A939,'Recurring Plans'!$A$5:$M$104,5,FALSE),($B939-1)*VLOOKUP($A939,'Recurring Plans'!$A$5:$M$104,6,FALSE)),""))),""))</f>
        <v/>
      </c>
      <c r="F939" s="31" t="n"/>
      <c r="G939" s="32">
        <f>IF($E939="","",IF($F939&lt;&gt;"",$F939,$E939))</f>
        <v/>
      </c>
      <c r="H939" s="22">
        <f>IF($E939="","",IFERROR(VLOOKUP($A939,'Recurring Plans'!$A$5:$M$104,9,FALSE),""))</f>
        <v/>
      </c>
      <c r="I939" s="13" t="n"/>
      <c r="J939" s="18">
        <f>IF($E939="","",IF($I939&lt;&gt;"",$I939,IFERROR(VLOOKUP($A939,'Recurring Plans'!$A$5:$M$104,10,FALSE),"")))</f>
        <v/>
      </c>
      <c r="K939" s="12" t="n"/>
      <c r="L939" s="6">
        <f>IF($G939="","",IF($K939&lt;&gt;"",$K939,'Assumptions'!$E$14))</f>
        <v/>
      </c>
      <c r="M939" s="13" t="n"/>
      <c r="N939" s="18">
        <f>IF($G939="","",IF(OR($F939&lt;&gt;"",$I939&lt;&gt;"",$M939&lt;&gt;"",$K939='Assumptions'!$E$16,$K939='Assumptions'!$E$17),"Exception - check",IF(AND($L939='Assumptions'!$E$14,$G939&lt;'Assumptions'!$B$4),"Past date - check","")))</f>
        <v/>
      </c>
    </row>
    <row r="940">
      <c r="A940" s="9">
        <f>IFERROR(IF(INDEX('Recurring Plans'!$A$5:$A$104,INT((ROW()-5)/12)+1)="","",INDEX('Recurring Plans'!$A$5:$A$104,INT((ROW()-5)/12)+1)),"")</f>
        <v/>
      </c>
      <c r="B940" s="23">
        <f>IF($A940="","",MOD(ROW()-5,12)+1)</f>
        <v/>
      </c>
      <c r="C940" s="20">
        <f>IF($A940="","",IFERROR(VLOOKUP($A940,'Recurring Plans'!$A$5:$M$104,2,FALSE),""))</f>
        <v/>
      </c>
      <c r="D940" s="20">
        <f>IF($A940="","",IFERROR(VLOOKUP($A940,'Recurring Plans'!$A$5:$M$104,4,FALSE),""))</f>
        <v/>
      </c>
      <c r="E940" s="33">
        <f>IF(OR($A940="",$B940&gt;IFERROR(VLOOKUP($A940,'Recurring Plans'!$A$5:$M$104,8,FALSE),0),IFERROR(VLOOKUP($A940,'Recurring Plans'!$A$5:$M$104,11,FALSE),"")&lt;&gt;'Assumptions'!$E$9),"",IFERROR(IF(VLOOKUP($A940,'Recurring Plans'!$A$5:$M$104,7,FALSE)='Assumptions'!$E$4,VLOOKUP($A940,'Recurring Plans'!$A$5:$M$104,5,FALSE)+($B940-1)*VLOOKUP($A940,'Recurring Plans'!$A$5:$M$104,6,FALSE),IF(VLOOKUP($A940,'Recurring Plans'!$A$5:$M$104,7,FALSE)='Assumptions'!$E$5,VLOOKUP($A940,'Recurring Plans'!$A$5:$M$104,5,FALSE)+($B940-1)*VLOOKUP($A940,'Recurring Plans'!$A$5:$M$104,6,FALSE)*7,IF(VLOOKUP($A940,'Recurring Plans'!$A$5:$M$104,7,FALSE)='Assumptions'!$E$6,EDATE(VLOOKUP($A940,'Recurring Plans'!$A$5:$M$104,5,FALSE),($B940-1)*VLOOKUP($A940,'Recurring Plans'!$A$5:$M$104,6,FALSE)),""))),""))</f>
        <v/>
      </c>
      <c r="F940" s="31" t="n"/>
      <c r="G940" s="33">
        <f>IF($E940="","",IF($F940&lt;&gt;"",$F940,$E940))</f>
        <v/>
      </c>
      <c r="H940" s="24">
        <f>IF($E940="","",IFERROR(VLOOKUP($A940,'Recurring Plans'!$A$5:$M$104,9,FALSE),""))</f>
        <v/>
      </c>
      <c r="I940" s="13" t="n"/>
      <c r="J940" s="20">
        <f>IF($E940="","",IF($I940&lt;&gt;"",$I940,IFERROR(VLOOKUP($A940,'Recurring Plans'!$A$5:$M$104,10,FALSE),"")))</f>
        <v/>
      </c>
      <c r="K940" s="12" t="n"/>
      <c r="L940" s="9">
        <f>IF($G940="","",IF($K940&lt;&gt;"",$K940,'Assumptions'!$E$14))</f>
        <v/>
      </c>
      <c r="M940" s="13" t="n"/>
      <c r="N940" s="20">
        <f>IF($G940="","",IF(OR($F940&lt;&gt;"",$I940&lt;&gt;"",$M940&lt;&gt;"",$K940='Assumptions'!$E$16,$K940='Assumptions'!$E$17),"Exception - check",IF(AND($L940='Assumptions'!$E$14,$G940&lt;'Assumptions'!$B$4),"Past date - check","")))</f>
        <v/>
      </c>
    </row>
    <row r="941">
      <c r="A941" s="6">
        <f>IFERROR(IF(INDEX('Recurring Plans'!$A$5:$A$104,INT((ROW()-5)/12)+1)="","",INDEX('Recurring Plans'!$A$5:$A$104,INT((ROW()-5)/12)+1)),"")</f>
        <v/>
      </c>
      <c r="B941" s="21">
        <f>IF($A941="","",MOD(ROW()-5,12)+1)</f>
        <v/>
      </c>
      <c r="C941" s="18">
        <f>IF($A941="","",IFERROR(VLOOKUP($A941,'Recurring Plans'!$A$5:$M$104,2,FALSE),""))</f>
        <v/>
      </c>
      <c r="D941" s="18">
        <f>IF($A941="","",IFERROR(VLOOKUP($A941,'Recurring Plans'!$A$5:$M$104,4,FALSE),""))</f>
        <v/>
      </c>
      <c r="E941" s="32">
        <f>IF(OR($A941="",$B941&gt;IFERROR(VLOOKUP($A941,'Recurring Plans'!$A$5:$M$104,8,FALSE),0),IFERROR(VLOOKUP($A941,'Recurring Plans'!$A$5:$M$104,11,FALSE),"")&lt;&gt;'Assumptions'!$E$9),"",IFERROR(IF(VLOOKUP($A941,'Recurring Plans'!$A$5:$M$104,7,FALSE)='Assumptions'!$E$4,VLOOKUP($A941,'Recurring Plans'!$A$5:$M$104,5,FALSE)+($B941-1)*VLOOKUP($A941,'Recurring Plans'!$A$5:$M$104,6,FALSE),IF(VLOOKUP($A941,'Recurring Plans'!$A$5:$M$104,7,FALSE)='Assumptions'!$E$5,VLOOKUP($A941,'Recurring Plans'!$A$5:$M$104,5,FALSE)+($B941-1)*VLOOKUP($A941,'Recurring Plans'!$A$5:$M$104,6,FALSE)*7,IF(VLOOKUP($A941,'Recurring Plans'!$A$5:$M$104,7,FALSE)='Assumptions'!$E$6,EDATE(VLOOKUP($A941,'Recurring Plans'!$A$5:$M$104,5,FALSE),($B941-1)*VLOOKUP($A941,'Recurring Plans'!$A$5:$M$104,6,FALSE)),""))),""))</f>
        <v/>
      </c>
      <c r="F941" s="31" t="n"/>
      <c r="G941" s="32">
        <f>IF($E941="","",IF($F941&lt;&gt;"",$F941,$E941))</f>
        <v/>
      </c>
      <c r="H941" s="22">
        <f>IF($E941="","",IFERROR(VLOOKUP($A941,'Recurring Plans'!$A$5:$M$104,9,FALSE),""))</f>
        <v/>
      </c>
      <c r="I941" s="13" t="n"/>
      <c r="J941" s="18">
        <f>IF($E941="","",IF($I941&lt;&gt;"",$I941,IFERROR(VLOOKUP($A941,'Recurring Plans'!$A$5:$M$104,10,FALSE),"")))</f>
        <v/>
      </c>
      <c r="K941" s="12" t="n"/>
      <c r="L941" s="6">
        <f>IF($G941="","",IF($K941&lt;&gt;"",$K941,'Assumptions'!$E$14))</f>
        <v/>
      </c>
      <c r="M941" s="13" t="n"/>
      <c r="N941" s="18">
        <f>IF($G941="","",IF(OR($F941&lt;&gt;"",$I941&lt;&gt;"",$M941&lt;&gt;"",$K941='Assumptions'!$E$16,$K941='Assumptions'!$E$17),"Exception - check",IF(AND($L941='Assumptions'!$E$14,$G941&lt;'Assumptions'!$B$4),"Past date - check","")))</f>
        <v/>
      </c>
    </row>
    <row r="942">
      <c r="A942" s="9">
        <f>IFERROR(IF(INDEX('Recurring Plans'!$A$5:$A$104,INT((ROW()-5)/12)+1)="","",INDEX('Recurring Plans'!$A$5:$A$104,INT((ROW()-5)/12)+1)),"")</f>
        <v/>
      </c>
      <c r="B942" s="23">
        <f>IF($A942="","",MOD(ROW()-5,12)+1)</f>
        <v/>
      </c>
      <c r="C942" s="20">
        <f>IF($A942="","",IFERROR(VLOOKUP($A942,'Recurring Plans'!$A$5:$M$104,2,FALSE),""))</f>
        <v/>
      </c>
      <c r="D942" s="20">
        <f>IF($A942="","",IFERROR(VLOOKUP($A942,'Recurring Plans'!$A$5:$M$104,4,FALSE),""))</f>
        <v/>
      </c>
      <c r="E942" s="33">
        <f>IF(OR($A942="",$B942&gt;IFERROR(VLOOKUP($A942,'Recurring Plans'!$A$5:$M$104,8,FALSE),0),IFERROR(VLOOKUP($A942,'Recurring Plans'!$A$5:$M$104,11,FALSE),"")&lt;&gt;'Assumptions'!$E$9),"",IFERROR(IF(VLOOKUP($A942,'Recurring Plans'!$A$5:$M$104,7,FALSE)='Assumptions'!$E$4,VLOOKUP($A942,'Recurring Plans'!$A$5:$M$104,5,FALSE)+($B942-1)*VLOOKUP($A942,'Recurring Plans'!$A$5:$M$104,6,FALSE),IF(VLOOKUP($A942,'Recurring Plans'!$A$5:$M$104,7,FALSE)='Assumptions'!$E$5,VLOOKUP($A942,'Recurring Plans'!$A$5:$M$104,5,FALSE)+($B942-1)*VLOOKUP($A942,'Recurring Plans'!$A$5:$M$104,6,FALSE)*7,IF(VLOOKUP($A942,'Recurring Plans'!$A$5:$M$104,7,FALSE)='Assumptions'!$E$6,EDATE(VLOOKUP($A942,'Recurring Plans'!$A$5:$M$104,5,FALSE),($B942-1)*VLOOKUP($A942,'Recurring Plans'!$A$5:$M$104,6,FALSE)),""))),""))</f>
        <v/>
      </c>
      <c r="F942" s="31" t="n"/>
      <c r="G942" s="33">
        <f>IF($E942="","",IF($F942&lt;&gt;"",$F942,$E942))</f>
        <v/>
      </c>
      <c r="H942" s="24">
        <f>IF($E942="","",IFERROR(VLOOKUP($A942,'Recurring Plans'!$A$5:$M$104,9,FALSE),""))</f>
        <v/>
      </c>
      <c r="I942" s="13" t="n"/>
      <c r="J942" s="20">
        <f>IF($E942="","",IF($I942&lt;&gt;"",$I942,IFERROR(VLOOKUP($A942,'Recurring Plans'!$A$5:$M$104,10,FALSE),"")))</f>
        <v/>
      </c>
      <c r="K942" s="12" t="n"/>
      <c r="L942" s="9">
        <f>IF($G942="","",IF($K942&lt;&gt;"",$K942,'Assumptions'!$E$14))</f>
        <v/>
      </c>
      <c r="M942" s="13" t="n"/>
      <c r="N942" s="20">
        <f>IF($G942="","",IF(OR($F942&lt;&gt;"",$I942&lt;&gt;"",$M942&lt;&gt;"",$K942='Assumptions'!$E$16,$K942='Assumptions'!$E$17),"Exception - check",IF(AND($L942='Assumptions'!$E$14,$G942&lt;'Assumptions'!$B$4),"Past date - check","")))</f>
        <v/>
      </c>
    </row>
    <row r="943">
      <c r="A943" s="6">
        <f>IFERROR(IF(INDEX('Recurring Plans'!$A$5:$A$104,INT((ROW()-5)/12)+1)="","",INDEX('Recurring Plans'!$A$5:$A$104,INT((ROW()-5)/12)+1)),"")</f>
        <v/>
      </c>
      <c r="B943" s="21">
        <f>IF($A943="","",MOD(ROW()-5,12)+1)</f>
        <v/>
      </c>
      <c r="C943" s="18">
        <f>IF($A943="","",IFERROR(VLOOKUP($A943,'Recurring Plans'!$A$5:$M$104,2,FALSE),""))</f>
        <v/>
      </c>
      <c r="D943" s="18">
        <f>IF($A943="","",IFERROR(VLOOKUP($A943,'Recurring Plans'!$A$5:$M$104,4,FALSE),""))</f>
        <v/>
      </c>
      <c r="E943" s="32">
        <f>IF(OR($A943="",$B943&gt;IFERROR(VLOOKUP($A943,'Recurring Plans'!$A$5:$M$104,8,FALSE),0),IFERROR(VLOOKUP($A943,'Recurring Plans'!$A$5:$M$104,11,FALSE),"")&lt;&gt;'Assumptions'!$E$9),"",IFERROR(IF(VLOOKUP($A943,'Recurring Plans'!$A$5:$M$104,7,FALSE)='Assumptions'!$E$4,VLOOKUP($A943,'Recurring Plans'!$A$5:$M$104,5,FALSE)+($B943-1)*VLOOKUP($A943,'Recurring Plans'!$A$5:$M$104,6,FALSE),IF(VLOOKUP($A943,'Recurring Plans'!$A$5:$M$104,7,FALSE)='Assumptions'!$E$5,VLOOKUP($A943,'Recurring Plans'!$A$5:$M$104,5,FALSE)+($B943-1)*VLOOKUP($A943,'Recurring Plans'!$A$5:$M$104,6,FALSE)*7,IF(VLOOKUP($A943,'Recurring Plans'!$A$5:$M$104,7,FALSE)='Assumptions'!$E$6,EDATE(VLOOKUP($A943,'Recurring Plans'!$A$5:$M$104,5,FALSE),($B943-1)*VLOOKUP($A943,'Recurring Plans'!$A$5:$M$104,6,FALSE)),""))),""))</f>
        <v/>
      </c>
      <c r="F943" s="31" t="n"/>
      <c r="G943" s="32">
        <f>IF($E943="","",IF($F943&lt;&gt;"",$F943,$E943))</f>
        <v/>
      </c>
      <c r="H943" s="22">
        <f>IF($E943="","",IFERROR(VLOOKUP($A943,'Recurring Plans'!$A$5:$M$104,9,FALSE),""))</f>
        <v/>
      </c>
      <c r="I943" s="13" t="n"/>
      <c r="J943" s="18">
        <f>IF($E943="","",IF($I943&lt;&gt;"",$I943,IFERROR(VLOOKUP($A943,'Recurring Plans'!$A$5:$M$104,10,FALSE),"")))</f>
        <v/>
      </c>
      <c r="K943" s="12" t="n"/>
      <c r="L943" s="6">
        <f>IF($G943="","",IF($K943&lt;&gt;"",$K943,'Assumptions'!$E$14))</f>
        <v/>
      </c>
      <c r="M943" s="13" t="n"/>
      <c r="N943" s="18">
        <f>IF($G943="","",IF(OR($F943&lt;&gt;"",$I943&lt;&gt;"",$M943&lt;&gt;"",$K943='Assumptions'!$E$16,$K943='Assumptions'!$E$17),"Exception - check",IF(AND($L943='Assumptions'!$E$14,$G943&lt;'Assumptions'!$B$4),"Past date - check","")))</f>
        <v/>
      </c>
    </row>
    <row r="944">
      <c r="A944" s="9">
        <f>IFERROR(IF(INDEX('Recurring Plans'!$A$5:$A$104,INT((ROW()-5)/12)+1)="","",INDEX('Recurring Plans'!$A$5:$A$104,INT((ROW()-5)/12)+1)),"")</f>
        <v/>
      </c>
      <c r="B944" s="23">
        <f>IF($A944="","",MOD(ROW()-5,12)+1)</f>
        <v/>
      </c>
      <c r="C944" s="20">
        <f>IF($A944="","",IFERROR(VLOOKUP($A944,'Recurring Plans'!$A$5:$M$104,2,FALSE),""))</f>
        <v/>
      </c>
      <c r="D944" s="20">
        <f>IF($A944="","",IFERROR(VLOOKUP($A944,'Recurring Plans'!$A$5:$M$104,4,FALSE),""))</f>
        <v/>
      </c>
      <c r="E944" s="33">
        <f>IF(OR($A944="",$B944&gt;IFERROR(VLOOKUP($A944,'Recurring Plans'!$A$5:$M$104,8,FALSE),0),IFERROR(VLOOKUP($A944,'Recurring Plans'!$A$5:$M$104,11,FALSE),"")&lt;&gt;'Assumptions'!$E$9),"",IFERROR(IF(VLOOKUP($A944,'Recurring Plans'!$A$5:$M$104,7,FALSE)='Assumptions'!$E$4,VLOOKUP($A944,'Recurring Plans'!$A$5:$M$104,5,FALSE)+($B944-1)*VLOOKUP($A944,'Recurring Plans'!$A$5:$M$104,6,FALSE),IF(VLOOKUP($A944,'Recurring Plans'!$A$5:$M$104,7,FALSE)='Assumptions'!$E$5,VLOOKUP($A944,'Recurring Plans'!$A$5:$M$104,5,FALSE)+($B944-1)*VLOOKUP($A944,'Recurring Plans'!$A$5:$M$104,6,FALSE)*7,IF(VLOOKUP($A944,'Recurring Plans'!$A$5:$M$104,7,FALSE)='Assumptions'!$E$6,EDATE(VLOOKUP($A944,'Recurring Plans'!$A$5:$M$104,5,FALSE),($B944-1)*VLOOKUP($A944,'Recurring Plans'!$A$5:$M$104,6,FALSE)),""))),""))</f>
        <v/>
      </c>
      <c r="F944" s="31" t="n"/>
      <c r="G944" s="33">
        <f>IF($E944="","",IF($F944&lt;&gt;"",$F944,$E944))</f>
        <v/>
      </c>
      <c r="H944" s="24">
        <f>IF($E944="","",IFERROR(VLOOKUP($A944,'Recurring Plans'!$A$5:$M$104,9,FALSE),""))</f>
        <v/>
      </c>
      <c r="I944" s="13" t="n"/>
      <c r="J944" s="20">
        <f>IF($E944="","",IF($I944&lt;&gt;"",$I944,IFERROR(VLOOKUP($A944,'Recurring Plans'!$A$5:$M$104,10,FALSE),"")))</f>
        <v/>
      </c>
      <c r="K944" s="12" t="n"/>
      <c r="L944" s="9">
        <f>IF($G944="","",IF($K944&lt;&gt;"",$K944,'Assumptions'!$E$14))</f>
        <v/>
      </c>
      <c r="M944" s="13" t="n"/>
      <c r="N944" s="20">
        <f>IF($G944="","",IF(OR($F944&lt;&gt;"",$I944&lt;&gt;"",$M944&lt;&gt;"",$K944='Assumptions'!$E$16,$K944='Assumptions'!$E$17),"Exception - check",IF(AND($L944='Assumptions'!$E$14,$G944&lt;'Assumptions'!$B$4),"Past date - check","")))</f>
        <v/>
      </c>
    </row>
    <row r="945">
      <c r="A945" s="6">
        <f>IFERROR(IF(INDEX('Recurring Plans'!$A$5:$A$104,INT((ROW()-5)/12)+1)="","",INDEX('Recurring Plans'!$A$5:$A$104,INT((ROW()-5)/12)+1)),"")</f>
        <v/>
      </c>
      <c r="B945" s="21">
        <f>IF($A945="","",MOD(ROW()-5,12)+1)</f>
        <v/>
      </c>
      <c r="C945" s="18">
        <f>IF($A945="","",IFERROR(VLOOKUP($A945,'Recurring Plans'!$A$5:$M$104,2,FALSE),""))</f>
        <v/>
      </c>
      <c r="D945" s="18">
        <f>IF($A945="","",IFERROR(VLOOKUP($A945,'Recurring Plans'!$A$5:$M$104,4,FALSE),""))</f>
        <v/>
      </c>
      <c r="E945" s="32">
        <f>IF(OR($A945="",$B945&gt;IFERROR(VLOOKUP($A945,'Recurring Plans'!$A$5:$M$104,8,FALSE),0),IFERROR(VLOOKUP($A945,'Recurring Plans'!$A$5:$M$104,11,FALSE),"")&lt;&gt;'Assumptions'!$E$9),"",IFERROR(IF(VLOOKUP($A945,'Recurring Plans'!$A$5:$M$104,7,FALSE)='Assumptions'!$E$4,VLOOKUP($A945,'Recurring Plans'!$A$5:$M$104,5,FALSE)+($B945-1)*VLOOKUP($A945,'Recurring Plans'!$A$5:$M$104,6,FALSE),IF(VLOOKUP($A945,'Recurring Plans'!$A$5:$M$104,7,FALSE)='Assumptions'!$E$5,VLOOKUP($A945,'Recurring Plans'!$A$5:$M$104,5,FALSE)+($B945-1)*VLOOKUP($A945,'Recurring Plans'!$A$5:$M$104,6,FALSE)*7,IF(VLOOKUP($A945,'Recurring Plans'!$A$5:$M$104,7,FALSE)='Assumptions'!$E$6,EDATE(VLOOKUP($A945,'Recurring Plans'!$A$5:$M$104,5,FALSE),($B945-1)*VLOOKUP($A945,'Recurring Plans'!$A$5:$M$104,6,FALSE)),""))),""))</f>
        <v/>
      </c>
      <c r="F945" s="31" t="n"/>
      <c r="G945" s="32">
        <f>IF($E945="","",IF($F945&lt;&gt;"",$F945,$E945))</f>
        <v/>
      </c>
      <c r="H945" s="22">
        <f>IF($E945="","",IFERROR(VLOOKUP($A945,'Recurring Plans'!$A$5:$M$104,9,FALSE),""))</f>
        <v/>
      </c>
      <c r="I945" s="13" t="n"/>
      <c r="J945" s="18">
        <f>IF($E945="","",IF($I945&lt;&gt;"",$I945,IFERROR(VLOOKUP($A945,'Recurring Plans'!$A$5:$M$104,10,FALSE),"")))</f>
        <v/>
      </c>
      <c r="K945" s="12" t="n"/>
      <c r="L945" s="6">
        <f>IF($G945="","",IF($K945&lt;&gt;"",$K945,'Assumptions'!$E$14))</f>
        <v/>
      </c>
      <c r="M945" s="13" t="n"/>
      <c r="N945" s="18">
        <f>IF($G945="","",IF(OR($F945&lt;&gt;"",$I945&lt;&gt;"",$M945&lt;&gt;"",$K945='Assumptions'!$E$16,$K945='Assumptions'!$E$17),"Exception - check",IF(AND($L945='Assumptions'!$E$14,$G945&lt;'Assumptions'!$B$4),"Past date - check","")))</f>
        <v/>
      </c>
    </row>
    <row r="946">
      <c r="A946" s="9">
        <f>IFERROR(IF(INDEX('Recurring Plans'!$A$5:$A$104,INT((ROW()-5)/12)+1)="","",INDEX('Recurring Plans'!$A$5:$A$104,INT((ROW()-5)/12)+1)),"")</f>
        <v/>
      </c>
      <c r="B946" s="23">
        <f>IF($A946="","",MOD(ROW()-5,12)+1)</f>
        <v/>
      </c>
      <c r="C946" s="20">
        <f>IF($A946="","",IFERROR(VLOOKUP($A946,'Recurring Plans'!$A$5:$M$104,2,FALSE),""))</f>
        <v/>
      </c>
      <c r="D946" s="20">
        <f>IF($A946="","",IFERROR(VLOOKUP($A946,'Recurring Plans'!$A$5:$M$104,4,FALSE),""))</f>
        <v/>
      </c>
      <c r="E946" s="33">
        <f>IF(OR($A946="",$B946&gt;IFERROR(VLOOKUP($A946,'Recurring Plans'!$A$5:$M$104,8,FALSE),0),IFERROR(VLOOKUP($A946,'Recurring Plans'!$A$5:$M$104,11,FALSE),"")&lt;&gt;'Assumptions'!$E$9),"",IFERROR(IF(VLOOKUP($A946,'Recurring Plans'!$A$5:$M$104,7,FALSE)='Assumptions'!$E$4,VLOOKUP($A946,'Recurring Plans'!$A$5:$M$104,5,FALSE)+($B946-1)*VLOOKUP($A946,'Recurring Plans'!$A$5:$M$104,6,FALSE),IF(VLOOKUP($A946,'Recurring Plans'!$A$5:$M$104,7,FALSE)='Assumptions'!$E$5,VLOOKUP($A946,'Recurring Plans'!$A$5:$M$104,5,FALSE)+($B946-1)*VLOOKUP($A946,'Recurring Plans'!$A$5:$M$104,6,FALSE)*7,IF(VLOOKUP($A946,'Recurring Plans'!$A$5:$M$104,7,FALSE)='Assumptions'!$E$6,EDATE(VLOOKUP($A946,'Recurring Plans'!$A$5:$M$104,5,FALSE),($B946-1)*VLOOKUP($A946,'Recurring Plans'!$A$5:$M$104,6,FALSE)),""))),""))</f>
        <v/>
      </c>
      <c r="F946" s="31" t="n"/>
      <c r="G946" s="33">
        <f>IF($E946="","",IF($F946&lt;&gt;"",$F946,$E946))</f>
        <v/>
      </c>
      <c r="H946" s="24">
        <f>IF($E946="","",IFERROR(VLOOKUP($A946,'Recurring Plans'!$A$5:$M$104,9,FALSE),""))</f>
        <v/>
      </c>
      <c r="I946" s="13" t="n"/>
      <c r="J946" s="20">
        <f>IF($E946="","",IF($I946&lt;&gt;"",$I946,IFERROR(VLOOKUP($A946,'Recurring Plans'!$A$5:$M$104,10,FALSE),"")))</f>
        <v/>
      </c>
      <c r="K946" s="12" t="n"/>
      <c r="L946" s="9">
        <f>IF($G946="","",IF($K946&lt;&gt;"",$K946,'Assumptions'!$E$14))</f>
        <v/>
      </c>
      <c r="M946" s="13" t="n"/>
      <c r="N946" s="20">
        <f>IF($G946="","",IF(OR($F946&lt;&gt;"",$I946&lt;&gt;"",$M946&lt;&gt;"",$K946='Assumptions'!$E$16,$K946='Assumptions'!$E$17),"Exception - check",IF(AND($L946='Assumptions'!$E$14,$G946&lt;'Assumptions'!$B$4),"Past date - check","")))</f>
        <v/>
      </c>
    </row>
    <row r="947">
      <c r="A947" s="6">
        <f>IFERROR(IF(INDEX('Recurring Plans'!$A$5:$A$104,INT((ROW()-5)/12)+1)="","",INDEX('Recurring Plans'!$A$5:$A$104,INT((ROW()-5)/12)+1)),"")</f>
        <v/>
      </c>
      <c r="B947" s="21">
        <f>IF($A947="","",MOD(ROW()-5,12)+1)</f>
        <v/>
      </c>
      <c r="C947" s="18">
        <f>IF($A947="","",IFERROR(VLOOKUP($A947,'Recurring Plans'!$A$5:$M$104,2,FALSE),""))</f>
        <v/>
      </c>
      <c r="D947" s="18">
        <f>IF($A947="","",IFERROR(VLOOKUP($A947,'Recurring Plans'!$A$5:$M$104,4,FALSE),""))</f>
        <v/>
      </c>
      <c r="E947" s="32">
        <f>IF(OR($A947="",$B947&gt;IFERROR(VLOOKUP($A947,'Recurring Plans'!$A$5:$M$104,8,FALSE),0),IFERROR(VLOOKUP($A947,'Recurring Plans'!$A$5:$M$104,11,FALSE),"")&lt;&gt;'Assumptions'!$E$9),"",IFERROR(IF(VLOOKUP($A947,'Recurring Plans'!$A$5:$M$104,7,FALSE)='Assumptions'!$E$4,VLOOKUP($A947,'Recurring Plans'!$A$5:$M$104,5,FALSE)+($B947-1)*VLOOKUP($A947,'Recurring Plans'!$A$5:$M$104,6,FALSE),IF(VLOOKUP($A947,'Recurring Plans'!$A$5:$M$104,7,FALSE)='Assumptions'!$E$5,VLOOKUP($A947,'Recurring Plans'!$A$5:$M$104,5,FALSE)+($B947-1)*VLOOKUP($A947,'Recurring Plans'!$A$5:$M$104,6,FALSE)*7,IF(VLOOKUP($A947,'Recurring Plans'!$A$5:$M$104,7,FALSE)='Assumptions'!$E$6,EDATE(VLOOKUP($A947,'Recurring Plans'!$A$5:$M$104,5,FALSE),($B947-1)*VLOOKUP($A947,'Recurring Plans'!$A$5:$M$104,6,FALSE)),""))),""))</f>
        <v/>
      </c>
      <c r="F947" s="31" t="n"/>
      <c r="G947" s="32">
        <f>IF($E947="","",IF($F947&lt;&gt;"",$F947,$E947))</f>
        <v/>
      </c>
      <c r="H947" s="22">
        <f>IF($E947="","",IFERROR(VLOOKUP($A947,'Recurring Plans'!$A$5:$M$104,9,FALSE),""))</f>
        <v/>
      </c>
      <c r="I947" s="13" t="n"/>
      <c r="J947" s="18">
        <f>IF($E947="","",IF($I947&lt;&gt;"",$I947,IFERROR(VLOOKUP($A947,'Recurring Plans'!$A$5:$M$104,10,FALSE),"")))</f>
        <v/>
      </c>
      <c r="K947" s="12" t="n"/>
      <c r="L947" s="6">
        <f>IF($G947="","",IF($K947&lt;&gt;"",$K947,'Assumptions'!$E$14))</f>
        <v/>
      </c>
      <c r="M947" s="13" t="n"/>
      <c r="N947" s="18">
        <f>IF($G947="","",IF(OR($F947&lt;&gt;"",$I947&lt;&gt;"",$M947&lt;&gt;"",$K947='Assumptions'!$E$16,$K947='Assumptions'!$E$17),"Exception - check",IF(AND($L947='Assumptions'!$E$14,$G947&lt;'Assumptions'!$B$4),"Past date - check","")))</f>
        <v/>
      </c>
    </row>
    <row r="948">
      <c r="A948" s="9">
        <f>IFERROR(IF(INDEX('Recurring Plans'!$A$5:$A$104,INT((ROW()-5)/12)+1)="","",INDEX('Recurring Plans'!$A$5:$A$104,INT((ROW()-5)/12)+1)),"")</f>
        <v/>
      </c>
      <c r="B948" s="23">
        <f>IF($A948="","",MOD(ROW()-5,12)+1)</f>
        <v/>
      </c>
      <c r="C948" s="20">
        <f>IF($A948="","",IFERROR(VLOOKUP($A948,'Recurring Plans'!$A$5:$M$104,2,FALSE),""))</f>
        <v/>
      </c>
      <c r="D948" s="20">
        <f>IF($A948="","",IFERROR(VLOOKUP($A948,'Recurring Plans'!$A$5:$M$104,4,FALSE),""))</f>
        <v/>
      </c>
      <c r="E948" s="33">
        <f>IF(OR($A948="",$B948&gt;IFERROR(VLOOKUP($A948,'Recurring Plans'!$A$5:$M$104,8,FALSE),0),IFERROR(VLOOKUP($A948,'Recurring Plans'!$A$5:$M$104,11,FALSE),"")&lt;&gt;'Assumptions'!$E$9),"",IFERROR(IF(VLOOKUP($A948,'Recurring Plans'!$A$5:$M$104,7,FALSE)='Assumptions'!$E$4,VLOOKUP($A948,'Recurring Plans'!$A$5:$M$104,5,FALSE)+($B948-1)*VLOOKUP($A948,'Recurring Plans'!$A$5:$M$104,6,FALSE),IF(VLOOKUP($A948,'Recurring Plans'!$A$5:$M$104,7,FALSE)='Assumptions'!$E$5,VLOOKUP($A948,'Recurring Plans'!$A$5:$M$104,5,FALSE)+($B948-1)*VLOOKUP($A948,'Recurring Plans'!$A$5:$M$104,6,FALSE)*7,IF(VLOOKUP($A948,'Recurring Plans'!$A$5:$M$104,7,FALSE)='Assumptions'!$E$6,EDATE(VLOOKUP($A948,'Recurring Plans'!$A$5:$M$104,5,FALSE),($B948-1)*VLOOKUP($A948,'Recurring Plans'!$A$5:$M$104,6,FALSE)),""))),""))</f>
        <v/>
      </c>
      <c r="F948" s="31" t="n"/>
      <c r="G948" s="33">
        <f>IF($E948="","",IF($F948&lt;&gt;"",$F948,$E948))</f>
        <v/>
      </c>
      <c r="H948" s="24">
        <f>IF($E948="","",IFERROR(VLOOKUP($A948,'Recurring Plans'!$A$5:$M$104,9,FALSE),""))</f>
        <v/>
      </c>
      <c r="I948" s="13" t="n"/>
      <c r="J948" s="20">
        <f>IF($E948="","",IF($I948&lt;&gt;"",$I948,IFERROR(VLOOKUP($A948,'Recurring Plans'!$A$5:$M$104,10,FALSE),"")))</f>
        <v/>
      </c>
      <c r="K948" s="12" t="n"/>
      <c r="L948" s="9">
        <f>IF($G948="","",IF($K948&lt;&gt;"",$K948,'Assumptions'!$E$14))</f>
        <v/>
      </c>
      <c r="M948" s="13" t="n"/>
      <c r="N948" s="20">
        <f>IF($G948="","",IF(OR($F948&lt;&gt;"",$I948&lt;&gt;"",$M948&lt;&gt;"",$K948='Assumptions'!$E$16,$K948='Assumptions'!$E$17),"Exception - check",IF(AND($L948='Assumptions'!$E$14,$G948&lt;'Assumptions'!$B$4),"Past date - check","")))</f>
        <v/>
      </c>
    </row>
    <row r="949">
      <c r="A949" s="6">
        <f>IFERROR(IF(INDEX('Recurring Plans'!$A$5:$A$104,INT((ROW()-5)/12)+1)="","",INDEX('Recurring Plans'!$A$5:$A$104,INT((ROW()-5)/12)+1)),"")</f>
        <v/>
      </c>
      <c r="B949" s="21">
        <f>IF($A949="","",MOD(ROW()-5,12)+1)</f>
        <v/>
      </c>
      <c r="C949" s="18">
        <f>IF($A949="","",IFERROR(VLOOKUP($A949,'Recurring Plans'!$A$5:$M$104,2,FALSE),""))</f>
        <v/>
      </c>
      <c r="D949" s="18">
        <f>IF($A949="","",IFERROR(VLOOKUP($A949,'Recurring Plans'!$A$5:$M$104,4,FALSE),""))</f>
        <v/>
      </c>
      <c r="E949" s="32">
        <f>IF(OR($A949="",$B949&gt;IFERROR(VLOOKUP($A949,'Recurring Plans'!$A$5:$M$104,8,FALSE),0),IFERROR(VLOOKUP($A949,'Recurring Plans'!$A$5:$M$104,11,FALSE),"")&lt;&gt;'Assumptions'!$E$9),"",IFERROR(IF(VLOOKUP($A949,'Recurring Plans'!$A$5:$M$104,7,FALSE)='Assumptions'!$E$4,VLOOKUP($A949,'Recurring Plans'!$A$5:$M$104,5,FALSE)+($B949-1)*VLOOKUP($A949,'Recurring Plans'!$A$5:$M$104,6,FALSE),IF(VLOOKUP($A949,'Recurring Plans'!$A$5:$M$104,7,FALSE)='Assumptions'!$E$5,VLOOKUP($A949,'Recurring Plans'!$A$5:$M$104,5,FALSE)+($B949-1)*VLOOKUP($A949,'Recurring Plans'!$A$5:$M$104,6,FALSE)*7,IF(VLOOKUP($A949,'Recurring Plans'!$A$5:$M$104,7,FALSE)='Assumptions'!$E$6,EDATE(VLOOKUP($A949,'Recurring Plans'!$A$5:$M$104,5,FALSE),($B949-1)*VLOOKUP($A949,'Recurring Plans'!$A$5:$M$104,6,FALSE)),""))),""))</f>
        <v/>
      </c>
      <c r="F949" s="31" t="n"/>
      <c r="G949" s="32">
        <f>IF($E949="","",IF($F949&lt;&gt;"",$F949,$E949))</f>
        <v/>
      </c>
      <c r="H949" s="22">
        <f>IF($E949="","",IFERROR(VLOOKUP($A949,'Recurring Plans'!$A$5:$M$104,9,FALSE),""))</f>
        <v/>
      </c>
      <c r="I949" s="13" t="n"/>
      <c r="J949" s="18">
        <f>IF($E949="","",IF($I949&lt;&gt;"",$I949,IFERROR(VLOOKUP($A949,'Recurring Plans'!$A$5:$M$104,10,FALSE),"")))</f>
        <v/>
      </c>
      <c r="K949" s="12" t="n"/>
      <c r="L949" s="6">
        <f>IF($G949="","",IF($K949&lt;&gt;"",$K949,'Assumptions'!$E$14))</f>
        <v/>
      </c>
      <c r="M949" s="13" t="n"/>
      <c r="N949" s="18">
        <f>IF($G949="","",IF(OR($F949&lt;&gt;"",$I949&lt;&gt;"",$M949&lt;&gt;"",$K949='Assumptions'!$E$16,$K949='Assumptions'!$E$17),"Exception - check",IF(AND($L949='Assumptions'!$E$14,$G949&lt;'Assumptions'!$B$4),"Past date - check","")))</f>
        <v/>
      </c>
    </row>
    <row r="950">
      <c r="A950" s="9">
        <f>IFERROR(IF(INDEX('Recurring Plans'!$A$5:$A$104,INT((ROW()-5)/12)+1)="","",INDEX('Recurring Plans'!$A$5:$A$104,INT((ROW()-5)/12)+1)),"")</f>
        <v/>
      </c>
      <c r="B950" s="23">
        <f>IF($A950="","",MOD(ROW()-5,12)+1)</f>
        <v/>
      </c>
      <c r="C950" s="20">
        <f>IF($A950="","",IFERROR(VLOOKUP($A950,'Recurring Plans'!$A$5:$M$104,2,FALSE),""))</f>
        <v/>
      </c>
      <c r="D950" s="20">
        <f>IF($A950="","",IFERROR(VLOOKUP($A950,'Recurring Plans'!$A$5:$M$104,4,FALSE),""))</f>
        <v/>
      </c>
      <c r="E950" s="33">
        <f>IF(OR($A950="",$B950&gt;IFERROR(VLOOKUP($A950,'Recurring Plans'!$A$5:$M$104,8,FALSE),0),IFERROR(VLOOKUP($A950,'Recurring Plans'!$A$5:$M$104,11,FALSE),"")&lt;&gt;'Assumptions'!$E$9),"",IFERROR(IF(VLOOKUP($A950,'Recurring Plans'!$A$5:$M$104,7,FALSE)='Assumptions'!$E$4,VLOOKUP($A950,'Recurring Plans'!$A$5:$M$104,5,FALSE)+($B950-1)*VLOOKUP($A950,'Recurring Plans'!$A$5:$M$104,6,FALSE),IF(VLOOKUP($A950,'Recurring Plans'!$A$5:$M$104,7,FALSE)='Assumptions'!$E$5,VLOOKUP($A950,'Recurring Plans'!$A$5:$M$104,5,FALSE)+($B950-1)*VLOOKUP($A950,'Recurring Plans'!$A$5:$M$104,6,FALSE)*7,IF(VLOOKUP($A950,'Recurring Plans'!$A$5:$M$104,7,FALSE)='Assumptions'!$E$6,EDATE(VLOOKUP($A950,'Recurring Plans'!$A$5:$M$104,5,FALSE),($B950-1)*VLOOKUP($A950,'Recurring Plans'!$A$5:$M$104,6,FALSE)),""))),""))</f>
        <v/>
      </c>
      <c r="F950" s="31" t="n"/>
      <c r="G950" s="33">
        <f>IF($E950="","",IF($F950&lt;&gt;"",$F950,$E950))</f>
        <v/>
      </c>
      <c r="H950" s="24">
        <f>IF($E950="","",IFERROR(VLOOKUP($A950,'Recurring Plans'!$A$5:$M$104,9,FALSE),""))</f>
        <v/>
      </c>
      <c r="I950" s="13" t="n"/>
      <c r="J950" s="20">
        <f>IF($E950="","",IF($I950&lt;&gt;"",$I950,IFERROR(VLOOKUP($A950,'Recurring Plans'!$A$5:$M$104,10,FALSE),"")))</f>
        <v/>
      </c>
      <c r="K950" s="12" t="n"/>
      <c r="L950" s="9">
        <f>IF($G950="","",IF($K950&lt;&gt;"",$K950,'Assumptions'!$E$14))</f>
        <v/>
      </c>
      <c r="M950" s="13" t="n"/>
      <c r="N950" s="20">
        <f>IF($G950="","",IF(OR($F950&lt;&gt;"",$I950&lt;&gt;"",$M950&lt;&gt;"",$K950='Assumptions'!$E$16,$K950='Assumptions'!$E$17),"Exception - check",IF(AND($L950='Assumptions'!$E$14,$G950&lt;'Assumptions'!$B$4),"Past date - check","")))</f>
        <v/>
      </c>
    </row>
    <row r="951">
      <c r="A951" s="6">
        <f>IFERROR(IF(INDEX('Recurring Plans'!$A$5:$A$104,INT((ROW()-5)/12)+1)="","",INDEX('Recurring Plans'!$A$5:$A$104,INT((ROW()-5)/12)+1)),"")</f>
        <v/>
      </c>
      <c r="B951" s="21">
        <f>IF($A951="","",MOD(ROW()-5,12)+1)</f>
        <v/>
      </c>
      <c r="C951" s="18">
        <f>IF($A951="","",IFERROR(VLOOKUP($A951,'Recurring Plans'!$A$5:$M$104,2,FALSE),""))</f>
        <v/>
      </c>
      <c r="D951" s="18">
        <f>IF($A951="","",IFERROR(VLOOKUP($A951,'Recurring Plans'!$A$5:$M$104,4,FALSE),""))</f>
        <v/>
      </c>
      <c r="E951" s="32">
        <f>IF(OR($A951="",$B951&gt;IFERROR(VLOOKUP($A951,'Recurring Plans'!$A$5:$M$104,8,FALSE),0),IFERROR(VLOOKUP($A951,'Recurring Plans'!$A$5:$M$104,11,FALSE),"")&lt;&gt;'Assumptions'!$E$9),"",IFERROR(IF(VLOOKUP($A951,'Recurring Plans'!$A$5:$M$104,7,FALSE)='Assumptions'!$E$4,VLOOKUP($A951,'Recurring Plans'!$A$5:$M$104,5,FALSE)+($B951-1)*VLOOKUP($A951,'Recurring Plans'!$A$5:$M$104,6,FALSE),IF(VLOOKUP($A951,'Recurring Plans'!$A$5:$M$104,7,FALSE)='Assumptions'!$E$5,VLOOKUP($A951,'Recurring Plans'!$A$5:$M$104,5,FALSE)+($B951-1)*VLOOKUP($A951,'Recurring Plans'!$A$5:$M$104,6,FALSE)*7,IF(VLOOKUP($A951,'Recurring Plans'!$A$5:$M$104,7,FALSE)='Assumptions'!$E$6,EDATE(VLOOKUP($A951,'Recurring Plans'!$A$5:$M$104,5,FALSE),($B951-1)*VLOOKUP($A951,'Recurring Plans'!$A$5:$M$104,6,FALSE)),""))),""))</f>
        <v/>
      </c>
      <c r="F951" s="31" t="n"/>
      <c r="G951" s="32">
        <f>IF($E951="","",IF($F951&lt;&gt;"",$F951,$E951))</f>
        <v/>
      </c>
      <c r="H951" s="22">
        <f>IF($E951="","",IFERROR(VLOOKUP($A951,'Recurring Plans'!$A$5:$M$104,9,FALSE),""))</f>
        <v/>
      </c>
      <c r="I951" s="13" t="n"/>
      <c r="J951" s="18">
        <f>IF($E951="","",IF($I951&lt;&gt;"",$I951,IFERROR(VLOOKUP($A951,'Recurring Plans'!$A$5:$M$104,10,FALSE),"")))</f>
        <v/>
      </c>
      <c r="K951" s="12" t="n"/>
      <c r="L951" s="6">
        <f>IF($G951="","",IF($K951&lt;&gt;"",$K951,'Assumptions'!$E$14))</f>
        <v/>
      </c>
      <c r="M951" s="13" t="n"/>
      <c r="N951" s="18">
        <f>IF($G951="","",IF(OR($F951&lt;&gt;"",$I951&lt;&gt;"",$M951&lt;&gt;"",$K951='Assumptions'!$E$16,$K951='Assumptions'!$E$17),"Exception - check",IF(AND($L951='Assumptions'!$E$14,$G951&lt;'Assumptions'!$B$4),"Past date - check","")))</f>
        <v/>
      </c>
    </row>
    <row r="952">
      <c r="A952" s="9">
        <f>IFERROR(IF(INDEX('Recurring Plans'!$A$5:$A$104,INT((ROW()-5)/12)+1)="","",INDEX('Recurring Plans'!$A$5:$A$104,INT((ROW()-5)/12)+1)),"")</f>
        <v/>
      </c>
      <c r="B952" s="23">
        <f>IF($A952="","",MOD(ROW()-5,12)+1)</f>
        <v/>
      </c>
      <c r="C952" s="20">
        <f>IF($A952="","",IFERROR(VLOOKUP($A952,'Recurring Plans'!$A$5:$M$104,2,FALSE),""))</f>
        <v/>
      </c>
      <c r="D952" s="20">
        <f>IF($A952="","",IFERROR(VLOOKUP($A952,'Recurring Plans'!$A$5:$M$104,4,FALSE),""))</f>
        <v/>
      </c>
      <c r="E952" s="33">
        <f>IF(OR($A952="",$B952&gt;IFERROR(VLOOKUP($A952,'Recurring Plans'!$A$5:$M$104,8,FALSE),0),IFERROR(VLOOKUP($A952,'Recurring Plans'!$A$5:$M$104,11,FALSE),"")&lt;&gt;'Assumptions'!$E$9),"",IFERROR(IF(VLOOKUP($A952,'Recurring Plans'!$A$5:$M$104,7,FALSE)='Assumptions'!$E$4,VLOOKUP($A952,'Recurring Plans'!$A$5:$M$104,5,FALSE)+($B952-1)*VLOOKUP($A952,'Recurring Plans'!$A$5:$M$104,6,FALSE),IF(VLOOKUP($A952,'Recurring Plans'!$A$5:$M$104,7,FALSE)='Assumptions'!$E$5,VLOOKUP($A952,'Recurring Plans'!$A$5:$M$104,5,FALSE)+($B952-1)*VLOOKUP($A952,'Recurring Plans'!$A$5:$M$104,6,FALSE)*7,IF(VLOOKUP($A952,'Recurring Plans'!$A$5:$M$104,7,FALSE)='Assumptions'!$E$6,EDATE(VLOOKUP($A952,'Recurring Plans'!$A$5:$M$104,5,FALSE),($B952-1)*VLOOKUP($A952,'Recurring Plans'!$A$5:$M$104,6,FALSE)),""))),""))</f>
        <v/>
      </c>
      <c r="F952" s="31" t="n"/>
      <c r="G952" s="33">
        <f>IF($E952="","",IF($F952&lt;&gt;"",$F952,$E952))</f>
        <v/>
      </c>
      <c r="H952" s="24">
        <f>IF($E952="","",IFERROR(VLOOKUP($A952,'Recurring Plans'!$A$5:$M$104,9,FALSE),""))</f>
        <v/>
      </c>
      <c r="I952" s="13" t="n"/>
      <c r="J952" s="20">
        <f>IF($E952="","",IF($I952&lt;&gt;"",$I952,IFERROR(VLOOKUP($A952,'Recurring Plans'!$A$5:$M$104,10,FALSE),"")))</f>
        <v/>
      </c>
      <c r="K952" s="12" t="n"/>
      <c r="L952" s="9">
        <f>IF($G952="","",IF($K952&lt;&gt;"",$K952,'Assumptions'!$E$14))</f>
        <v/>
      </c>
      <c r="M952" s="13" t="n"/>
      <c r="N952" s="20">
        <f>IF($G952="","",IF(OR($F952&lt;&gt;"",$I952&lt;&gt;"",$M952&lt;&gt;"",$K952='Assumptions'!$E$16,$K952='Assumptions'!$E$17),"Exception - check",IF(AND($L952='Assumptions'!$E$14,$G952&lt;'Assumptions'!$B$4),"Past date - check","")))</f>
        <v/>
      </c>
    </row>
    <row r="953">
      <c r="A953" s="6">
        <f>IFERROR(IF(INDEX('Recurring Plans'!$A$5:$A$104,INT((ROW()-5)/12)+1)="","",INDEX('Recurring Plans'!$A$5:$A$104,INT((ROW()-5)/12)+1)),"")</f>
        <v/>
      </c>
      <c r="B953" s="21">
        <f>IF($A953="","",MOD(ROW()-5,12)+1)</f>
        <v/>
      </c>
      <c r="C953" s="18">
        <f>IF($A953="","",IFERROR(VLOOKUP($A953,'Recurring Plans'!$A$5:$M$104,2,FALSE),""))</f>
        <v/>
      </c>
      <c r="D953" s="18">
        <f>IF($A953="","",IFERROR(VLOOKUP($A953,'Recurring Plans'!$A$5:$M$104,4,FALSE),""))</f>
        <v/>
      </c>
      <c r="E953" s="32">
        <f>IF(OR($A953="",$B953&gt;IFERROR(VLOOKUP($A953,'Recurring Plans'!$A$5:$M$104,8,FALSE),0),IFERROR(VLOOKUP($A953,'Recurring Plans'!$A$5:$M$104,11,FALSE),"")&lt;&gt;'Assumptions'!$E$9),"",IFERROR(IF(VLOOKUP($A953,'Recurring Plans'!$A$5:$M$104,7,FALSE)='Assumptions'!$E$4,VLOOKUP($A953,'Recurring Plans'!$A$5:$M$104,5,FALSE)+($B953-1)*VLOOKUP($A953,'Recurring Plans'!$A$5:$M$104,6,FALSE),IF(VLOOKUP($A953,'Recurring Plans'!$A$5:$M$104,7,FALSE)='Assumptions'!$E$5,VLOOKUP($A953,'Recurring Plans'!$A$5:$M$104,5,FALSE)+($B953-1)*VLOOKUP($A953,'Recurring Plans'!$A$5:$M$104,6,FALSE)*7,IF(VLOOKUP($A953,'Recurring Plans'!$A$5:$M$104,7,FALSE)='Assumptions'!$E$6,EDATE(VLOOKUP($A953,'Recurring Plans'!$A$5:$M$104,5,FALSE),($B953-1)*VLOOKUP($A953,'Recurring Plans'!$A$5:$M$104,6,FALSE)),""))),""))</f>
        <v/>
      </c>
      <c r="F953" s="31" t="n"/>
      <c r="G953" s="32">
        <f>IF($E953="","",IF($F953&lt;&gt;"",$F953,$E953))</f>
        <v/>
      </c>
      <c r="H953" s="22">
        <f>IF($E953="","",IFERROR(VLOOKUP($A953,'Recurring Plans'!$A$5:$M$104,9,FALSE),""))</f>
        <v/>
      </c>
      <c r="I953" s="13" t="n"/>
      <c r="J953" s="18">
        <f>IF($E953="","",IF($I953&lt;&gt;"",$I953,IFERROR(VLOOKUP($A953,'Recurring Plans'!$A$5:$M$104,10,FALSE),"")))</f>
        <v/>
      </c>
      <c r="K953" s="12" t="n"/>
      <c r="L953" s="6">
        <f>IF($G953="","",IF($K953&lt;&gt;"",$K953,'Assumptions'!$E$14))</f>
        <v/>
      </c>
      <c r="M953" s="13" t="n"/>
      <c r="N953" s="18">
        <f>IF($G953="","",IF(OR($F953&lt;&gt;"",$I953&lt;&gt;"",$M953&lt;&gt;"",$K953='Assumptions'!$E$16,$K953='Assumptions'!$E$17),"Exception - check",IF(AND($L953='Assumptions'!$E$14,$G953&lt;'Assumptions'!$B$4),"Past date - check","")))</f>
        <v/>
      </c>
    </row>
    <row r="954">
      <c r="A954" s="9">
        <f>IFERROR(IF(INDEX('Recurring Plans'!$A$5:$A$104,INT((ROW()-5)/12)+1)="","",INDEX('Recurring Plans'!$A$5:$A$104,INT((ROW()-5)/12)+1)),"")</f>
        <v/>
      </c>
      <c r="B954" s="23">
        <f>IF($A954="","",MOD(ROW()-5,12)+1)</f>
        <v/>
      </c>
      <c r="C954" s="20">
        <f>IF($A954="","",IFERROR(VLOOKUP($A954,'Recurring Plans'!$A$5:$M$104,2,FALSE),""))</f>
        <v/>
      </c>
      <c r="D954" s="20">
        <f>IF($A954="","",IFERROR(VLOOKUP($A954,'Recurring Plans'!$A$5:$M$104,4,FALSE),""))</f>
        <v/>
      </c>
      <c r="E954" s="33">
        <f>IF(OR($A954="",$B954&gt;IFERROR(VLOOKUP($A954,'Recurring Plans'!$A$5:$M$104,8,FALSE),0),IFERROR(VLOOKUP($A954,'Recurring Plans'!$A$5:$M$104,11,FALSE),"")&lt;&gt;'Assumptions'!$E$9),"",IFERROR(IF(VLOOKUP($A954,'Recurring Plans'!$A$5:$M$104,7,FALSE)='Assumptions'!$E$4,VLOOKUP($A954,'Recurring Plans'!$A$5:$M$104,5,FALSE)+($B954-1)*VLOOKUP($A954,'Recurring Plans'!$A$5:$M$104,6,FALSE),IF(VLOOKUP($A954,'Recurring Plans'!$A$5:$M$104,7,FALSE)='Assumptions'!$E$5,VLOOKUP($A954,'Recurring Plans'!$A$5:$M$104,5,FALSE)+($B954-1)*VLOOKUP($A954,'Recurring Plans'!$A$5:$M$104,6,FALSE)*7,IF(VLOOKUP($A954,'Recurring Plans'!$A$5:$M$104,7,FALSE)='Assumptions'!$E$6,EDATE(VLOOKUP($A954,'Recurring Plans'!$A$5:$M$104,5,FALSE),($B954-1)*VLOOKUP($A954,'Recurring Plans'!$A$5:$M$104,6,FALSE)),""))),""))</f>
        <v/>
      </c>
      <c r="F954" s="31" t="n"/>
      <c r="G954" s="33">
        <f>IF($E954="","",IF($F954&lt;&gt;"",$F954,$E954))</f>
        <v/>
      </c>
      <c r="H954" s="24">
        <f>IF($E954="","",IFERROR(VLOOKUP($A954,'Recurring Plans'!$A$5:$M$104,9,FALSE),""))</f>
        <v/>
      </c>
      <c r="I954" s="13" t="n"/>
      <c r="J954" s="20">
        <f>IF($E954="","",IF($I954&lt;&gt;"",$I954,IFERROR(VLOOKUP($A954,'Recurring Plans'!$A$5:$M$104,10,FALSE),"")))</f>
        <v/>
      </c>
      <c r="K954" s="12" t="n"/>
      <c r="L954" s="9">
        <f>IF($G954="","",IF($K954&lt;&gt;"",$K954,'Assumptions'!$E$14))</f>
        <v/>
      </c>
      <c r="M954" s="13" t="n"/>
      <c r="N954" s="20">
        <f>IF($G954="","",IF(OR($F954&lt;&gt;"",$I954&lt;&gt;"",$M954&lt;&gt;"",$K954='Assumptions'!$E$16,$K954='Assumptions'!$E$17),"Exception - check",IF(AND($L954='Assumptions'!$E$14,$G954&lt;'Assumptions'!$B$4),"Past date - check","")))</f>
        <v/>
      </c>
    </row>
    <row r="955">
      <c r="A955" s="6">
        <f>IFERROR(IF(INDEX('Recurring Plans'!$A$5:$A$104,INT((ROW()-5)/12)+1)="","",INDEX('Recurring Plans'!$A$5:$A$104,INT((ROW()-5)/12)+1)),"")</f>
        <v/>
      </c>
      <c r="B955" s="21">
        <f>IF($A955="","",MOD(ROW()-5,12)+1)</f>
        <v/>
      </c>
      <c r="C955" s="18">
        <f>IF($A955="","",IFERROR(VLOOKUP($A955,'Recurring Plans'!$A$5:$M$104,2,FALSE),""))</f>
        <v/>
      </c>
      <c r="D955" s="18">
        <f>IF($A955="","",IFERROR(VLOOKUP($A955,'Recurring Plans'!$A$5:$M$104,4,FALSE),""))</f>
        <v/>
      </c>
      <c r="E955" s="32">
        <f>IF(OR($A955="",$B955&gt;IFERROR(VLOOKUP($A955,'Recurring Plans'!$A$5:$M$104,8,FALSE),0),IFERROR(VLOOKUP($A955,'Recurring Plans'!$A$5:$M$104,11,FALSE),"")&lt;&gt;'Assumptions'!$E$9),"",IFERROR(IF(VLOOKUP($A955,'Recurring Plans'!$A$5:$M$104,7,FALSE)='Assumptions'!$E$4,VLOOKUP($A955,'Recurring Plans'!$A$5:$M$104,5,FALSE)+($B955-1)*VLOOKUP($A955,'Recurring Plans'!$A$5:$M$104,6,FALSE),IF(VLOOKUP($A955,'Recurring Plans'!$A$5:$M$104,7,FALSE)='Assumptions'!$E$5,VLOOKUP($A955,'Recurring Plans'!$A$5:$M$104,5,FALSE)+($B955-1)*VLOOKUP($A955,'Recurring Plans'!$A$5:$M$104,6,FALSE)*7,IF(VLOOKUP($A955,'Recurring Plans'!$A$5:$M$104,7,FALSE)='Assumptions'!$E$6,EDATE(VLOOKUP($A955,'Recurring Plans'!$A$5:$M$104,5,FALSE),($B955-1)*VLOOKUP($A955,'Recurring Plans'!$A$5:$M$104,6,FALSE)),""))),""))</f>
        <v/>
      </c>
      <c r="F955" s="31" t="n"/>
      <c r="G955" s="32">
        <f>IF($E955="","",IF($F955&lt;&gt;"",$F955,$E955))</f>
        <v/>
      </c>
      <c r="H955" s="22">
        <f>IF($E955="","",IFERROR(VLOOKUP($A955,'Recurring Plans'!$A$5:$M$104,9,FALSE),""))</f>
        <v/>
      </c>
      <c r="I955" s="13" t="n"/>
      <c r="J955" s="18">
        <f>IF($E955="","",IF($I955&lt;&gt;"",$I955,IFERROR(VLOOKUP($A955,'Recurring Plans'!$A$5:$M$104,10,FALSE),"")))</f>
        <v/>
      </c>
      <c r="K955" s="12" t="n"/>
      <c r="L955" s="6">
        <f>IF($G955="","",IF($K955&lt;&gt;"",$K955,'Assumptions'!$E$14))</f>
        <v/>
      </c>
      <c r="M955" s="13" t="n"/>
      <c r="N955" s="18">
        <f>IF($G955="","",IF(OR($F955&lt;&gt;"",$I955&lt;&gt;"",$M955&lt;&gt;"",$K955='Assumptions'!$E$16,$K955='Assumptions'!$E$17),"Exception - check",IF(AND($L955='Assumptions'!$E$14,$G955&lt;'Assumptions'!$B$4),"Past date - check","")))</f>
        <v/>
      </c>
    </row>
    <row r="956">
      <c r="A956" s="9">
        <f>IFERROR(IF(INDEX('Recurring Plans'!$A$5:$A$104,INT((ROW()-5)/12)+1)="","",INDEX('Recurring Plans'!$A$5:$A$104,INT((ROW()-5)/12)+1)),"")</f>
        <v/>
      </c>
      <c r="B956" s="23">
        <f>IF($A956="","",MOD(ROW()-5,12)+1)</f>
        <v/>
      </c>
      <c r="C956" s="20">
        <f>IF($A956="","",IFERROR(VLOOKUP($A956,'Recurring Plans'!$A$5:$M$104,2,FALSE),""))</f>
        <v/>
      </c>
      <c r="D956" s="20">
        <f>IF($A956="","",IFERROR(VLOOKUP($A956,'Recurring Plans'!$A$5:$M$104,4,FALSE),""))</f>
        <v/>
      </c>
      <c r="E956" s="33">
        <f>IF(OR($A956="",$B956&gt;IFERROR(VLOOKUP($A956,'Recurring Plans'!$A$5:$M$104,8,FALSE),0),IFERROR(VLOOKUP($A956,'Recurring Plans'!$A$5:$M$104,11,FALSE),"")&lt;&gt;'Assumptions'!$E$9),"",IFERROR(IF(VLOOKUP($A956,'Recurring Plans'!$A$5:$M$104,7,FALSE)='Assumptions'!$E$4,VLOOKUP($A956,'Recurring Plans'!$A$5:$M$104,5,FALSE)+($B956-1)*VLOOKUP($A956,'Recurring Plans'!$A$5:$M$104,6,FALSE),IF(VLOOKUP($A956,'Recurring Plans'!$A$5:$M$104,7,FALSE)='Assumptions'!$E$5,VLOOKUP($A956,'Recurring Plans'!$A$5:$M$104,5,FALSE)+($B956-1)*VLOOKUP($A956,'Recurring Plans'!$A$5:$M$104,6,FALSE)*7,IF(VLOOKUP($A956,'Recurring Plans'!$A$5:$M$104,7,FALSE)='Assumptions'!$E$6,EDATE(VLOOKUP($A956,'Recurring Plans'!$A$5:$M$104,5,FALSE),($B956-1)*VLOOKUP($A956,'Recurring Plans'!$A$5:$M$104,6,FALSE)),""))),""))</f>
        <v/>
      </c>
      <c r="F956" s="31" t="n"/>
      <c r="G956" s="33">
        <f>IF($E956="","",IF($F956&lt;&gt;"",$F956,$E956))</f>
        <v/>
      </c>
      <c r="H956" s="24">
        <f>IF($E956="","",IFERROR(VLOOKUP($A956,'Recurring Plans'!$A$5:$M$104,9,FALSE),""))</f>
        <v/>
      </c>
      <c r="I956" s="13" t="n"/>
      <c r="J956" s="20">
        <f>IF($E956="","",IF($I956&lt;&gt;"",$I956,IFERROR(VLOOKUP($A956,'Recurring Plans'!$A$5:$M$104,10,FALSE),"")))</f>
        <v/>
      </c>
      <c r="K956" s="12" t="n"/>
      <c r="L956" s="9">
        <f>IF($G956="","",IF($K956&lt;&gt;"",$K956,'Assumptions'!$E$14))</f>
        <v/>
      </c>
      <c r="M956" s="13" t="n"/>
      <c r="N956" s="20">
        <f>IF($G956="","",IF(OR($F956&lt;&gt;"",$I956&lt;&gt;"",$M956&lt;&gt;"",$K956='Assumptions'!$E$16,$K956='Assumptions'!$E$17),"Exception - check",IF(AND($L956='Assumptions'!$E$14,$G956&lt;'Assumptions'!$B$4),"Past date - check","")))</f>
        <v/>
      </c>
    </row>
    <row r="957">
      <c r="A957" s="6">
        <f>IFERROR(IF(INDEX('Recurring Plans'!$A$5:$A$104,INT((ROW()-5)/12)+1)="","",INDEX('Recurring Plans'!$A$5:$A$104,INT((ROW()-5)/12)+1)),"")</f>
        <v/>
      </c>
      <c r="B957" s="21">
        <f>IF($A957="","",MOD(ROW()-5,12)+1)</f>
        <v/>
      </c>
      <c r="C957" s="18">
        <f>IF($A957="","",IFERROR(VLOOKUP($A957,'Recurring Plans'!$A$5:$M$104,2,FALSE),""))</f>
        <v/>
      </c>
      <c r="D957" s="18">
        <f>IF($A957="","",IFERROR(VLOOKUP($A957,'Recurring Plans'!$A$5:$M$104,4,FALSE),""))</f>
        <v/>
      </c>
      <c r="E957" s="32">
        <f>IF(OR($A957="",$B957&gt;IFERROR(VLOOKUP($A957,'Recurring Plans'!$A$5:$M$104,8,FALSE),0),IFERROR(VLOOKUP($A957,'Recurring Plans'!$A$5:$M$104,11,FALSE),"")&lt;&gt;'Assumptions'!$E$9),"",IFERROR(IF(VLOOKUP($A957,'Recurring Plans'!$A$5:$M$104,7,FALSE)='Assumptions'!$E$4,VLOOKUP($A957,'Recurring Plans'!$A$5:$M$104,5,FALSE)+($B957-1)*VLOOKUP($A957,'Recurring Plans'!$A$5:$M$104,6,FALSE),IF(VLOOKUP($A957,'Recurring Plans'!$A$5:$M$104,7,FALSE)='Assumptions'!$E$5,VLOOKUP($A957,'Recurring Plans'!$A$5:$M$104,5,FALSE)+($B957-1)*VLOOKUP($A957,'Recurring Plans'!$A$5:$M$104,6,FALSE)*7,IF(VLOOKUP($A957,'Recurring Plans'!$A$5:$M$104,7,FALSE)='Assumptions'!$E$6,EDATE(VLOOKUP($A957,'Recurring Plans'!$A$5:$M$104,5,FALSE),($B957-1)*VLOOKUP($A957,'Recurring Plans'!$A$5:$M$104,6,FALSE)),""))),""))</f>
        <v/>
      </c>
      <c r="F957" s="31" t="n"/>
      <c r="G957" s="32">
        <f>IF($E957="","",IF($F957&lt;&gt;"",$F957,$E957))</f>
        <v/>
      </c>
      <c r="H957" s="22">
        <f>IF($E957="","",IFERROR(VLOOKUP($A957,'Recurring Plans'!$A$5:$M$104,9,FALSE),""))</f>
        <v/>
      </c>
      <c r="I957" s="13" t="n"/>
      <c r="J957" s="18">
        <f>IF($E957="","",IF($I957&lt;&gt;"",$I957,IFERROR(VLOOKUP($A957,'Recurring Plans'!$A$5:$M$104,10,FALSE),"")))</f>
        <v/>
      </c>
      <c r="K957" s="12" t="n"/>
      <c r="L957" s="6">
        <f>IF($G957="","",IF($K957&lt;&gt;"",$K957,'Assumptions'!$E$14))</f>
        <v/>
      </c>
      <c r="M957" s="13" t="n"/>
      <c r="N957" s="18">
        <f>IF($G957="","",IF(OR($F957&lt;&gt;"",$I957&lt;&gt;"",$M957&lt;&gt;"",$K957='Assumptions'!$E$16,$K957='Assumptions'!$E$17),"Exception - check",IF(AND($L957='Assumptions'!$E$14,$G957&lt;'Assumptions'!$B$4),"Past date - check","")))</f>
        <v/>
      </c>
    </row>
    <row r="958">
      <c r="A958" s="9">
        <f>IFERROR(IF(INDEX('Recurring Plans'!$A$5:$A$104,INT((ROW()-5)/12)+1)="","",INDEX('Recurring Plans'!$A$5:$A$104,INT((ROW()-5)/12)+1)),"")</f>
        <v/>
      </c>
      <c r="B958" s="23">
        <f>IF($A958="","",MOD(ROW()-5,12)+1)</f>
        <v/>
      </c>
      <c r="C958" s="20">
        <f>IF($A958="","",IFERROR(VLOOKUP($A958,'Recurring Plans'!$A$5:$M$104,2,FALSE),""))</f>
        <v/>
      </c>
      <c r="D958" s="20">
        <f>IF($A958="","",IFERROR(VLOOKUP($A958,'Recurring Plans'!$A$5:$M$104,4,FALSE),""))</f>
        <v/>
      </c>
      <c r="E958" s="33">
        <f>IF(OR($A958="",$B958&gt;IFERROR(VLOOKUP($A958,'Recurring Plans'!$A$5:$M$104,8,FALSE),0),IFERROR(VLOOKUP($A958,'Recurring Plans'!$A$5:$M$104,11,FALSE),"")&lt;&gt;'Assumptions'!$E$9),"",IFERROR(IF(VLOOKUP($A958,'Recurring Plans'!$A$5:$M$104,7,FALSE)='Assumptions'!$E$4,VLOOKUP($A958,'Recurring Plans'!$A$5:$M$104,5,FALSE)+($B958-1)*VLOOKUP($A958,'Recurring Plans'!$A$5:$M$104,6,FALSE),IF(VLOOKUP($A958,'Recurring Plans'!$A$5:$M$104,7,FALSE)='Assumptions'!$E$5,VLOOKUP($A958,'Recurring Plans'!$A$5:$M$104,5,FALSE)+($B958-1)*VLOOKUP($A958,'Recurring Plans'!$A$5:$M$104,6,FALSE)*7,IF(VLOOKUP($A958,'Recurring Plans'!$A$5:$M$104,7,FALSE)='Assumptions'!$E$6,EDATE(VLOOKUP($A958,'Recurring Plans'!$A$5:$M$104,5,FALSE),($B958-1)*VLOOKUP($A958,'Recurring Plans'!$A$5:$M$104,6,FALSE)),""))),""))</f>
        <v/>
      </c>
      <c r="F958" s="31" t="n"/>
      <c r="G958" s="33">
        <f>IF($E958="","",IF($F958&lt;&gt;"",$F958,$E958))</f>
        <v/>
      </c>
      <c r="H958" s="24">
        <f>IF($E958="","",IFERROR(VLOOKUP($A958,'Recurring Plans'!$A$5:$M$104,9,FALSE),""))</f>
        <v/>
      </c>
      <c r="I958" s="13" t="n"/>
      <c r="J958" s="20">
        <f>IF($E958="","",IF($I958&lt;&gt;"",$I958,IFERROR(VLOOKUP($A958,'Recurring Plans'!$A$5:$M$104,10,FALSE),"")))</f>
        <v/>
      </c>
      <c r="K958" s="12" t="n"/>
      <c r="L958" s="9">
        <f>IF($G958="","",IF($K958&lt;&gt;"",$K958,'Assumptions'!$E$14))</f>
        <v/>
      </c>
      <c r="M958" s="13" t="n"/>
      <c r="N958" s="20">
        <f>IF($G958="","",IF(OR($F958&lt;&gt;"",$I958&lt;&gt;"",$M958&lt;&gt;"",$K958='Assumptions'!$E$16,$K958='Assumptions'!$E$17),"Exception - check",IF(AND($L958='Assumptions'!$E$14,$G958&lt;'Assumptions'!$B$4),"Past date - check","")))</f>
        <v/>
      </c>
    </row>
    <row r="959">
      <c r="A959" s="6">
        <f>IFERROR(IF(INDEX('Recurring Plans'!$A$5:$A$104,INT((ROW()-5)/12)+1)="","",INDEX('Recurring Plans'!$A$5:$A$104,INT((ROW()-5)/12)+1)),"")</f>
        <v/>
      </c>
      <c r="B959" s="21">
        <f>IF($A959="","",MOD(ROW()-5,12)+1)</f>
        <v/>
      </c>
      <c r="C959" s="18">
        <f>IF($A959="","",IFERROR(VLOOKUP($A959,'Recurring Plans'!$A$5:$M$104,2,FALSE),""))</f>
        <v/>
      </c>
      <c r="D959" s="18">
        <f>IF($A959="","",IFERROR(VLOOKUP($A959,'Recurring Plans'!$A$5:$M$104,4,FALSE),""))</f>
        <v/>
      </c>
      <c r="E959" s="32">
        <f>IF(OR($A959="",$B959&gt;IFERROR(VLOOKUP($A959,'Recurring Plans'!$A$5:$M$104,8,FALSE),0),IFERROR(VLOOKUP($A959,'Recurring Plans'!$A$5:$M$104,11,FALSE),"")&lt;&gt;'Assumptions'!$E$9),"",IFERROR(IF(VLOOKUP($A959,'Recurring Plans'!$A$5:$M$104,7,FALSE)='Assumptions'!$E$4,VLOOKUP($A959,'Recurring Plans'!$A$5:$M$104,5,FALSE)+($B959-1)*VLOOKUP($A959,'Recurring Plans'!$A$5:$M$104,6,FALSE),IF(VLOOKUP($A959,'Recurring Plans'!$A$5:$M$104,7,FALSE)='Assumptions'!$E$5,VLOOKUP($A959,'Recurring Plans'!$A$5:$M$104,5,FALSE)+($B959-1)*VLOOKUP($A959,'Recurring Plans'!$A$5:$M$104,6,FALSE)*7,IF(VLOOKUP($A959,'Recurring Plans'!$A$5:$M$104,7,FALSE)='Assumptions'!$E$6,EDATE(VLOOKUP($A959,'Recurring Plans'!$A$5:$M$104,5,FALSE),($B959-1)*VLOOKUP($A959,'Recurring Plans'!$A$5:$M$104,6,FALSE)),""))),""))</f>
        <v/>
      </c>
      <c r="F959" s="31" t="n"/>
      <c r="G959" s="32">
        <f>IF($E959="","",IF($F959&lt;&gt;"",$F959,$E959))</f>
        <v/>
      </c>
      <c r="H959" s="22">
        <f>IF($E959="","",IFERROR(VLOOKUP($A959,'Recurring Plans'!$A$5:$M$104,9,FALSE),""))</f>
        <v/>
      </c>
      <c r="I959" s="13" t="n"/>
      <c r="J959" s="18">
        <f>IF($E959="","",IF($I959&lt;&gt;"",$I959,IFERROR(VLOOKUP($A959,'Recurring Plans'!$A$5:$M$104,10,FALSE),"")))</f>
        <v/>
      </c>
      <c r="K959" s="12" t="n"/>
      <c r="L959" s="6">
        <f>IF($G959="","",IF($K959&lt;&gt;"",$K959,'Assumptions'!$E$14))</f>
        <v/>
      </c>
      <c r="M959" s="13" t="n"/>
      <c r="N959" s="18">
        <f>IF($G959="","",IF(OR($F959&lt;&gt;"",$I959&lt;&gt;"",$M959&lt;&gt;"",$K959='Assumptions'!$E$16,$K959='Assumptions'!$E$17),"Exception - check",IF(AND($L959='Assumptions'!$E$14,$G959&lt;'Assumptions'!$B$4),"Past date - check","")))</f>
        <v/>
      </c>
    </row>
    <row r="960">
      <c r="A960" s="9">
        <f>IFERROR(IF(INDEX('Recurring Plans'!$A$5:$A$104,INT((ROW()-5)/12)+1)="","",INDEX('Recurring Plans'!$A$5:$A$104,INT((ROW()-5)/12)+1)),"")</f>
        <v/>
      </c>
      <c r="B960" s="23">
        <f>IF($A960="","",MOD(ROW()-5,12)+1)</f>
        <v/>
      </c>
      <c r="C960" s="20">
        <f>IF($A960="","",IFERROR(VLOOKUP($A960,'Recurring Plans'!$A$5:$M$104,2,FALSE),""))</f>
        <v/>
      </c>
      <c r="D960" s="20">
        <f>IF($A960="","",IFERROR(VLOOKUP($A960,'Recurring Plans'!$A$5:$M$104,4,FALSE),""))</f>
        <v/>
      </c>
      <c r="E960" s="33">
        <f>IF(OR($A960="",$B960&gt;IFERROR(VLOOKUP($A960,'Recurring Plans'!$A$5:$M$104,8,FALSE),0),IFERROR(VLOOKUP($A960,'Recurring Plans'!$A$5:$M$104,11,FALSE),"")&lt;&gt;'Assumptions'!$E$9),"",IFERROR(IF(VLOOKUP($A960,'Recurring Plans'!$A$5:$M$104,7,FALSE)='Assumptions'!$E$4,VLOOKUP($A960,'Recurring Plans'!$A$5:$M$104,5,FALSE)+($B960-1)*VLOOKUP($A960,'Recurring Plans'!$A$5:$M$104,6,FALSE),IF(VLOOKUP($A960,'Recurring Plans'!$A$5:$M$104,7,FALSE)='Assumptions'!$E$5,VLOOKUP($A960,'Recurring Plans'!$A$5:$M$104,5,FALSE)+($B960-1)*VLOOKUP($A960,'Recurring Plans'!$A$5:$M$104,6,FALSE)*7,IF(VLOOKUP($A960,'Recurring Plans'!$A$5:$M$104,7,FALSE)='Assumptions'!$E$6,EDATE(VLOOKUP($A960,'Recurring Plans'!$A$5:$M$104,5,FALSE),($B960-1)*VLOOKUP($A960,'Recurring Plans'!$A$5:$M$104,6,FALSE)),""))),""))</f>
        <v/>
      </c>
      <c r="F960" s="31" t="n"/>
      <c r="G960" s="33">
        <f>IF($E960="","",IF($F960&lt;&gt;"",$F960,$E960))</f>
        <v/>
      </c>
      <c r="H960" s="24">
        <f>IF($E960="","",IFERROR(VLOOKUP($A960,'Recurring Plans'!$A$5:$M$104,9,FALSE),""))</f>
        <v/>
      </c>
      <c r="I960" s="13" t="n"/>
      <c r="J960" s="20">
        <f>IF($E960="","",IF($I960&lt;&gt;"",$I960,IFERROR(VLOOKUP($A960,'Recurring Plans'!$A$5:$M$104,10,FALSE),"")))</f>
        <v/>
      </c>
      <c r="K960" s="12" t="n"/>
      <c r="L960" s="9">
        <f>IF($G960="","",IF($K960&lt;&gt;"",$K960,'Assumptions'!$E$14))</f>
        <v/>
      </c>
      <c r="M960" s="13" t="n"/>
      <c r="N960" s="20">
        <f>IF($G960="","",IF(OR($F960&lt;&gt;"",$I960&lt;&gt;"",$M960&lt;&gt;"",$K960='Assumptions'!$E$16,$K960='Assumptions'!$E$17),"Exception - check",IF(AND($L960='Assumptions'!$E$14,$G960&lt;'Assumptions'!$B$4),"Past date - check","")))</f>
        <v/>
      </c>
    </row>
    <row r="961">
      <c r="A961" s="6">
        <f>IFERROR(IF(INDEX('Recurring Plans'!$A$5:$A$104,INT((ROW()-5)/12)+1)="","",INDEX('Recurring Plans'!$A$5:$A$104,INT((ROW()-5)/12)+1)),"")</f>
        <v/>
      </c>
      <c r="B961" s="21">
        <f>IF($A961="","",MOD(ROW()-5,12)+1)</f>
        <v/>
      </c>
      <c r="C961" s="18">
        <f>IF($A961="","",IFERROR(VLOOKUP($A961,'Recurring Plans'!$A$5:$M$104,2,FALSE),""))</f>
        <v/>
      </c>
      <c r="D961" s="18">
        <f>IF($A961="","",IFERROR(VLOOKUP($A961,'Recurring Plans'!$A$5:$M$104,4,FALSE),""))</f>
        <v/>
      </c>
      <c r="E961" s="32">
        <f>IF(OR($A961="",$B961&gt;IFERROR(VLOOKUP($A961,'Recurring Plans'!$A$5:$M$104,8,FALSE),0),IFERROR(VLOOKUP($A961,'Recurring Plans'!$A$5:$M$104,11,FALSE),"")&lt;&gt;'Assumptions'!$E$9),"",IFERROR(IF(VLOOKUP($A961,'Recurring Plans'!$A$5:$M$104,7,FALSE)='Assumptions'!$E$4,VLOOKUP($A961,'Recurring Plans'!$A$5:$M$104,5,FALSE)+($B961-1)*VLOOKUP($A961,'Recurring Plans'!$A$5:$M$104,6,FALSE),IF(VLOOKUP($A961,'Recurring Plans'!$A$5:$M$104,7,FALSE)='Assumptions'!$E$5,VLOOKUP($A961,'Recurring Plans'!$A$5:$M$104,5,FALSE)+($B961-1)*VLOOKUP($A961,'Recurring Plans'!$A$5:$M$104,6,FALSE)*7,IF(VLOOKUP($A961,'Recurring Plans'!$A$5:$M$104,7,FALSE)='Assumptions'!$E$6,EDATE(VLOOKUP($A961,'Recurring Plans'!$A$5:$M$104,5,FALSE),($B961-1)*VLOOKUP($A961,'Recurring Plans'!$A$5:$M$104,6,FALSE)),""))),""))</f>
        <v/>
      </c>
      <c r="F961" s="31" t="n"/>
      <c r="G961" s="32">
        <f>IF($E961="","",IF($F961&lt;&gt;"",$F961,$E961))</f>
        <v/>
      </c>
      <c r="H961" s="22">
        <f>IF($E961="","",IFERROR(VLOOKUP($A961,'Recurring Plans'!$A$5:$M$104,9,FALSE),""))</f>
        <v/>
      </c>
      <c r="I961" s="13" t="n"/>
      <c r="J961" s="18">
        <f>IF($E961="","",IF($I961&lt;&gt;"",$I961,IFERROR(VLOOKUP($A961,'Recurring Plans'!$A$5:$M$104,10,FALSE),"")))</f>
        <v/>
      </c>
      <c r="K961" s="12" t="n"/>
      <c r="L961" s="6">
        <f>IF($G961="","",IF($K961&lt;&gt;"",$K961,'Assumptions'!$E$14))</f>
        <v/>
      </c>
      <c r="M961" s="13" t="n"/>
      <c r="N961" s="18">
        <f>IF($G961="","",IF(OR($F961&lt;&gt;"",$I961&lt;&gt;"",$M961&lt;&gt;"",$K961='Assumptions'!$E$16,$K961='Assumptions'!$E$17),"Exception - check",IF(AND($L961='Assumptions'!$E$14,$G961&lt;'Assumptions'!$B$4),"Past date - check","")))</f>
        <v/>
      </c>
    </row>
    <row r="962">
      <c r="A962" s="9">
        <f>IFERROR(IF(INDEX('Recurring Plans'!$A$5:$A$104,INT((ROW()-5)/12)+1)="","",INDEX('Recurring Plans'!$A$5:$A$104,INT((ROW()-5)/12)+1)),"")</f>
        <v/>
      </c>
      <c r="B962" s="23">
        <f>IF($A962="","",MOD(ROW()-5,12)+1)</f>
        <v/>
      </c>
      <c r="C962" s="20">
        <f>IF($A962="","",IFERROR(VLOOKUP($A962,'Recurring Plans'!$A$5:$M$104,2,FALSE),""))</f>
        <v/>
      </c>
      <c r="D962" s="20">
        <f>IF($A962="","",IFERROR(VLOOKUP($A962,'Recurring Plans'!$A$5:$M$104,4,FALSE),""))</f>
        <v/>
      </c>
      <c r="E962" s="33">
        <f>IF(OR($A962="",$B962&gt;IFERROR(VLOOKUP($A962,'Recurring Plans'!$A$5:$M$104,8,FALSE),0),IFERROR(VLOOKUP($A962,'Recurring Plans'!$A$5:$M$104,11,FALSE),"")&lt;&gt;'Assumptions'!$E$9),"",IFERROR(IF(VLOOKUP($A962,'Recurring Plans'!$A$5:$M$104,7,FALSE)='Assumptions'!$E$4,VLOOKUP($A962,'Recurring Plans'!$A$5:$M$104,5,FALSE)+($B962-1)*VLOOKUP($A962,'Recurring Plans'!$A$5:$M$104,6,FALSE),IF(VLOOKUP($A962,'Recurring Plans'!$A$5:$M$104,7,FALSE)='Assumptions'!$E$5,VLOOKUP($A962,'Recurring Plans'!$A$5:$M$104,5,FALSE)+($B962-1)*VLOOKUP($A962,'Recurring Plans'!$A$5:$M$104,6,FALSE)*7,IF(VLOOKUP($A962,'Recurring Plans'!$A$5:$M$104,7,FALSE)='Assumptions'!$E$6,EDATE(VLOOKUP($A962,'Recurring Plans'!$A$5:$M$104,5,FALSE),($B962-1)*VLOOKUP($A962,'Recurring Plans'!$A$5:$M$104,6,FALSE)),""))),""))</f>
        <v/>
      </c>
      <c r="F962" s="31" t="n"/>
      <c r="G962" s="33">
        <f>IF($E962="","",IF($F962&lt;&gt;"",$F962,$E962))</f>
        <v/>
      </c>
      <c r="H962" s="24">
        <f>IF($E962="","",IFERROR(VLOOKUP($A962,'Recurring Plans'!$A$5:$M$104,9,FALSE),""))</f>
        <v/>
      </c>
      <c r="I962" s="13" t="n"/>
      <c r="J962" s="20">
        <f>IF($E962="","",IF($I962&lt;&gt;"",$I962,IFERROR(VLOOKUP($A962,'Recurring Plans'!$A$5:$M$104,10,FALSE),"")))</f>
        <v/>
      </c>
      <c r="K962" s="12" t="n"/>
      <c r="L962" s="9">
        <f>IF($G962="","",IF($K962&lt;&gt;"",$K962,'Assumptions'!$E$14))</f>
        <v/>
      </c>
      <c r="M962" s="13" t="n"/>
      <c r="N962" s="20">
        <f>IF($G962="","",IF(OR($F962&lt;&gt;"",$I962&lt;&gt;"",$M962&lt;&gt;"",$K962='Assumptions'!$E$16,$K962='Assumptions'!$E$17),"Exception - check",IF(AND($L962='Assumptions'!$E$14,$G962&lt;'Assumptions'!$B$4),"Past date - check","")))</f>
        <v/>
      </c>
    </row>
    <row r="963">
      <c r="A963" s="6">
        <f>IFERROR(IF(INDEX('Recurring Plans'!$A$5:$A$104,INT((ROW()-5)/12)+1)="","",INDEX('Recurring Plans'!$A$5:$A$104,INT((ROW()-5)/12)+1)),"")</f>
        <v/>
      </c>
      <c r="B963" s="21">
        <f>IF($A963="","",MOD(ROW()-5,12)+1)</f>
        <v/>
      </c>
      <c r="C963" s="18">
        <f>IF($A963="","",IFERROR(VLOOKUP($A963,'Recurring Plans'!$A$5:$M$104,2,FALSE),""))</f>
        <v/>
      </c>
      <c r="D963" s="18">
        <f>IF($A963="","",IFERROR(VLOOKUP($A963,'Recurring Plans'!$A$5:$M$104,4,FALSE),""))</f>
        <v/>
      </c>
      <c r="E963" s="32">
        <f>IF(OR($A963="",$B963&gt;IFERROR(VLOOKUP($A963,'Recurring Plans'!$A$5:$M$104,8,FALSE),0),IFERROR(VLOOKUP($A963,'Recurring Plans'!$A$5:$M$104,11,FALSE),"")&lt;&gt;'Assumptions'!$E$9),"",IFERROR(IF(VLOOKUP($A963,'Recurring Plans'!$A$5:$M$104,7,FALSE)='Assumptions'!$E$4,VLOOKUP($A963,'Recurring Plans'!$A$5:$M$104,5,FALSE)+($B963-1)*VLOOKUP($A963,'Recurring Plans'!$A$5:$M$104,6,FALSE),IF(VLOOKUP($A963,'Recurring Plans'!$A$5:$M$104,7,FALSE)='Assumptions'!$E$5,VLOOKUP($A963,'Recurring Plans'!$A$5:$M$104,5,FALSE)+($B963-1)*VLOOKUP($A963,'Recurring Plans'!$A$5:$M$104,6,FALSE)*7,IF(VLOOKUP($A963,'Recurring Plans'!$A$5:$M$104,7,FALSE)='Assumptions'!$E$6,EDATE(VLOOKUP($A963,'Recurring Plans'!$A$5:$M$104,5,FALSE),($B963-1)*VLOOKUP($A963,'Recurring Plans'!$A$5:$M$104,6,FALSE)),""))),""))</f>
        <v/>
      </c>
      <c r="F963" s="31" t="n"/>
      <c r="G963" s="32">
        <f>IF($E963="","",IF($F963&lt;&gt;"",$F963,$E963))</f>
        <v/>
      </c>
      <c r="H963" s="22">
        <f>IF($E963="","",IFERROR(VLOOKUP($A963,'Recurring Plans'!$A$5:$M$104,9,FALSE),""))</f>
        <v/>
      </c>
      <c r="I963" s="13" t="n"/>
      <c r="J963" s="18">
        <f>IF($E963="","",IF($I963&lt;&gt;"",$I963,IFERROR(VLOOKUP($A963,'Recurring Plans'!$A$5:$M$104,10,FALSE),"")))</f>
        <v/>
      </c>
      <c r="K963" s="12" t="n"/>
      <c r="L963" s="6">
        <f>IF($G963="","",IF($K963&lt;&gt;"",$K963,'Assumptions'!$E$14))</f>
        <v/>
      </c>
      <c r="M963" s="13" t="n"/>
      <c r="N963" s="18">
        <f>IF($G963="","",IF(OR($F963&lt;&gt;"",$I963&lt;&gt;"",$M963&lt;&gt;"",$K963='Assumptions'!$E$16,$K963='Assumptions'!$E$17),"Exception - check",IF(AND($L963='Assumptions'!$E$14,$G963&lt;'Assumptions'!$B$4),"Past date - check","")))</f>
        <v/>
      </c>
    </row>
    <row r="964">
      <c r="A964" s="9">
        <f>IFERROR(IF(INDEX('Recurring Plans'!$A$5:$A$104,INT((ROW()-5)/12)+1)="","",INDEX('Recurring Plans'!$A$5:$A$104,INT((ROW()-5)/12)+1)),"")</f>
        <v/>
      </c>
      <c r="B964" s="23">
        <f>IF($A964="","",MOD(ROW()-5,12)+1)</f>
        <v/>
      </c>
      <c r="C964" s="20">
        <f>IF($A964="","",IFERROR(VLOOKUP($A964,'Recurring Plans'!$A$5:$M$104,2,FALSE),""))</f>
        <v/>
      </c>
      <c r="D964" s="20">
        <f>IF($A964="","",IFERROR(VLOOKUP($A964,'Recurring Plans'!$A$5:$M$104,4,FALSE),""))</f>
        <v/>
      </c>
      <c r="E964" s="33">
        <f>IF(OR($A964="",$B964&gt;IFERROR(VLOOKUP($A964,'Recurring Plans'!$A$5:$M$104,8,FALSE),0),IFERROR(VLOOKUP($A964,'Recurring Plans'!$A$5:$M$104,11,FALSE),"")&lt;&gt;'Assumptions'!$E$9),"",IFERROR(IF(VLOOKUP($A964,'Recurring Plans'!$A$5:$M$104,7,FALSE)='Assumptions'!$E$4,VLOOKUP($A964,'Recurring Plans'!$A$5:$M$104,5,FALSE)+($B964-1)*VLOOKUP($A964,'Recurring Plans'!$A$5:$M$104,6,FALSE),IF(VLOOKUP($A964,'Recurring Plans'!$A$5:$M$104,7,FALSE)='Assumptions'!$E$5,VLOOKUP($A964,'Recurring Plans'!$A$5:$M$104,5,FALSE)+($B964-1)*VLOOKUP($A964,'Recurring Plans'!$A$5:$M$104,6,FALSE)*7,IF(VLOOKUP($A964,'Recurring Plans'!$A$5:$M$104,7,FALSE)='Assumptions'!$E$6,EDATE(VLOOKUP($A964,'Recurring Plans'!$A$5:$M$104,5,FALSE),($B964-1)*VLOOKUP($A964,'Recurring Plans'!$A$5:$M$104,6,FALSE)),""))),""))</f>
        <v/>
      </c>
      <c r="F964" s="31" t="n"/>
      <c r="G964" s="33">
        <f>IF($E964="","",IF($F964&lt;&gt;"",$F964,$E964))</f>
        <v/>
      </c>
      <c r="H964" s="24">
        <f>IF($E964="","",IFERROR(VLOOKUP($A964,'Recurring Plans'!$A$5:$M$104,9,FALSE),""))</f>
        <v/>
      </c>
      <c r="I964" s="13" t="n"/>
      <c r="J964" s="20">
        <f>IF($E964="","",IF($I964&lt;&gt;"",$I964,IFERROR(VLOOKUP($A964,'Recurring Plans'!$A$5:$M$104,10,FALSE),"")))</f>
        <v/>
      </c>
      <c r="K964" s="12" t="n"/>
      <c r="L964" s="9">
        <f>IF($G964="","",IF($K964&lt;&gt;"",$K964,'Assumptions'!$E$14))</f>
        <v/>
      </c>
      <c r="M964" s="13" t="n"/>
      <c r="N964" s="20">
        <f>IF($G964="","",IF(OR($F964&lt;&gt;"",$I964&lt;&gt;"",$M964&lt;&gt;"",$K964='Assumptions'!$E$16,$K964='Assumptions'!$E$17),"Exception - check",IF(AND($L964='Assumptions'!$E$14,$G964&lt;'Assumptions'!$B$4),"Past date - check","")))</f>
        <v/>
      </c>
    </row>
    <row r="965">
      <c r="A965" s="6">
        <f>IFERROR(IF(INDEX('Recurring Plans'!$A$5:$A$104,INT((ROW()-5)/12)+1)="","",INDEX('Recurring Plans'!$A$5:$A$104,INT((ROW()-5)/12)+1)),"")</f>
        <v/>
      </c>
      <c r="B965" s="21">
        <f>IF($A965="","",MOD(ROW()-5,12)+1)</f>
        <v/>
      </c>
      <c r="C965" s="18">
        <f>IF($A965="","",IFERROR(VLOOKUP($A965,'Recurring Plans'!$A$5:$M$104,2,FALSE),""))</f>
        <v/>
      </c>
      <c r="D965" s="18">
        <f>IF($A965="","",IFERROR(VLOOKUP($A965,'Recurring Plans'!$A$5:$M$104,4,FALSE),""))</f>
        <v/>
      </c>
      <c r="E965" s="32">
        <f>IF(OR($A965="",$B965&gt;IFERROR(VLOOKUP($A965,'Recurring Plans'!$A$5:$M$104,8,FALSE),0),IFERROR(VLOOKUP($A965,'Recurring Plans'!$A$5:$M$104,11,FALSE),"")&lt;&gt;'Assumptions'!$E$9),"",IFERROR(IF(VLOOKUP($A965,'Recurring Plans'!$A$5:$M$104,7,FALSE)='Assumptions'!$E$4,VLOOKUP($A965,'Recurring Plans'!$A$5:$M$104,5,FALSE)+($B965-1)*VLOOKUP($A965,'Recurring Plans'!$A$5:$M$104,6,FALSE),IF(VLOOKUP($A965,'Recurring Plans'!$A$5:$M$104,7,FALSE)='Assumptions'!$E$5,VLOOKUP($A965,'Recurring Plans'!$A$5:$M$104,5,FALSE)+($B965-1)*VLOOKUP($A965,'Recurring Plans'!$A$5:$M$104,6,FALSE)*7,IF(VLOOKUP($A965,'Recurring Plans'!$A$5:$M$104,7,FALSE)='Assumptions'!$E$6,EDATE(VLOOKUP($A965,'Recurring Plans'!$A$5:$M$104,5,FALSE),($B965-1)*VLOOKUP($A965,'Recurring Plans'!$A$5:$M$104,6,FALSE)),""))),""))</f>
        <v/>
      </c>
      <c r="F965" s="31" t="n"/>
      <c r="G965" s="32">
        <f>IF($E965="","",IF($F965&lt;&gt;"",$F965,$E965))</f>
        <v/>
      </c>
      <c r="H965" s="22">
        <f>IF($E965="","",IFERROR(VLOOKUP($A965,'Recurring Plans'!$A$5:$M$104,9,FALSE),""))</f>
        <v/>
      </c>
      <c r="I965" s="13" t="n"/>
      <c r="J965" s="18">
        <f>IF($E965="","",IF($I965&lt;&gt;"",$I965,IFERROR(VLOOKUP($A965,'Recurring Plans'!$A$5:$M$104,10,FALSE),"")))</f>
        <v/>
      </c>
      <c r="K965" s="12" t="n"/>
      <c r="L965" s="6">
        <f>IF($G965="","",IF($K965&lt;&gt;"",$K965,'Assumptions'!$E$14))</f>
        <v/>
      </c>
      <c r="M965" s="13" t="n"/>
      <c r="N965" s="18">
        <f>IF($G965="","",IF(OR($F965&lt;&gt;"",$I965&lt;&gt;"",$M965&lt;&gt;"",$K965='Assumptions'!$E$16,$K965='Assumptions'!$E$17),"Exception - check",IF(AND($L965='Assumptions'!$E$14,$G965&lt;'Assumptions'!$B$4),"Past date - check","")))</f>
        <v/>
      </c>
    </row>
    <row r="966">
      <c r="A966" s="9">
        <f>IFERROR(IF(INDEX('Recurring Plans'!$A$5:$A$104,INT((ROW()-5)/12)+1)="","",INDEX('Recurring Plans'!$A$5:$A$104,INT((ROW()-5)/12)+1)),"")</f>
        <v/>
      </c>
      <c r="B966" s="23">
        <f>IF($A966="","",MOD(ROW()-5,12)+1)</f>
        <v/>
      </c>
      <c r="C966" s="20">
        <f>IF($A966="","",IFERROR(VLOOKUP($A966,'Recurring Plans'!$A$5:$M$104,2,FALSE),""))</f>
        <v/>
      </c>
      <c r="D966" s="20">
        <f>IF($A966="","",IFERROR(VLOOKUP($A966,'Recurring Plans'!$A$5:$M$104,4,FALSE),""))</f>
        <v/>
      </c>
      <c r="E966" s="33">
        <f>IF(OR($A966="",$B966&gt;IFERROR(VLOOKUP($A966,'Recurring Plans'!$A$5:$M$104,8,FALSE),0),IFERROR(VLOOKUP($A966,'Recurring Plans'!$A$5:$M$104,11,FALSE),"")&lt;&gt;'Assumptions'!$E$9),"",IFERROR(IF(VLOOKUP($A966,'Recurring Plans'!$A$5:$M$104,7,FALSE)='Assumptions'!$E$4,VLOOKUP($A966,'Recurring Plans'!$A$5:$M$104,5,FALSE)+($B966-1)*VLOOKUP($A966,'Recurring Plans'!$A$5:$M$104,6,FALSE),IF(VLOOKUP($A966,'Recurring Plans'!$A$5:$M$104,7,FALSE)='Assumptions'!$E$5,VLOOKUP($A966,'Recurring Plans'!$A$5:$M$104,5,FALSE)+($B966-1)*VLOOKUP($A966,'Recurring Plans'!$A$5:$M$104,6,FALSE)*7,IF(VLOOKUP($A966,'Recurring Plans'!$A$5:$M$104,7,FALSE)='Assumptions'!$E$6,EDATE(VLOOKUP($A966,'Recurring Plans'!$A$5:$M$104,5,FALSE),($B966-1)*VLOOKUP($A966,'Recurring Plans'!$A$5:$M$104,6,FALSE)),""))),""))</f>
        <v/>
      </c>
      <c r="F966" s="31" t="n"/>
      <c r="G966" s="33">
        <f>IF($E966="","",IF($F966&lt;&gt;"",$F966,$E966))</f>
        <v/>
      </c>
      <c r="H966" s="24">
        <f>IF($E966="","",IFERROR(VLOOKUP($A966,'Recurring Plans'!$A$5:$M$104,9,FALSE),""))</f>
        <v/>
      </c>
      <c r="I966" s="13" t="n"/>
      <c r="J966" s="20">
        <f>IF($E966="","",IF($I966&lt;&gt;"",$I966,IFERROR(VLOOKUP($A966,'Recurring Plans'!$A$5:$M$104,10,FALSE),"")))</f>
        <v/>
      </c>
      <c r="K966" s="12" t="n"/>
      <c r="L966" s="9">
        <f>IF($G966="","",IF($K966&lt;&gt;"",$K966,'Assumptions'!$E$14))</f>
        <v/>
      </c>
      <c r="M966" s="13" t="n"/>
      <c r="N966" s="20">
        <f>IF($G966="","",IF(OR($F966&lt;&gt;"",$I966&lt;&gt;"",$M966&lt;&gt;"",$K966='Assumptions'!$E$16,$K966='Assumptions'!$E$17),"Exception - check",IF(AND($L966='Assumptions'!$E$14,$G966&lt;'Assumptions'!$B$4),"Past date - check","")))</f>
        <v/>
      </c>
    </row>
    <row r="967">
      <c r="A967" s="6">
        <f>IFERROR(IF(INDEX('Recurring Plans'!$A$5:$A$104,INT((ROW()-5)/12)+1)="","",INDEX('Recurring Plans'!$A$5:$A$104,INT((ROW()-5)/12)+1)),"")</f>
        <v/>
      </c>
      <c r="B967" s="21">
        <f>IF($A967="","",MOD(ROW()-5,12)+1)</f>
        <v/>
      </c>
      <c r="C967" s="18">
        <f>IF($A967="","",IFERROR(VLOOKUP($A967,'Recurring Plans'!$A$5:$M$104,2,FALSE),""))</f>
        <v/>
      </c>
      <c r="D967" s="18">
        <f>IF($A967="","",IFERROR(VLOOKUP($A967,'Recurring Plans'!$A$5:$M$104,4,FALSE),""))</f>
        <v/>
      </c>
      <c r="E967" s="32">
        <f>IF(OR($A967="",$B967&gt;IFERROR(VLOOKUP($A967,'Recurring Plans'!$A$5:$M$104,8,FALSE),0),IFERROR(VLOOKUP($A967,'Recurring Plans'!$A$5:$M$104,11,FALSE),"")&lt;&gt;'Assumptions'!$E$9),"",IFERROR(IF(VLOOKUP($A967,'Recurring Plans'!$A$5:$M$104,7,FALSE)='Assumptions'!$E$4,VLOOKUP($A967,'Recurring Plans'!$A$5:$M$104,5,FALSE)+($B967-1)*VLOOKUP($A967,'Recurring Plans'!$A$5:$M$104,6,FALSE),IF(VLOOKUP($A967,'Recurring Plans'!$A$5:$M$104,7,FALSE)='Assumptions'!$E$5,VLOOKUP($A967,'Recurring Plans'!$A$5:$M$104,5,FALSE)+($B967-1)*VLOOKUP($A967,'Recurring Plans'!$A$5:$M$104,6,FALSE)*7,IF(VLOOKUP($A967,'Recurring Plans'!$A$5:$M$104,7,FALSE)='Assumptions'!$E$6,EDATE(VLOOKUP($A967,'Recurring Plans'!$A$5:$M$104,5,FALSE),($B967-1)*VLOOKUP($A967,'Recurring Plans'!$A$5:$M$104,6,FALSE)),""))),""))</f>
        <v/>
      </c>
      <c r="F967" s="31" t="n"/>
      <c r="G967" s="32">
        <f>IF($E967="","",IF($F967&lt;&gt;"",$F967,$E967))</f>
        <v/>
      </c>
      <c r="H967" s="22">
        <f>IF($E967="","",IFERROR(VLOOKUP($A967,'Recurring Plans'!$A$5:$M$104,9,FALSE),""))</f>
        <v/>
      </c>
      <c r="I967" s="13" t="n"/>
      <c r="J967" s="18">
        <f>IF($E967="","",IF($I967&lt;&gt;"",$I967,IFERROR(VLOOKUP($A967,'Recurring Plans'!$A$5:$M$104,10,FALSE),"")))</f>
        <v/>
      </c>
      <c r="K967" s="12" t="n"/>
      <c r="L967" s="6">
        <f>IF($G967="","",IF($K967&lt;&gt;"",$K967,'Assumptions'!$E$14))</f>
        <v/>
      </c>
      <c r="M967" s="13" t="n"/>
      <c r="N967" s="18">
        <f>IF($G967="","",IF(OR($F967&lt;&gt;"",$I967&lt;&gt;"",$M967&lt;&gt;"",$K967='Assumptions'!$E$16,$K967='Assumptions'!$E$17),"Exception - check",IF(AND($L967='Assumptions'!$E$14,$G967&lt;'Assumptions'!$B$4),"Past date - check","")))</f>
        <v/>
      </c>
    </row>
    <row r="968">
      <c r="A968" s="9">
        <f>IFERROR(IF(INDEX('Recurring Plans'!$A$5:$A$104,INT((ROW()-5)/12)+1)="","",INDEX('Recurring Plans'!$A$5:$A$104,INT((ROW()-5)/12)+1)),"")</f>
        <v/>
      </c>
      <c r="B968" s="23">
        <f>IF($A968="","",MOD(ROW()-5,12)+1)</f>
        <v/>
      </c>
      <c r="C968" s="20">
        <f>IF($A968="","",IFERROR(VLOOKUP($A968,'Recurring Plans'!$A$5:$M$104,2,FALSE),""))</f>
        <v/>
      </c>
      <c r="D968" s="20">
        <f>IF($A968="","",IFERROR(VLOOKUP($A968,'Recurring Plans'!$A$5:$M$104,4,FALSE),""))</f>
        <v/>
      </c>
      <c r="E968" s="33">
        <f>IF(OR($A968="",$B968&gt;IFERROR(VLOOKUP($A968,'Recurring Plans'!$A$5:$M$104,8,FALSE),0),IFERROR(VLOOKUP($A968,'Recurring Plans'!$A$5:$M$104,11,FALSE),"")&lt;&gt;'Assumptions'!$E$9),"",IFERROR(IF(VLOOKUP($A968,'Recurring Plans'!$A$5:$M$104,7,FALSE)='Assumptions'!$E$4,VLOOKUP($A968,'Recurring Plans'!$A$5:$M$104,5,FALSE)+($B968-1)*VLOOKUP($A968,'Recurring Plans'!$A$5:$M$104,6,FALSE),IF(VLOOKUP($A968,'Recurring Plans'!$A$5:$M$104,7,FALSE)='Assumptions'!$E$5,VLOOKUP($A968,'Recurring Plans'!$A$5:$M$104,5,FALSE)+($B968-1)*VLOOKUP($A968,'Recurring Plans'!$A$5:$M$104,6,FALSE)*7,IF(VLOOKUP($A968,'Recurring Plans'!$A$5:$M$104,7,FALSE)='Assumptions'!$E$6,EDATE(VLOOKUP($A968,'Recurring Plans'!$A$5:$M$104,5,FALSE),($B968-1)*VLOOKUP($A968,'Recurring Plans'!$A$5:$M$104,6,FALSE)),""))),""))</f>
        <v/>
      </c>
      <c r="F968" s="31" t="n"/>
      <c r="G968" s="33">
        <f>IF($E968="","",IF($F968&lt;&gt;"",$F968,$E968))</f>
        <v/>
      </c>
      <c r="H968" s="24">
        <f>IF($E968="","",IFERROR(VLOOKUP($A968,'Recurring Plans'!$A$5:$M$104,9,FALSE),""))</f>
        <v/>
      </c>
      <c r="I968" s="13" t="n"/>
      <c r="J968" s="20">
        <f>IF($E968="","",IF($I968&lt;&gt;"",$I968,IFERROR(VLOOKUP($A968,'Recurring Plans'!$A$5:$M$104,10,FALSE),"")))</f>
        <v/>
      </c>
      <c r="K968" s="12" t="n"/>
      <c r="L968" s="9">
        <f>IF($G968="","",IF($K968&lt;&gt;"",$K968,'Assumptions'!$E$14))</f>
        <v/>
      </c>
      <c r="M968" s="13" t="n"/>
      <c r="N968" s="20">
        <f>IF($G968="","",IF(OR($F968&lt;&gt;"",$I968&lt;&gt;"",$M968&lt;&gt;"",$K968='Assumptions'!$E$16,$K968='Assumptions'!$E$17),"Exception - check",IF(AND($L968='Assumptions'!$E$14,$G968&lt;'Assumptions'!$B$4),"Past date - check","")))</f>
        <v/>
      </c>
    </row>
    <row r="969">
      <c r="A969" s="6">
        <f>IFERROR(IF(INDEX('Recurring Plans'!$A$5:$A$104,INT((ROW()-5)/12)+1)="","",INDEX('Recurring Plans'!$A$5:$A$104,INT((ROW()-5)/12)+1)),"")</f>
        <v/>
      </c>
      <c r="B969" s="21">
        <f>IF($A969="","",MOD(ROW()-5,12)+1)</f>
        <v/>
      </c>
      <c r="C969" s="18">
        <f>IF($A969="","",IFERROR(VLOOKUP($A969,'Recurring Plans'!$A$5:$M$104,2,FALSE),""))</f>
        <v/>
      </c>
      <c r="D969" s="18">
        <f>IF($A969="","",IFERROR(VLOOKUP($A969,'Recurring Plans'!$A$5:$M$104,4,FALSE),""))</f>
        <v/>
      </c>
      <c r="E969" s="32">
        <f>IF(OR($A969="",$B969&gt;IFERROR(VLOOKUP($A969,'Recurring Plans'!$A$5:$M$104,8,FALSE),0),IFERROR(VLOOKUP($A969,'Recurring Plans'!$A$5:$M$104,11,FALSE),"")&lt;&gt;'Assumptions'!$E$9),"",IFERROR(IF(VLOOKUP($A969,'Recurring Plans'!$A$5:$M$104,7,FALSE)='Assumptions'!$E$4,VLOOKUP($A969,'Recurring Plans'!$A$5:$M$104,5,FALSE)+($B969-1)*VLOOKUP($A969,'Recurring Plans'!$A$5:$M$104,6,FALSE),IF(VLOOKUP($A969,'Recurring Plans'!$A$5:$M$104,7,FALSE)='Assumptions'!$E$5,VLOOKUP($A969,'Recurring Plans'!$A$5:$M$104,5,FALSE)+($B969-1)*VLOOKUP($A969,'Recurring Plans'!$A$5:$M$104,6,FALSE)*7,IF(VLOOKUP($A969,'Recurring Plans'!$A$5:$M$104,7,FALSE)='Assumptions'!$E$6,EDATE(VLOOKUP($A969,'Recurring Plans'!$A$5:$M$104,5,FALSE),($B969-1)*VLOOKUP($A969,'Recurring Plans'!$A$5:$M$104,6,FALSE)),""))),""))</f>
        <v/>
      </c>
      <c r="F969" s="31" t="n"/>
      <c r="G969" s="32">
        <f>IF($E969="","",IF($F969&lt;&gt;"",$F969,$E969))</f>
        <v/>
      </c>
      <c r="H969" s="22">
        <f>IF($E969="","",IFERROR(VLOOKUP($A969,'Recurring Plans'!$A$5:$M$104,9,FALSE),""))</f>
        <v/>
      </c>
      <c r="I969" s="13" t="n"/>
      <c r="J969" s="18">
        <f>IF($E969="","",IF($I969&lt;&gt;"",$I969,IFERROR(VLOOKUP($A969,'Recurring Plans'!$A$5:$M$104,10,FALSE),"")))</f>
        <v/>
      </c>
      <c r="K969" s="12" t="n"/>
      <c r="L969" s="6">
        <f>IF($G969="","",IF($K969&lt;&gt;"",$K969,'Assumptions'!$E$14))</f>
        <v/>
      </c>
      <c r="M969" s="13" t="n"/>
      <c r="N969" s="18">
        <f>IF($G969="","",IF(OR($F969&lt;&gt;"",$I969&lt;&gt;"",$M969&lt;&gt;"",$K969='Assumptions'!$E$16,$K969='Assumptions'!$E$17),"Exception - check",IF(AND($L969='Assumptions'!$E$14,$G969&lt;'Assumptions'!$B$4),"Past date - check","")))</f>
        <v/>
      </c>
    </row>
    <row r="970">
      <c r="A970" s="9">
        <f>IFERROR(IF(INDEX('Recurring Plans'!$A$5:$A$104,INT((ROW()-5)/12)+1)="","",INDEX('Recurring Plans'!$A$5:$A$104,INT((ROW()-5)/12)+1)),"")</f>
        <v/>
      </c>
      <c r="B970" s="23">
        <f>IF($A970="","",MOD(ROW()-5,12)+1)</f>
        <v/>
      </c>
      <c r="C970" s="20">
        <f>IF($A970="","",IFERROR(VLOOKUP($A970,'Recurring Plans'!$A$5:$M$104,2,FALSE),""))</f>
        <v/>
      </c>
      <c r="D970" s="20">
        <f>IF($A970="","",IFERROR(VLOOKUP($A970,'Recurring Plans'!$A$5:$M$104,4,FALSE),""))</f>
        <v/>
      </c>
      <c r="E970" s="33">
        <f>IF(OR($A970="",$B970&gt;IFERROR(VLOOKUP($A970,'Recurring Plans'!$A$5:$M$104,8,FALSE),0),IFERROR(VLOOKUP($A970,'Recurring Plans'!$A$5:$M$104,11,FALSE),"")&lt;&gt;'Assumptions'!$E$9),"",IFERROR(IF(VLOOKUP($A970,'Recurring Plans'!$A$5:$M$104,7,FALSE)='Assumptions'!$E$4,VLOOKUP($A970,'Recurring Plans'!$A$5:$M$104,5,FALSE)+($B970-1)*VLOOKUP($A970,'Recurring Plans'!$A$5:$M$104,6,FALSE),IF(VLOOKUP($A970,'Recurring Plans'!$A$5:$M$104,7,FALSE)='Assumptions'!$E$5,VLOOKUP($A970,'Recurring Plans'!$A$5:$M$104,5,FALSE)+($B970-1)*VLOOKUP($A970,'Recurring Plans'!$A$5:$M$104,6,FALSE)*7,IF(VLOOKUP($A970,'Recurring Plans'!$A$5:$M$104,7,FALSE)='Assumptions'!$E$6,EDATE(VLOOKUP($A970,'Recurring Plans'!$A$5:$M$104,5,FALSE),($B970-1)*VLOOKUP($A970,'Recurring Plans'!$A$5:$M$104,6,FALSE)),""))),""))</f>
        <v/>
      </c>
      <c r="F970" s="31" t="n"/>
      <c r="G970" s="33">
        <f>IF($E970="","",IF($F970&lt;&gt;"",$F970,$E970))</f>
        <v/>
      </c>
      <c r="H970" s="24">
        <f>IF($E970="","",IFERROR(VLOOKUP($A970,'Recurring Plans'!$A$5:$M$104,9,FALSE),""))</f>
        <v/>
      </c>
      <c r="I970" s="13" t="n"/>
      <c r="J970" s="20">
        <f>IF($E970="","",IF($I970&lt;&gt;"",$I970,IFERROR(VLOOKUP($A970,'Recurring Plans'!$A$5:$M$104,10,FALSE),"")))</f>
        <v/>
      </c>
      <c r="K970" s="12" t="n"/>
      <c r="L970" s="9">
        <f>IF($G970="","",IF($K970&lt;&gt;"",$K970,'Assumptions'!$E$14))</f>
        <v/>
      </c>
      <c r="M970" s="13" t="n"/>
      <c r="N970" s="20">
        <f>IF($G970="","",IF(OR($F970&lt;&gt;"",$I970&lt;&gt;"",$M970&lt;&gt;"",$K970='Assumptions'!$E$16,$K970='Assumptions'!$E$17),"Exception - check",IF(AND($L970='Assumptions'!$E$14,$G970&lt;'Assumptions'!$B$4),"Past date - check","")))</f>
        <v/>
      </c>
    </row>
    <row r="971">
      <c r="A971" s="6">
        <f>IFERROR(IF(INDEX('Recurring Plans'!$A$5:$A$104,INT((ROW()-5)/12)+1)="","",INDEX('Recurring Plans'!$A$5:$A$104,INT((ROW()-5)/12)+1)),"")</f>
        <v/>
      </c>
      <c r="B971" s="21">
        <f>IF($A971="","",MOD(ROW()-5,12)+1)</f>
        <v/>
      </c>
      <c r="C971" s="18">
        <f>IF($A971="","",IFERROR(VLOOKUP($A971,'Recurring Plans'!$A$5:$M$104,2,FALSE),""))</f>
        <v/>
      </c>
      <c r="D971" s="18">
        <f>IF($A971="","",IFERROR(VLOOKUP($A971,'Recurring Plans'!$A$5:$M$104,4,FALSE),""))</f>
        <v/>
      </c>
      <c r="E971" s="32">
        <f>IF(OR($A971="",$B971&gt;IFERROR(VLOOKUP($A971,'Recurring Plans'!$A$5:$M$104,8,FALSE),0),IFERROR(VLOOKUP($A971,'Recurring Plans'!$A$5:$M$104,11,FALSE),"")&lt;&gt;'Assumptions'!$E$9),"",IFERROR(IF(VLOOKUP($A971,'Recurring Plans'!$A$5:$M$104,7,FALSE)='Assumptions'!$E$4,VLOOKUP($A971,'Recurring Plans'!$A$5:$M$104,5,FALSE)+($B971-1)*VLOOKUP($A971,'Recurring Plans'!$A$5:$M$104,6,FALSE),IF(VLOOKUP($A971,'Recurring Plans'!$A$5:$M$104,7,FALSE)='Assumptions'!$E$5,VLOOKUP($A971,'Recurring Plans'!$A$5:$M$104,5,FALSE)+($B971-1)*VLOOKUP($A971,'Recurring Plans'!$A$5:$M$104,6,FALSE)*7,IF(VLOOKUP($A971,'Recurring Plans'!$A$5:$M$104,7,FALSE)='Assumptions'!$E$6,EDATE(VLOOKUP($A971,'Recurring Plans'!$A$5:$M$104,5,FALSE),($B971-1)*VLOOKUP($A971,'Recurring Plans'!$A$5:$M$104,6,FALSE)),""))),""))</f>
        <v/>
      </c>
      <c r="F971" s="31" t="n"/>
      <c r="G971" s="32">
        <f>IF($E971="","",IF($F971&lt;&gt;"",$F971,$E971))</f>
        <v/>
      </c>
      <c r="H971" s="22">
        <f>IF($E971="","",IFERROR(VLOOKUP($A971,'Recurring Plans'!$A$5:$M$104,9,FALSE),""))</f>
        <v/>
      </c>
      <c r="I971" s="13" t="n"/>
      <c r="J971" s="18">
        <f>IF($E971="","",IF($I971&lt;&gt;"",$I971,IFERROR(VLOOKUP($A971,'Recurring Plans'!$A$5:$M$104,10,FALSE),"")))</f>
        <v/>
      </c>
      <c r="K971" s="12" t="n"/>
      <c r="L971" s="6">
        <f>IF($G971="","",IF($K971&lt;&gt;"",$K971,'Assumptions'!$E$14))</f>
        <v/>
      </c>
      <c r="M971" s="13" t="n"/>
      <c r="N971" s="18">
        <f>IF($G971="","",IF(OR($F971&lt;&gt;"",$I971&lt;&gt;"",$M971&lt;&gt;"",$K971='Assumptions'!$E$16,$K971='Assumptions'!$E$17),"Exception - check",IF(AND($L971='Assumptions'!$E$14,$G971&lt;'Assumptions'!$B$4),"Past date - check","")))</f>
        <v/>
      </c>
    </row>
    <row r="972">
      <c r="A972" s="9">
        <f>IFERROR(IF(INDEX('Recurring Plans'!$A$5:$A$104,INT((ROW()-5)/12)+1)="","",INDEX('Recurring Plans'!$A$5:$A$104,INT((ROW()-5)/12)+1)),"")</f>
        <v/>
      </c>
      <c r="B972" s="23">
        <f>IF($A972="","",MOD(ROW()-5,12)+1)</f>
        <v/>
      </c>
      <c r="C972" s="20">
        <f>IF($A972="","",IFERROR(VLOOKUP($A972,'Recurring Plans'!$A$5:$M$104,2,FALSE),""))</f>
        <v/>
      </c>
      <c r="D972" s="20">
        <f>IF($A972="","",IFERROR(VLOOKUP($A972,'Recurring Plans'!$A$5:$M$104,4,FALSE),""))</f>
        <v/>
      </c>
      <c r="E972" s="33">
        <f>IF(OR($A972="",$B972&gt;IFERROR(VLOOKUP($A972,'Recurring Plans'!$A$5:$M$104,8,FALSE),0),IFERROR(VLOOKUP($A972,'Recurring Plans'!$A$5:$M$104,11,FALSE),"")&lt;&gt;'Assumptions'!$E$9),"",IFERROR(IF(VLOOKUP($A972,'Recurring Plans'!$A$5:$M$104,7,FALSE)='Assumptions'!$E$4,VLOOKUP($A972,'Recurring Plans'!$A$5:$M$104,5,FALSE)+($B972-1)*VLOOKUP($A972,'Recurring Plans'!$A$5:$M$104,6,FALSE),IF(VLOOKUP($A972,'Recurring Plans'!$A$5:$M$104,7,FALSE)='Assumptions'!$E$5,VLOOKUP($A972,'Recurring Plans'!$A$5:$M$104,5,FALSE)+($B972-1)*VLOOKUP($A972,'Recurring Plans'!$A$5:$M$104,6,FALSE)*7,IF(VLOOKUP($A972,'Recurring Plans'!$A$5:$M$104,7,FALSE)='Assumptions'!$E$6,EDATE(VLOOKUP($A972,'Recurring Plans'!$A$5:$M$104,5,FALSE),($B972-1)*VLOOKUP($A972,'Recurring Plans'!$A$5:$M$104,6,FALSE)),""))),""))</f>
        <v/>
      </c>
      <c r="F972" s="31" t="n"/>
      <c r="G972" s="33">
        <f>IF($E972="","",IF($F972&lt;&gt;"",$F972,$E972))</f>
        <v/>
      </c>
      <c r="H972" s="24">
        <f>IF($E972="","",IFERROR(VLOOKUP($A972,'Recurring Plans'!$A$5:$M$104,9,FALSE),""))</f>
        <v/>
      </c>
      <c r="I972" s="13" t="n"/>
      <c r="J972" s="20">
        <f>IF($E972="","",IF($I972&lt;&gt;"",$I972,IFERROR(VLOOKUP($A972,'Recurring Plans'!$A$5:$M$104,10,FALSE),"")))</f>
        <v/>
      </c>
      <c r="K972" s="12" t="n"/>
      <c r="L972" s="9">
        <f>IF($G972="","",IF($K972&lt;&gt;"",$K972,'Assumptions'!$E$14))</f>
        <v/>
      </c>
      <c r="M972" s="13" t="n"/>
      <c r="N972" s="20">
        <f>IF($G972="","",IF(OR($F972&lt;&gt;"",$I972&lt;&gt;"",$M972&lt;&gt;"",$K972='Assumptions'!$E$16,$K972='Assumptions'!$E$17),"Exception - check",IF(AND($L972='Assumptions'!$E$14,$G972&lt;'Assumptions'!$B$4),"Past date - check","")))</f>
        <v/>
      </c>
    </row>
    <row r="973">
      <c r="A973" s="6">
        <f>IFERROR(IF(INDEX('Recurring Plans'!$A$5:$A$104,INT((ROW()-5)/12)+1)="","",INDEX('Recurring Plans'!$A$5:$A$104,INT((ROW()-5)/12)+1)),"")</f>
        <v/>
      </c>
      <c r="B973" s="21">
        <f>IF($A973="","",MOD(ROW()-5,12)+1)</f>
        <v/>
      </c>
      <c r="C973" s="18">
        <f>IF($A973="","",IFERROR(VLOOKUP($A973,'Recurring Plans'!$A$5:$M$104,2,FALSE),""))</f>
        <v/>
      </c>
      <c r="D973" s="18">
        <f>IF($A973="","",IFERROR(VLOOKUP($A973,'Recurring Plans'!$A$5:$M$104,4,FALSE),""))</f>
        <v/>
      </c>
      <c r="E973" s="32">
        <f>IF(OR($A973="",$B973&gt;IFERROR(VLOOKUP($A973,'Recurring Plans'!$A$5:$M$104,8,FALSE),0),IFERROR(VLOOKUP($A973,'Recurring Plans'!$A$5:$M$104,11,FALSE),"")&lt;&gt;'Assumptions'!$E$9),"",IFERROR(IF(VLOOKUP($A973,'Recurring Plans'!$A$5:$M$104,7,FALSE)='Assumptions'!$E$4,VLOOKUP($A973,'Recurring Plans'!$A$5:$M$104,5,FALSE)+($B973-1)*VLOOKUP($A973,'Recurring Plans'!$A$5:$M$104,6,FALSE),IF(VLOOKUP($A973,'Recurring Plans'!$A$5:$M$104,7,FALSE)='Assumptions'!$E$5,VLOOKUP($A973,'Recurring Plans'!$A$5:$M$104,5,FALSE)+($B973-1)*VLOOKUP($A973,'Recurring Plans'!$A$5:$M$104,6,FALSE)*7,IF(VLOOKUP($A973,'Recurring Plans'!$A$5:$M$104,7,FALSE)='Assumptions'!$E$6,EDATE(VLOOKUP($A973,'Recurring Plans'!$A$5:$M$104,5,FALSE),($B973-1)*VLOOKUP($A973,'Recurring Plans'!$A$5:$M$104,6,FALSE)),""))),""))</f>
        <v/>
      </c>
      <c r="F973" s="31" t="n"/>
      <c r="G973" s="32">
        <f>IF($E973="","",IF($F973&lt;&gt;"",$F973,$E973))</f>
        <v/>
      </c>
      <c r="H973" s="22">
        <f>IF($E973="","",IFERROR(VLOOKUP($A973,'Recurring Plans'!$A$5:$M$104,9,FALSE),""))</f>
        <v/>
      </c>
      <c r="I973" s="13" t="n"/>
      <c r="J973" s="18">
        <f>IF($E973="","",IF($I973&lt;&gt;"",$I973,IFERROR(VLOOKUP($A973,'Recurring Plans'!$A$5:$M$104,10,FALSE),"")))</f>
        <v/>
      </c>
      <c r="K973" s="12" t="n"/>
      <c r="L973" s="6">
        <f>IF($G973="","",IF($K973&lt;&gt;"",$K973,'Assumptions'!$E$14))</f>
        <v/>
      </c>
      <c r="M973" s="13" t="n"/>
      <c r="N973" s="18">
        <f>IF($G973="","",IF(OR($F973&lt;&gt;"",$I973&lt;&gt;"",$M973&lt;&gt;"",$K973='Assumptions'!$E$16,$K973='Assumptions'!$E$17),"Exception - check",IF(AND($L973='Assumptions'!$E$14,$G973&lt;'Assumptions'!$B$4),"Past date - check","")))</f>
        <v/>
      </c>
    </row>
    <row r="974">
      <c r="A974" s="9">
        <f>IFERROR(IF(INDEX('Recurring Plans'!$A$5:$A$104,INT((ROW()-5)/12)+1)="","",INDEX('Recurring Plans'!$A$5:$A$104,INT((ROW()-5)/12)+1)),"")</f>
        <v/>
      </c>
      <c r="B974" s="23">
        <f>IF($A974="","",MOD(ROW()-5,12)+1)</f>
        <v/>
      </c>
      <c r="C974" s="20">
        <f>IF($A974="","",IFERROR(VLOOKUP($A974,'Recurring Plans'!$A$5:$M$104,2,FALSE),""))</f>
        <v/>
      </c>
      <c r="D974" s="20">
        <f>IF($A974="","",IFERROR(VLOOKUP($A974,'Recurring Plans'!$A$5:$M$104,4,FALSE),""))</f>
        <v/>
      </c>
      <c r="E974" s="33">
        <f>IF(OR($A974="",$B974&gt;IFERROR(VLOOKUP($A974,'Recurring Plans'!$A$5:$M$104,8,FALSE),0),IFERROR(VLOOKUP($A974,'Recurring Plans'!$A$5:$M$104,11,FALSE),"")&lt;&gt;'Assumptions'!$E$9),"",IFERROR(IF(VLOOKUP($A974,'Recurring Plans'!$A$5:$M$104,7,FALSE)='Assumptions'!$E$4,VLOOKUP($A974,'Recurring Plans'!$A$5:$M$104,5,FALSE)+($B974-1)*VLOOKUP($A974,'Recurring Plans'!$A$5:$M$104,6,FALSE),IF(VLOOKUP($A974,'Recurring Plans'!$A$5:$M$104,7,FALSE)='Assumptions'!$E$5,VLOOKUP($A974,'Recurring Plans'!$A$5:$M$104,5,FALSE)+($B974-1)*VLOOKUP($A974,'Recurring Plans'!$A$5:$M$104,6,FALSE)*7,IF(VLOOKUP($A974,'Recurring Plans'!$A$5:$M$104,7,FALSE)='Assumptions'!$E$6,EDATE(VLOOKUP($A974,'Recurring Plans'!$A$5:$M$104,5,FALSE),($B974-1)*VLOOKUP($A974,'Recurring Plans'!$A$5:$M$104,6,FALSE)),""))),""))</f>
        <v/>
      </c>
      <c r="F974" s="31" t="n"/>
      <c r="G974" s="33">
        <f>IF($E974="","",IF($F974&lt;&gt;"",$F974,$E974))</f>
        <v/>
      </c>
      <c r="H974" s="24">
        <f>IF($E974="","",IFERROR(VLOOKUP($A974,'Recurring Plans'!$A$5:$M$104,9,FALSE),""))</f>
        <v/>
      </c>
      <c r="I974" s="13" t="n"/>
      <c r="J974" s="20">
        <f>IF($E974="","",IF($I974&lt;&gt;"",$I974,IFERROR(VLOOKUP($A974,'Recurring Plans'!$A$5:$M$104,10,FALSE),"")))</f>
        <v/>
      </c>
      <c r="K974" s="12" t="n"/>
      <c r="L974" s="9">
        <f>IF($G974="","",IF($K974&lt;&gt;"",$K974,'Assumptions'!$E$14))</f>
        <v/>
      </c>
      <c r="M974" s="13" t="n"/>
      <c r="N974" s="20">
        <f>IF($G974="","",IF(OR($F974&lt;&gt;"",$I974&lt;&gt;"",$M974&lt;&gt;"",$K974='Assumptions'!$E$16,$K974='Assumptions'!$E$17),"Exception - check",IF(AND($L974='Assumptions'!$E$14,$G974&lt;'Assumptions'!$B$4),"Past date - check","")))</f>
        <v/>
      </c>
    </row>
    <row r="975">
      <c r="A975" s="6">
        <f>IFERROR(IF(INDEX('Recurring Plans'!$A$5:$A$104,INT((ROW()-5)/12)+1)="","",INDEX('Recurring Plans'!$A$5:$A$104,INT((ROW()-5)/12)+1)),"")</f>
        <v/>
      </c>
      <c r="B975" s="21">
        <f>IF($A975="","",MOD(ROW()-5,12)+1)</f>
        <v/>
      </c>
      <c r="C975" s="18">
        <f>IF($A975="","",IFERROR(VLOOKUP($A975,'Recurring Plans'!$A$5:$M$104,2,FALSE),""))</f>
        <v/>
      </c>
      <c r="D975" s="18">
        <f>IF($A975="","",IFERROR(VLOOKUP($A975,'Recurring Plans'!$A$5:$M$104,4,FALSE),""))</f>
        <v/>
      </c>
      <c r="E975" s="32">
        <f>IF(OR($A975="",$B975&gt;IFERROR(VLOOKUP($A975,'Recurring Plans'!$A$5:$M$104,8,FALSE),0),IFERROR(VLOOKUP($A975,'Recurring Plans'!$A$5:$M$104,11,FALSE),"")&lt;&gt;'Assumptions'!$E$9),"",IFERROR(IF(VLOOKUP($A975,'Recurring Plans'!$A$5:$M$104,7,FALSE)='Assumptions'!$E$4,VLOOKUP($A975,'Recurring Plans'!$A$5:$M$104,5,FALSE)+($B975-1)*VLOOKUP($A975,'Recurring Plans'!$A$5:$M$104,6,FALSE),IF(VLOOKUP($A975,'Recurring Plans'!$A$5:$M$104,7,FALSE)='Assumptions'!$E$5,VLOOKUP($A975,'Recurring Plans'!$A$5:$M$104,5,FALSE)+($B975-1)*VLOOKUP($A975,'Recurring Plans'!$A$5:$M$104,6,FALSE)*7,IF(VLOOKUP($A975,'Recurring Plans'!$A$5:$M$104,7,FALSE)='Assumptions'!$E$6,EDATE(VLOOKUP($A975,'Recurring Plans'!$A$5:$M$104,5,FALSE),($B975-1)*VLOOKUP($A975,'Recurring Plans'!$A$5:$M$104,6,FALSE)),""))),""))</f>
        <v/>
      </c>
      <c r="F975" s="31" t="n"/>
      <c r="G975" s="32">
        <f>IF($E975="","",IF($F975&lt;&gt;"",$F975,$E975))</f>
        <v/>
      </c>
      <c r="H975" s="22">
        <f>IF($E975="","",IFERROR(VLOOKUP($A975,'Recurring Plans'!$A$5:$M$104,9,FALSE),""))</f>
        <v/>
      </c>
      <c r="I975" s="13" t="n"/>
      <c r="J975" s="18">
        <f>IF($E975="","",IF($I975&lt;&gt;"",$I975,IFERROR(VLOOKUP($A975,'Recurring Plans'!$A$5:$M$104,10,FALSE),"")))</f>
        <v/>
      </c>
      <c r="K975" s="12" t="n"/>
      <c r="L975" s="6">
        <f>IF($G975="","",IF($K975&lt;&gt;"",$K975,'Assumptions'!$E$14))</f>
        <v/>
      </c>
      <c r="M975" s="13" t="n"/>
      <c r="N975" s="18">
        <f>IF($G975="","",IF(OR($F975&lt;&gt;"",$I975&lt;&gt;"",$M975&lt;&gt;"",$K975='Assumptions'!$E$16,$K975='Assumptions'!$E$17),"Exception - check",IF(AND($L975='Assumptions'!$E$14,$G975&lt;'Assumptions'!$B$4),"Past date - check","")))</f>
        <v/>
      </c>
    </row>
    <row r="976">
      <c r="A976" s="9">
        <f>IFERROR(IF(INDEX('Recurring Plans'!$A$5:$A$104,INT((ROW()-5)/12)+1)="","",INDEX('Recurring Plans'!$A$5:$A$104,INT((ROW()-5)/12)+1)),"")</f>
        <v/>
      </c>
      <c r="B976" s="23">
        <f>IF($A976="","",MOD(ROW()-5,12)+1)</f>
        <v/>
      </c>
      <c r="C976" s="20">
        <f>IF($A976="","",IFERROR(VLOOKUP($A976,'Recurring Plans'!$A$5:$M$104,2,FALSE),""))</f>
        <v/>
      </c>
      <c r="D976" s="20">
        <f>IF($A976="","",IFERROR(VLOOKUP($A976,'Recurring Plans'!$A$5:$M$104,4,FALSE),""))</f>
        <v/>
      </c>
      <c r="E976" s="33">
        <f>IF(OR($A976="",$B976&gt;IFERROR(VLOOKUP($A976,'Recurring Plans'!$A$5:$M$104,8,FALSE),0),IFERROR(VLOOKUP($A976,'Recurring Plans'!$A$5:$M$104,11,FALSE),"")&lt;&gt;'Assumptions'!$E$9),"",IFERROR(IF(VLOOKUP($A976,'Recurring Plans'!$A$5:$M$104,7,FALSE)='Assumptions'!$E$4,VLOOKUP($A976,'Recurring Plans'!$A$5:$M$104,5,FALSE)+($B976-1)*VLOOKUP($A976,'Recurring Plans'!$A$5:$M$104,6,FALSE),IF(VLOOKUP($A976,'Recurring Plans'!$A$5:$M$104,7,FALSE)='Assumptions'!$E$5,VLOOKUP($A976,'Recurring Plans'!$A$5:$M$104,5,FALSE)+($B976-1)*VLOOKUP($A976,'Recurring Plans'!$A$5:$M$104,6,FALSE)*7,IF(VLOOKUP($A976,'Recurring Plans'!$A$5:$M$104,7,FALSE)='Assumptions'!$E$6,EDATE(VLOOKUP($A976,'Recurring Plans'!$A$5:$M$104,5,FALSE),($B976-1)*VLOOKUP($A976,'Recurring Plans'!$A$5:$M$104,6,FALSE)),""))),""))</f>
        <v/>
      </c>
      <c r="F976" s="31" t="n"/>
      <c r="G976" s="33">
        <f>IF($E976="","",IF($F976&lt;&gt;"",$F976,$E976))</f>
        <v/>
      </c>
      <c r="H976" s="24">
        <f>IF($E976="","",IFERROR(VLOOKUP($A976,'Recurring Plans'!$A$5:$M$104,9,FALSE),""))</f>
        <v/>
      </c>
      <c r="I976" s="13" t="n"/>
      <c r="J976" s="20">
        <f>IF($E976="","",IF($I976&lt;&gt;"",$I976,IFERROR(VLOOKUP($A976,'Recurring Plans'!$A$5:$M$104,10,FALSE),"")))</f>
        <v/>
      </c>
      <c r="K976" s="12" t="n"/>
      <c r="L976" s="9">
        <f>IF($G976="","",IF($K976&lt;&gt;"",$K976,'Assumptions'!$E$14))</f>
        <v/>
      </c>
      <c r="M976" s="13" t="n"/>
      <c r="N976" s="20">
        <f>IF($G976="","",IF(OR($F976&lt;&gt;"",$I976&lt;&gt;"",$M976&lt;&gt;"",$K976='Assumptions'!$E$16,$K976='Assumptions'!$E$17),"Exception - check",IF(AND($L976='Assumptions'!$E$14,$G976&lt;'Assumptions'!$B$4),"Past date - check","")))</f>
        <v/>
      </c>
    </row>
    <row r="977">
      <c r="A977" s="6">
        <f>IFERROR(IF(INDEX('Recurring Plans'!$A$5:$A$104,INT((ROW()-5)/12)+1)="","",INDEX('Recurring Plans'!$A$5:$A$104,INT((ROW()-5)/12)+1)),"")</f>
        <v/>
      </c>
      <c r="B977" s="21">
        <f>IF($A977="","",MOD(ROW()-5,12)+1)</f>
        <v/>
      </c>
      <c r="C977" s="18">
        <f>IF($A977="","",IFERROR(VLOOKUP($A977,'Recurring Plans'!$A$5:$M$104,2,FALSE),""))</f>
        <v/>
      </c>
      <c r="D977" s="18">
        <f>IF($A977="","",IFERROR(VLOOKUP($A977,'Recurring Plans'!$A$5:$M$104,4,FALSE),""))</f>
        <v/>
      </c>
      <c r="E977" s="32">
        <f>IF(OR($A977="",$B977&gt;IFERROR(VLOOKUP($A977,'Recurring Plans'!$A$5:$M$104,8,FALSE),0),IFERROR(VLOOKUP($A977,'Recurring Plans'!$A$5:$M$104,11,FALSE),"")&lt;&gt;'Assumptions'!$E$9),"",IFERROR(IF(VLOOKUP($A977,'Recurring Plans'!$A$5:$M$104,7,FALSE)='Assumptions'!$E$4,VLOOKUP($A977,'Recurring Plans'!$A$5:$M$104,5,FALSE)+($B977-1)*VLOOKUP($A977,'Recurring Plans'!$A$5:$M$104,6,FALSE),IF(VLOOKUP($A977,'Recurring Plans'!$A$5:$M$104,7,FALSE)='Assumptions'!$E$5,VLOOKUP($A977,'Recurring Plans'!$A$5:$M$104,5,FALSE)+($B977-1)*VLOOKUP($A977,'Recurring Plans'!$A$5:$M$104,6,FALSE)*7,IF(VLOOKUP($A977,'Recurring Plans'!$A$5:$M$104,7,FALSE)='Assumptions'!$E$6,EDATE(VLOOKUP($A977,'Recurring Plans'!$A$5:$M$104,5,FALSE),($B977-1)*VLOOKUP($A977,'Recurring Plans'!$A$5:$M$104,6,FALSE)),""))),""))</f>
        <v/>
      </c>
      <c r="F977" s="31" t="n"/>
      <c r="G977" s="32">
        <f>IF($E977="","",IF($F977&lt;&gt;"",$F977,$E977))</f>
        <v/>
      </c>
      <c r="H977" s="22">
        <f>IF($E977="","",IFERROR(VLOOKUP($A977,'Recurring Plans'!$A$5:$M$104,9,FALSE),""))</f>
        <v/>
      </c>
      <c r="I977" s="13" t="n"/>
      <c r="J977" s="18">
        <f>IF($E977="","",IF($I977&lt;&gt;"",$I977,IFERROR(VLOOKUP($A977,'Recurring Plans'!$A$5:$M$104,10,FALSE),"")))</f>
        <v/>
      </c>
      <c r="K977" s="12" t="n"/>
      <c r="L977" s="6">
        <f>IF($G977="","",IF($K977&lt;&gt;"",$K977,'Assumptions'!$E$14))</f>
        <v/>
      </c>
      <c r="M977" s="13" t="n"/>
      <c r="N977" s="18">
        <f>IF($G977="","",IF(OR($F977&lt;&gt;"",$I977&lt;&gt;"",$M977&lt;&gt;"",$K977='Assumptions'!$E$16,$K977='Assumptions'!$E$17),"Exception - check",IF(AND($L977='Assumptions'!$E$14,$G977&lt;'Assumptions'!$B$4),"Past date - check","")))</f>
        <v/>
      </c>
    </row>
    <row r="978">
      <c r="A978" s="9">
        <f>IFERROR(IF(INDEX('Recurring Plans'!$A$5:$A$104,INT((ROW()-5)/12)+1)="","",INDEX('Recurring Plans'!$A$5:$A$104,INT((ROW()-5)/12)+1)),"")</f>
        <v/>
      </c>
      <c r="B978" s="23">
        <f>IF($A978="","",MOD(ROW()-5,12)+1)</f>
        <v/>
      </c>
      <c r="C978" s="20">
        <f>IF($A978="","",IFERROR(VLOOKUP($A978,'Recurring Plans'!$A$5:$M$104,2,FALSE),""))</f>
        <v/>
      </c>
      <c r="D978" s="20">
        <f>IF($A978="","",IFERROR(VLOOKUP($A978,'Recurring Plans'!$A$5:$M$104,4,FALSE),""))</f>
        <v/>
      </c>
      <c r="E978" s="33">
        <f>IF(OR($A978="",$B978&gt;IFERROR(VLOOKUP($A978,'Recurring Plans'!$A$5:$M$104,8,FALSE),0),IFERROR(VLOOKUP($A978,'Recurring Plans'!$A$5:$M$104,11,FALSE),"")&lt;&gt;'Assumptions'!$E$9),"",IFERROR(IF(VLOOKUP($A978,'Recurring Plans'!$A$5:$M$104,7,FALSE)='Assumptions'!$E$4,VLOOKUP($A978,'Recurring Plans'!$A$5:$M$104,5,FALSE)+($B978-1)*VLOOKUP($A978,'Recurring Plans'!$A$5:$M$104,6,FALSE),IF(VLOOKUP($A978,'Recurring Plans'!$A$5:$M$104,7,FALSE)='Assumptions'!$E$5,VLOOKUP($A978,'Recurring Plans'!$A$5:$M$104,5,FALSE)+($B978-1)*VLOOKUP($A978,'Recurring Plans'!$A$5:$M$104,6,FALSE)*7,IF(VLOOKUP($A978,'Recurring Plans'!$A$5:$M$104,7,FALSE)='Assumptions'!$E$6,EDATE(VLOOKUP($A978,'Recurring Plans'!$A$5:$M$104,5,FALSE),($B978-1)*VLOOKUP($A978,'Recurring Plans'!$A$5:$M$104,6,FALSE)),""))),""))</f>
        <v/>
      </c>
      <c r="F978" s="31" t="n"/>
      <c r="G978" s="33">
        <f>IF($E978="","",IF($F978&lt;&gt;"",$F978,$E978))</f>
        <v/>
      </c>
      <c r="H978" s="24">
        <f>IF($E978="","",IFERROR(VLOOKUP($A978,'Recurring Plans'!$A$5:$M$104,9,FALSE),""))</f>
        <v/>
      </c>
      <c r="I978" s="13" t="n"/>
      <c r="J978" s="20">
        <f>IF($E978="","",IF($I978&lt;&gt;"",$I978,IFERROR(VLOOKUP($A978,'Recurring Plans'!$A$5:$M$104,10,FALSE),"")))</f>
        <v/>
      </c>
      <c r="K978" s="12" t="n"/>
      <c r="L978" s="9">
        <f>IF($G978="","",IF($K978&lt;&gt;"",$K978,'Assumptions'!$E$14))</f>
        <v/>
      </c>
      <c r="M978" s="13" t="n"/>
      <c r="N978" s="20">
        <f>IF($G978="","",IF(OR($F978&lt;&gt;"",$I978&lt;&gt;"",$M978&lt;&gt;"",$K978='Assumptions'!$E$16,$K978='Assumptions'!$E$17),"Exception - check",IF(AND($L978='Assumptions'!$E$14,$G978&lt;'Assumptions'!$B$4),"Past date - check","")))</f>
        <v/>
      </c>
    </row>
    <row r="979">
      <c r="A979" s="6">
        <f>IFERROR(IF(INDEX('Recurring Plans'!$A$5:$A$104,INT((ROW()-5)/12)+1)="","",INDEX('Recurring Plans'!$A$5:$A$104,INT((ROW()-5)/12)+1)),"")</f>
        <v/>
      </c>
      <c r="B979" s="21">
        <f>IF($A979="","",MOD(ROW()-5,12)+1)</f>
        <v/>
      </c>
      <c r="C979" s="18">
        <f>IF($A979="","",IFERROR(VLOOKUP($A979,'Recurring Plans'!$A$5:$M$104,2,FALSE),""))</f>
        <v/>
      </c>
      <c r="D979" s="18">
        <f>IF($A979="","",IFERROR(VLOOKUP($A979,'Recurring Plans'!$A$5:$M$104,4,FALSE),""))</f>
        <v/>
      </c>
      <c r="E979" s="32">
        <f>IF(OR($A979="",$B979&gt;IFERROR(VLOOKUP($A979,'Recurring Plans'!$A$5:$M$104,8,FALSE),0),IFERROR(VLOOKUP($A979,'Recurring Plans'!$A$5:$M$104,11,FALSE),"")&lt;&gt;'Assumptions'!$E$9),"",IFERROR(IF(VLOOKUP($A979,'Recurring Plans'!$A$5:$M$104,7,FALSE)='Assumptions'!$E$4,VLOOKUP($A979,'Recurring Plans'!$A$5:$M$104,5,FALSE)+($B979-1)*VLOOKUP($A979,'Recurring Plans'!$A$5:$M$104,6,FALSE),IF(VLOOKUP($A979,'Recurring Plans'!$A$5:$M$104,7,FALSE)='Assumptions'!$E$5,VLOOKUP($A979,'Recurring Plans'!$A$5:$M$104,5,FALSE)+($B979-1)*VLOOKUP($A979,'Recurring Plans'!$A$5:$M$104,6,FALSE)*7,IF(VLOOKUP($A979,'Recurring Plans'!$A$5:$M$104,7,FALSE)='Assumptions'!$E$6,EDATE(VLOOKUP($A979,'Recurring Plans'!$A$5:$M$104,5,FALSE),($B979-1)*VLOOKUP($A979,'Recurring Plans'!$A$5:$M$104,6,FALSE)),""))),""))</f>
        <v/>
      </c>
      <c r="F979" s="31" t="n"/>
      <c r="G979" s="32">
        <f>IF($E979="","",IF($F979&lt;&gt;"",$F979,$E979))</f>
        <v/>
      </c>
      <c r="H979" s="22">
        <f>IF($E979="","",IFERROR(VLOOKUP($A979,'Recurring Plans'!$A$5:$M$104,9,FALSE),""))</f>
        <v/>
      </c>
      <c r="I979" s="13" t="n"/>
      <c r="J979" s="18">
        <f>IF($E979="","",IF($I979&lt;&gt;"",$I979,IFERROR(VLOOKUP($A979,'Recurring Plans'!$A$5:$M$104,10,FALSE),"")))</f>
        <v/>
      </c>
      <c r="K979" s="12" t="n"/>
      <c r="L979" s="6">
        <f>IF($G979="","",IF($K979&lt;&gt;"",$K979,'Assumptions'!$E$14))</f>
        <v/>
      </c>
      <c r="M979" s="13" t="n"/>
      <c r="N979" s="18">
        <f>IF($G979="","",IF(OR($F979&lt;&gt;"",$I979&lt;&gt;"",$M979&lt;&gt;"",$K979='Assumptions'!$E$16,$K979='Assumptions'!$E$17),"Exception - check",IF(AND($L979='Assumptions'!$E$14,$G979&lt;'Assumptions'!$B$4),"Past date - check","")))</f>
        <v/>
      </c>
    </row>
    <row r="980">
      <c r="A980" s="9">
        <f>IFERROR(IF(INDEX('Recurring Plans'!$A$5:$A$104,INT((ROW()-5)/12)+1)="","",INDEX('Recurring Plans'!$A$5:$A$104,INT((ROW()-5)/12)+1)),"")</f>
        <v/>
      </c>
      <c r="B980" s="23">
        <f>IF($A980="","",MOD(ROW()-5,12)+1)</f>
        <v/>
      </c>
      <c r="C980" s="20">
        <f>IF($A980="","",IFERROR(VLOOKUP($A980,'Recurring Plans'!$A$5:$M$104,2,FALSE),""))</f>
        <v/>
      </c>
      <c r="D980" s="20">
        <f>IF($A980="","",IFERROR(VLOOKUP($A980,'Recurring Plans'!$A$5:$M$104,4,FALSE),""))</f>
        <v/>
      </c>
      <c r="E980" s="33">
        <f>IF(OR($A980="",$B980&gt;IFERROR(VLOOKUP($A980,'Recurring Plans'!$A$5:$M$104,8,FALSE),0),IFERROR(VLOOKUP($A980,'Recurring Plans'!$A$5:$M$104,11,FALSE),"")&lt;&gt;'Assumptions'!$E$9),"",IFERROR(IF(VLOOKUP($A980,'Recurring Plans'!$A$5:$M$104,7,FALSE)='Assumptions'!$E$4,VLOOKUP($A980,'Recurring Plans'!$A$5:$M$104,5,FALSE)+($B980-1)*VLOOKUP($A980,'Recurring Plans'!$A$5:$M$104,6,FALSE),IF(VLOOKUP($A980,'Recurring Plans'!$A$5:$M$104,7,FALSE)='Assumptions'!$E$5,VLOOKUP($A980,'Recurring Plans'!$A$5:$M$104,5,FALSE)+($B980-1)*VLOOKUP($A980,'Recurring Plans'!$A$5:$M$104,6,FALSE)*7,IF(VLOOKUP($A980,'Recurring Plans'!$A$5:$M$104,7,FALSE)='Assumptions'!$E$6,EDATE(VLOOKUP($A980,'Recurring Plans'!$A$5:$M$104,5,FALSE),($B980-1)*VLOOKUP($A980,'Recurring Plans'!$A$5:$M$104,6,FALSE)),""))),""))</f>
        <v/>
      </c>
      <c r="F980" s="31" t="n"/>
      <c r="G980" s="33">
        <f>IF($E980="","",IF($F980&lt;&gt;"",$F980,$E980))</f>
        <v/>
      </c>
      <c r="H980" s="24">
        <f>IF($E980="","",IFERROR(VLOOKUP($A980,'Recurring Plans'!$A$5:$M$104,9,FALSE),""))</f>
        <v/>
      </c>
      <c r="I980" s="13" t="n"/>
      <c r="J980" s="20">
        <f>IF($E980="","",IF($I980&lt;&gt;"",$I980,IFERROR(VLOOKUP($A980,'Recurring Plans'!$A$5:$M$104,10,FALSE),"")))</f>
        <v/>
      </c>
      <c r="K980" s="12" t="n"/>
      <c r="L980" s="9">
        <f>IF($G980="","",IF($K980&lt;&gt;"",$K980,'Assumptions'!$E$14))</f>
        <v/>
      </c>
      <c r="M980" s="13" t="n"/>
      <c r="N980" s="20">
        <f>IF($G980="","",IF(OR($F980&lt;&gt;"",$I980&lt;&gt;"",$M980&lt;&gt;"",$K980='Assumptions'!$E$16,$K980='Assumptions'!$E$17),"Exception - check",IF(AND($L980='Assumptions'!$E$14,$G980&lt;'Assumptions'!$B$4),"Past date - check","")))</f>
        <v/>
      </c>
    </row>
    <row r="981">
      <c r="A981" s="6">
        <f>IFERROR(IF(INDEX('Recurring Plans'!$A$5:$A$104,INT((ROW()-5)/12)+1)="","",INDEX('Recurring Plans'!$A$5:$A$104,INT((ROW()-5)/12)+1)),"")</f>
        <v/>
      </c>
      <c r="B981" s="21">
        <f>IF($A981="","",MOD(ROW()-5,12)+1)</f>
        <v/>
      </c>
      <c r="C981" s="18">
        <f>IF($A981="","",IFERROR(VLOOKUP($A981,'Recurring Plans'!$A$5:$M$104,2,FALSE),""))</f>
        <v/>
      </c>
      <c r="D981" s="18">
        <f>IF($A981="","",IFERROR(VLOOKUP($A981,'Recurring Plans'!$A$5:$M$104,4,FALSE),""))</f>
        <v/>
      </c>
      <c r="E981" s="32">
        <f>IF(OR($A981="",$B981&gt;IFERROR(VLOOKUP($A981,'Recurring Plans'!$A$5:$M$104,8,FALSE),0),IFERROR(VLOOKUP($A981,'Recurring Plans'!$A$5:$M$104,11,FALSE),"")&lt;&gt;'Assumptions'!$E$9),"",IFERROR(IF(VLOOKUP($A981,'Recurring Plans'!$A$5:$M$104,7,FALSE)='Assumptions'!$E$4,VLOOKUP($A981,'Recurring Plans'!$A$5:$M$104,5,FALSE)+($B981-1)*VLOOKUP($A981,'Recurring Plans'!$A$5:$M$104,6,FALSE),IF(VLOOKUP($A981,'Recurring Plans'!$A$5:$M$104,7,FALSE)='Assumptions'!$E$5,VLOOKUP($A981,'Recurring Plans'!$A$5:$M$104,5,FALSE)+($B981-1)*VLOOKUP($A981,'Recurring Plans'!$A$5:$M$104,6,FALSE)*7,IF(VLOOKUP($A981,'Recurring Plans'!$A$5:$M$104,7,FALSE)='Assumptions'!$E$6,EDATE(VLOOKUP($A981,'Recurring Plans'!$A$5:$M$104,5,FALSE),($B981-1)*VLOOKUP($A981,'Recurring Plans'!$A$5:$M$104,6,FALSE)),""))),""))</f>
        <v/>
      </c>
      <c r="F981" s="31" t="n"/>
      <c r="G981" s="32">
        <f>IF($E981="","",IF($F981&lt;&gt;"",$F981,$E981))</f>
        <v/>
      </c>
      <c r="H981" s="22">
        <f>IF($E981="","",IFERROR(VLOOKUP($A981,'Recurring Plans'!$A$5:$M$104,9,FALSE),""))</f>
        <v/>
      </c>
      <c r="I981" s="13" t="n"/>
      <c r="J981" s="18">
        <f>IF($E981="","",IF($I981&lt;&gt;"",$I981,IFERROR(VLOOKUP($A981,'Recurring Plans'!$A$5:$M$104,10,FALSE),"")))</f>
        <v/>
      </c>
      <c r="K981" s="12" t="n"/>
      <c r="L981" s="6">
        <f>IF($G981="","",IF($K981&lt;&gt;"",$K981,'Assumptions'!$E$14))</f>
        <v/>
      </c>
      <c r="M981" s="13" t="n"/>
      <c r="N981" s="18">
        <f>IF($G981="","",IF(OR($F981&lt;&gt;"",$I981&lt;&gt;"",$M981&lt;&gt;"",$K981='Assumptions'!$E$16,$K981='Assumptions'!$E$17),"Exception - check",IF(AND($L981='Assumptions'!$E$14,$G981&lt;'Assumptions'!$B$4),"Past date - check","")))</f>
        <v/>
      </c>
    </row>
    <row r="982">
      <c r="A982" s="9">
        <f>IFERROR(IF(INDEX('Recurring Plans'!$A$5:$A$104,INT((ROW()-5)/12)+1)="","",INDEX('Recurring Plans'!$A$5:$A$104,INT((ROW()-5)/12)+1)),"")</f>
        <v/>
      </c>
      <c r="B982" s="23">
        <f>IF($A982="","",MOD(ROW()-5,12)+1)</f>
        <v/>
      </c>
      <c r="C982" s="20">
        <f>IF($A982="","",IFERROR(VLOOKUP($A982,'Recurring Plans'!$A$5:$M$104,2,FALSE),""))</f>
        <v/>
      </c>
      <c r="D982" s="20">
        <f>IF($A982="","",IFERROR(VLOOKUP($A982,'Recurring Plans'!$A$5:$M$104,4,FALSE),""))</f>
        <v/>
      </c>
      <c r="E982" s="33">
        <f>IF(OR($A982="",$B982&gt;IFERROR(VLOOKUP($A982,'Recurring Plans'!$A$5:$M$104,8,FALSE),0),IFERROR(VLOOKUP($A982,'Recurring Plans'!$A$5:$M$104,11,FALSE),"")&lt;&gt;'Assumptions'!$E$9),"",IFERROR(IF(VLOOKUP($A982,'Recurring Plans'!$A$5:$M$104,7,FALSE)='Assumptions'!$E$4,VLOOKUP($A982,'Recurring Plans'!$A$5:$M$104,5,FALSE)+($B982-1)*VLOOKUP($A982,'Recurring Plans'!$A$5:$M$104,6,FALSE),IF(VLOOKUP($A982,'Recurring Plans'!$A$5:$M$104,7,FALSE)='Assumptions'!$E$5,VLOOKUP($A982,'Recurring Plans'!$A$5:$M$104,5,FALSE)+($B982-1)*VLOOKUP($A982,'Recurring Plans'!$A$5:$M$104,6,FALSE)*7,IF(VLOOKUP($A982,'Recurring Plans'!$A$5:$M$104,7,FALSE)='Assumptions'!$E$6,EDATE(VLOOKUP($A982,'Recurring Plans'!$A$5:$M$104,5,FALSE),($B982-1)*VLOOKUP($A982,'Recurring Plans'!$A$5:$M$104,6,FALSE)),""))),""))</f>
        <v/>
      </c>
      <c r="F982" s="31" t="n"/>
      <c r="G982" s="33">
        <f>IF($E982="","",IF($F982&lt;&gt;"",$F982,$E982))</f>
        <v/>
      </c>
      <c r="H982" s="24">
        <f>IF($E982="","",IFERROR(VLOOKUP($A982,'Recurring Plans'!$A$5:$M$104,9,FALSE),""))</f>
        <v/>
      </c>
      <c r="I982" s="13" t="n"/>
      <c r="J982" s="20">
        <f>IF($E982="","",IF($I982&lt;&gt;"",$I982,IFERROR(VLOOKUP($A982,'Recurring Plans'!$A$5:$M$104,10,FALSE),"")))</f>
        <v/>
      </c>
      <c r="K982" s="12" t="n"/>
      <c r="L982" s="9">
        <f>IF($G982="","",IF($K982&lt;&gt;"",$K982,'Assumptions'!$E$14))</f>
        <v/>
      </c>
      <c r="M982" s="13" t="n"/>
      <c r="N982" s="20">
        <f>IF($G982="","",IF(OR($F982&lt;&gt;"",$I982&lt;&gt;"",$M982&lt;&gt;"",$K982='Assumptions'!$E$16,$K982='Assumptions'!$E$17),"Exception - check",IF(AND($L982='Assumptions'!$E$14,$G982&lt;'Assumptions'!$B$4),"Past date - check","")))</f>
        <v/>
      </c>
    </row>
    <row r="983">
      <c r="A983" s="6">
        <f>IFERROR(IF(INDEX('Recurring Plans'!$A$5:$A$104,INT((ROW()-5)/12)+1)="","",INDEX('Recurring Plans'!$A$5:$A$104,INT((ROW()-5)/12)+1)),"")</f>
        <v/>
      </c>
      <c r="B983" s="21">
        <f>IF($A983="","",MOD(ROW()-5,12)+1)</f>
        <v/>
      </c>
      <c r="C983" s="18">
        <f>IF($A983="","",IFERROR(VLOOKUP($A983,'Recurring Plans'!$A$5:$M$104,2,FALSE),""))</f>
        <v/>
      </c>
      <c r="D983" s="18">
        <f>IF($A983="","",IFERROR(VLOOKUP($A983,'Recurring Plans'!$A$5:$M$104,4,FALSE),""))</f>
        <v/>
      </c>
      <c r="E983" s="32">
        <f>IF(OR($A983="",$B983&gt;IFERROR(VLOOKUP($A983,'Recurring Plans'!$A$5:$M$104,8,FALSE),0),IFERROR(VLOOKUP($A983,'Recurring Plans'!$A$5:$M$104,11,FALSE),"")&lt;&gt;'Assumptions'!$E$9),"",IFERROR(IF(VLOOKUP($A983,'Recurring Plans'!$A$5:$M$104,7,FALSE)='Assumptions'!$E$4,VLOOKUP($A983,'Recurring Plans'!$A$5:$M$104,5,FALSE)+($B983-1)*VLOOKUP($A983,'Recurring Plans'!$A$5:$M$104,6,FALSE),IF(VLOOKUP($A983,'Recurring Plans'!$A$5:$M$104,7,FALSE)='Assumptions'!$E$5,VLOOKUP($A983,'Recurring Plans'!$A$5:$M$104,5,FALSE)+($B983-1)*VLOOKUP($A983,'Recurring Plans'!$A$5:$M$104,6,FALSE)*7,IF(VLOOKUP($A983,'Recurring Plans'!$A$5:$M$104,7,FALSE)='Assumptions'!$E$6,EDATE(VLOOKUP($A983,'Recurring Plans'!$A$5:$M$104,5,FALSE),($B983-1)*VLOOKUP($A983,'Recurring Plans'!$A$5:$M$104,6,FALSE)),""))),""))</f>
        <v/>
      </c>
      <c r="F983" s="31" t="n"/>
      <c r="G983" s="32">
        <f>IF($E983="","",IF($F983&lt;&gt;"",$F983,$E983))</f>
        <v/>
      </c>
      <c r="H983" s="22">
        <f>IF($E983="","",IFERROR(VLOOKUP($A983,'Recurring Plans'!$A$5:$M$104,9,FALSE),""))</f>
        <v/>
      </c>
      <c r="I983" s="13" t="n"/>
      <c r="J983" s="18">
        <f>IF($E983="","",IF($I983&lt;&gt;"",$I983,IFERROR(VLOOKUP($A983,'Recurring Plans'!$A$5:$M$104,10,FALSE),"")))</f>
        <v/>
      </c>
      <c r="K983" s="12" t="n"/>
      <c r="L983" s="6">
        <f>IF($G983="","",IF($K983&lt;&gt;"",$K983,'Assumptions'!$E$14))</f>
        <v/>
      </c>
      <c r="M983" s="13" t="n"/>
      <c r="N983" s="18">
        <f>IF($G983="","",IF(OR($F983&lt;&gt;"",$I983&lt;&gt;"",$M983&lt;&gt;"",$K983='Assumptions'!$E$16,$K983='Assumptions'!$E$17),"Exception - check",IF(AND($L983='Assumptions'!$E$14,$G983&lt;'Assumptions'!$B$4),"Past date - check","")))</f>
        <v/>
      </c>
    </row>
    <row r="984">
      <c r="A984" s="9">
        <f>IFERROR(IF(INDEX('Recurring Plans'!$A$5:$A$104,INT((ROW()-5)/12)+1)="","",INDEX('Recurring Plans'!$A$5:$A$104,INT((ROW()-5)/12)+1)),"")</f>
        <v/>
      </c>
      <c r="B984" s="23">
        <f>IF($A984="","",MOD(ROW()-5,12)+1)</f>
        <v/>
      </c>
      <c r="C984" s="20">
        <f>IF($A984="","",IFERROR(VLOOKUP($A984,'Recurring Plans'!$A$5:$M$104,2,FALSE),""))</f>
        <v/>
      </c>
      <c r="D984" s="20">
        <f>IF($A984="","",IFERROR(VLOOKUP($A984,'Recurring Plans'!$A$5:$M$104,4,FALSE),""))</f>
        <v/>
      </c>
      <c r="E984" s="33">
        <f>IF(OR($A984="",$B984&gt;IFERROR(VLOOKUP($A984,'Recurring Plans'!$A$5:$M$104,8,FALSE),0),IFERROR(VLOOKUP($A984,'Recurring Plans'!$A$5:$M$104,11,FALSE),"")&lt;&gt;'Assumptions'!$E$9),"",IFERROR(IF(VLOOKUP($A984,'Recurring Plans'!$A$5:$M$104,7,FALSE)='Assumptions'!$E$4,VLOOKUP($A984,'Recurring Plans'!$A$5:$M$104,5,FALSE)+($B984-1)*VLOOKUP($A984,'Recurring Plans'!$A$5:$M$104,6,FALSE),IF(VLOOKUP($A984,'Recurring Plans'!$A$5:$M$104,7,FALSE)='Assumptions'!$E$5,VLOOKUP($A984,'Recurring Plans'!$A$5:$M$104,5,FALSE)+($B984-1)*VLOOKUP($A984,'Recurring Plans'!$A$5:$M$104,6,FALSE)*7,IF(VLOOKUP($A984,'Recurring Plans'!$A$5:$M$104,7,FALSE)='Assumptions'!$E$6,EDATE(VLOOKUP($A984,'Recurring Plans'!$A$5:$M$104,5,FALSE),($B984-1)*VLOOKUP($A984,'Recurring Plans'!$A$5:$M$104,6,FALSE)),""))),""))</f>
        <v/>
      </c>
      <c r="F984" s="31" t="n"/>
      <c r="G984" s="33">
        <f>IF($E984="","",IF($F984&lt;&gt;"",$F984,$E984))</f>
        <v/>
      </c>
      <c r="H984" s="24">
        <f>IF($E984="","",IFERROR(VLOOKUP($A984,'Recurring Plans'!$A$5:$M$104,9,FALSE),""))</f>
        <v/>
      </c>
      <c r="I984" s="13" t="n"/>
      <c r="J984" s="20">
        <f>IF($E984="","",IF($I984&lt;&gt;"",$I984,IFERROR(VLOOKUP($A984,'Recurring Plans'!$A$5:$M$104,10,FALSE),"")))</f>
        <v/>
      </c>
      <c r="K984" s="12" t="n"/>
      <c r="L984" s="9">
        <f>IF($G984="","",IF($K984&lt;&gt;"",$K984,'Assumptions'!$E$14))</f>
        <v/>
      </c>
      <c r="M984" s="13" t="n"/>
      <c r="N984" s="20">
        <f>IF($G984="","",IF(OR($F984&lt;&gt;"",$I984&lt;&gt;"",$M984&lt;&gt;"",$K984='Assumptions'!$E$16,$K984='Assumptions'!$E$17),"Exception - check",IF(AND($L984='Assumptions'!$E$14,$G984&lt;'Assumptions'!$B$4),"Past date - check","")))</f>
        <v/>
      </c>
    </row>
    <row r="985">
      <c r="A985" s="6">
        <f>IFERROR(IF(INDEX('Recurring Plans'!$A$5:$A$104,INT((ROW()-5)/12)+1)="","",INDEX('Recurring Plans'!$A$5:$A$104,INT((ROW()-5)/12)+1)),"")</f>
        <v/>
      </c>
      <c r="B985" s="21">
        <f>IF($A985="","",MOD(ROW()-5,12)+1)</f>
        <v/>
      </c>
      <c r="C985" s="18">
        <f>IF($A985="","",IFERROR(VLOOKUP($A985,'Recurring Plans'!$A$5:$M$104,2,FALSE),""))</f>
        <v/>
      </c>
      <c r="D985" s="18">
        <f>IF($A985="","",IFERROR(VLOOKUP($A985,'Recurring Plans'!$A$5:$M$104,4,FALSE),""))</f>
        <v/>
      </c>
      <c r="E985" s="32">
        <f>IF(OR($A985="",$B985&gt;IFERROR(VLOOKUP($A985,'Recurring Plans'!$A$5:$M$104,8,FALSE),0),IFERROR(VLOOKUP($A985,'Recurring Plans'!$A$5:$M$104,11,FALSE),"")&lt;&gt;'Assumptions'!$E$9),"",IFERROR(IF(VLOOKUP($A985,'Recurring Plans'!$A$5:$M$104,7,FALSE)='Assumptions'!$E$4,VLOOKUP($A985,'Recurring Plans'!$A$5:$M$104,5,FALSE)+($B985-1)*VLOOKUP($A985,'Recurring Plans'!$A$5:$M$104,6,FALSE),IF(VLOOKUP($A985,'Recurring Plans'!$A$5:$M$104,7,FALSE)='Assumptions'!$E$5,VLOOKUP($A985,'Recurring Plans'!$A$5:$M$104,5,FALSE)+($B985-1)*VLOOKUP($A985,'Recurring Plans'!$A$5:$M$104,6,FALSE)*7,IF(VLOOKUP($A985,'Recurring Plans'!$A$5:$M$104,7,FALSE)='Assumptions'!$E$6,EDATE(VLOOKUP($A985,'Recurring Plans'!$A$5:$M$104,5,FALSE),($B985-1)*VLOOKUP($A985,'Recurring Plans'!$A$5:$M$104,6,FALSE)),""))),""))</f>
        <v/>
      </c>
      <c r="F985" s="31" t="n"/>
      <c r="G985" s="32">
        <f>IF($E985="","",IF($F985&lt;&gt;"",$F985,$E985))</f>
        <v/>
      </c>
      <c r="H985" s="22">
        <f>IF($E985="","",IFERROR(VLOOKUP($A985,'Recurring Plans'!$A$5:$M$104,9,FALSE),""))</f>
        <v/>
      </c>
      <c r="I985" s="13" t="n"/>
      <c r="J985" s="18">
        <f>IF($E985="","",IF($I985&lt;&gt;"",$I985,IFERROR(VLOOKUP($A985,'Recurring Plans'!$A$5:$M$104,10,FALSE),"")))</f>
        <v/>
      </c>
      <c r="K985" s="12" t="n"/>
      <c r="L985" s="6">
        <f>IF($G985="","",IF($K985&lt;&gt;"",$K985,'Assumptions'!$E$14))</f>
        <v/>
      </c>
      <c r="M985" s="13" t="n"/>
      <c r="N985" s="18">
        <f>IF($G985="","",IF(OR($F985&lt;&gt;"",$I985&lt;&gt;"",$M985&lt;&gt;"",$K985='Assumptions'!$E$16,$K985='Assumptions'!$E$17),"Exception - check",IF(AND($L985='Assumptions'!$E$14,$G985&lt;'Assumptions'!$B$4),"Past date - check","")))</f>
        <v/>
      </c>
    </row>
    <row r="986">
      <c r="A986" s="9">
        <f>IFERROR(IF(INDEX('Recurring Plans'!$A$5:$A$104,INT((ROW()-5)/12)+1)="","",INDEX('Recurring Plans'!$A$5:$A$104,INT((ROW()-5)/12)+1)),"")</f>
        <v/>
      </c>
      <c r="B986" s="23">
        <f>IF($A986="","",MOD(ROW()-5,12)+1)</f>
        <v/>
      </c>
      <c r="C986" s="20">
        <f>IF($A986="","",IFERROR(VLOOKUP($A986,'Recurring Plans'!$A$5:$M$104,2,FALSE),""))</f>
        <v/>
      </c>
      <c r="D986" s="20">
        <f>IF($A986="","",IFERROR(VLOOKUP($A986,'Recurring Plans'!$A$5:$M$104,4,FALSE),""))</f>
        <v/>
      </c>
      <c r="E986" s="33">
        <f>IF(OR($A986="",$B986&gt;IFERROR(VLOOKUP($A986,'Recurring Plans'!$A$5:$M$104,8,FALSE),0),IFERROR(VLOOKUP($A986,'Recurring Plans'!$A$5:$M$104,11,FALSE),"")&lt;&gt;'Assumptions'!$E$9),"",IFERROR(IF(VLOOKUP($A986,'Recurring Plans'!$A$5:$M$104,7,FALSE)='Assumptions'!$E$4,VLOOKUP($A986,'Recurring Plans'!$A$5:$M$104,5,FALSE)+($B986-1)*VLOOKUP($A986,'Recurring Plans'!$A$5:$M$104,6,FALSE),IF(VLOOKUP($A986,'Recurring Plans'!$A$5:$M$104,7,FALSE)='Assumptions'!$E$5,VLOOKUP($A986,'Recurring Plans'!$A$5:$M$104,5,FALSE)+($B986-1)*VLOOKUP($A986,'Recurring Plans'!$A$5:$M$104,6,FALSE)*7,IF(VLOOKUP($A986,'Recurring Plans'!$A$5:$M$104,7,FALSE)='Assumptions'!$E$6,EDATE(VLOOKUP($A986,'Recurring Plans'!$A$5:$M$104,5,FALSE),($B986-1)*VLOOKUP($A986,'Recurring Plans'!$A$5:$M$104,6,FALSE)),""))),""))</f>
        <v/>
      </c>
      <c r="F986" s="31" t="n"/>
      <c r="G986" s="33">
        <f>IF($E986="","",IF($F986&lt;&gt;"",$F986,$E986))</f>
        <v/>
      </c>
      <c r="H986" s="24">
        <f>IF($E986="","",IFERROR(VLOOKUP($A986,'Recurring Plans'!$A$5:$M$104,9,FALSE),""))</f>
        <v/>
      </c>
      <c r="I986" s="13" t="n"/>
      <c r="J986" s="20">
        <f>IF($E986="","",IF($I986&lt;&gt;"",$I986,IFERROR(VLOOKUP($A986,'Recurring Plans'!$A$5:$M$104,10,FALSE),"")))</f>
        <v/>
      </c>
      <c r="K986" s="12" t="n"/>
      <c r="L986" s="9">
        <f>IF($G986="","",IF($K986&lt;&gt;"",$K986,'Assumptions'!$E$14))</f>
        <v/>
      </c>
      <c r="M986" s="13" t="n"/>
      <c r="N986" s="20">
        <f>IF($G986="","",IF(OR($F986&lt;&gt;"",$I986&lt;&gt;"",$M986&lt;&gt;"",$K986='Assumptions'!$E$16,$K986='Assumptions'!$E$17),"Exception - check",IF(AND($L986='Assumptions'!$E$14,$G986&lt;'Assumptions'!$B$4),"Past date - check","")))</f>
        <v/>
      </c>
    </row>
    <row r="987">
      <c r="A987" s="6">
        <f>IFERROR(IF(INDEX('Recurring Plans'!$A$5:$A$104,INT((ROW()-5)/12)+1)="","",INDEX('Recurring Plans'!$A$5:$A$104,INT((ROW()-5)/12)+1)),"")</f>
        <v/>
      </c>
      <c r="B987" s="21">
        <f>IF($A987="","",MOD(ROW()-5,12)+1)</f>
        <v/>
      </c>
      <c r="C987" s="18">
        <f>IF($A987="","",IFERROR(VLOOKUP($A987,'Recurring Plans'!$A$5:$M$104,2,FALSE),""))</f>
        <v/>
      </c>
      <c r="D987" s="18">
        <f>IF($A987="","",IFERROR(VLOOKUP($A987,'Recurring Plans'!$A$5:$M$104,4,FALSE),""))</f>
        <v/>
      </c>
      <c r="E987" s="32">
        <f>IF(OR($A987="",$B987&gt;IFERROR(VLOOKUP($A987,'Recurring Plans'!$A$5:$M$104,8,FALSE),0),IFERROR(VLOOKUP($A987,'Recurring Plans'!$A$5:$M$104,11,FALSE),"")&lt;&gt;'Assumptions'!$E$9),"",IFERROR(IF(VLOOKUP($A987,'Recurring Plans'!$A$5:$M$104,7,FALSE)='Assumptions'!$E$4,VLOOKUP($A987,'Recurring Plans'!$A$5:$M$104,5,FALSE)+($B987-1)*VLOOKUP($A987,'Recurring Plans'!$A$5:$M$104,6,FALSE),IF(VLOOKUP($A987,'Recurring Plans'!$A$5:$M$104,7,FALSE)='Assumptions'!$E$5,VLOOKUP($A987,'Recurring Plans'!$A$5:$M$104,5,FALSE)+($B987-1)*VLOOKUP($A987,'Recurring Plans'!$A$5:$M$104,6,FALSE)*7,IF(VLOOKUP($A987,'Recurring Plans'!$A$5:$M$104,7,FALSE)='Assumptions'!$E$6,EDATE(VLOOKUP($A987,'Recurring Plans'!$A$5:$M$104,5,FALSE),($B987-1)*VLOOKUP($A987,'Recurring Plans'!$A$5:$M$104,6,FALSE)),""))),""))</f>
        <v/>
      </c>
      <c r="F987" s="31" t="n"/>
      <c r="G987" s="32">
        <f>IF($E987="","",IF($F987&lt;&gt;"",$F987,$E987))</f>
        <v/>
      </c>
      <c r="H987" s="22">
        <f>IF($E987="","",IFERROR(VLOOKUP($A987,'Recurring Plans'!$A$5:$M$104,9,FALSE),""))</f>
        <v/>
      </c>
      <c r="I987" s="13" t="n"/>
      <c r="J987" s="18">
        <f>IF($E987="","",IF($I987&lt;&gt;"",$I987,IFERROR(VLOOKUP($A987,'Recurring Plans'!$A$5:$M$104,10,FALSE),"")))</f>
        <v/>
      </c>
      <c r="K987" s="12" t="n"/>
      <c r="L987" s="6">
        <f>IF($G987="","",IF($K987&lt;&gt;"",$K987,'Assumptions'!$E$14))</f>
        <v/>
      </c>
      <c r="M987" s="13" t="n"/>
      <c r="N987" s="18">
        <f>IF($G987="","",IF(OR($F987&lt;&gt;"",$I987&lt;&gt;"",$M987&lt;&gt;"",$K987='Assumptions'!$E$16,$K987='Assumptions'!$E$17),"Exception - check",IF(AND($L987='Assumptions'!$E$14,$G987&lt;'Assumptions'!$B$4),"Past date - check","")))</f>
        <v/>
      </c>
    </row>
    <row r="988">
      <c r="A988" s="9">
        <f>IFERROR(IF(INDEX('Recurring Plans'!$A$5:$A$104,INT((ROW()-5)/12)+1)="","",INDEX('Recurring Plans'!$A$5:$A$104,INT((ROW()-5)/12)+1)),"")</f>
        <v/>
      </c>
      <c r="B988" s="23">
        <f>IF($A988="","",MOD(ROW()-5,12)+1)</f>
        <v/>
      </c>
      <c r="C988" s="20">
        <f>IF($A988="","",IFERROR(VLOOKUP($A988,'Recurring Plans'!$A$5:$M$104,2,FALSE),""))</f>
        <v/>
      </c>
      <c r="D988" s="20">
        <f>IF($A988="","",IFERROR(VLOOKUP($A988,'Recurring Plans'!$A$5:$M$104,4,FALSE),""))</f>
        <v/>
      </c>
      <c r="E988" s="33">
        <f>IF(OR($A988="",$B988&gt;IFERROR(VLOOKUP($A988,'Recurring Plans'!$A$5:$M$104,8,FALSE),0),IFERROR(VLOOKUP($A988,'Recurring Plans'!$A$5:$M$104,11,FALSE),"")&lt;&gt;'Assumptions'!$E$9),"",IFERROR(IF(VLOOKUP($A988,'Recurring Plans'!$A$5:$M$104,7,FALSE)='Assumptions'!$E$4,VLOOKUP($A988,'Recurring Plans'!$A$5:$M$104,5,FALSE)+($B988-1)*VLOOKUP($A988,'Recurring Plans'!$A$5:$M$104,6,FALSE),IF(VLOOKUP($A988,'Recurring Plans'!$A$5:$M$104,7,FALSE)='Assumptions'!$E$5,VLOOKUP($A988,'Recurring Plans'!$A$5:$M$104,5,FALSE)+($B988-1)*VLOOKUP($A988,'Recurring Plans'!$A$5:$M$104,6,FALSE)*7,IF(VLOOKUP($A988,'Recurring Plans'!$A$5:$M$104,7,FALSE)='Assumptions'!$E$6,EDATE(VLOOKUP($A988,'Recurring Plans'!$A$5:$M$104,5,FALSE),($B988-1)*VLOOKUP($A988,'Recurring Plans'!$A$5:$M$104,6,FALSE)),""))),""))</f>
        <v/>
      </c>
      <c r="F988" s="31" t="n"/>
      <c r="G988" s="33">
        <f>IF($E988="","",IF($F988&lt;&gt;"",$F988,$E988))</f>
        <v/>
      </c>
      <c r="H988" s="24">
        <f>IF($E988="","",IFERROR(VLOOKUP($A988,'Recurring Plans'!$A$5:$M$104,9,FALSE),""))</f>
        <v/>
      </c>
      <c r="I988" s="13" t="n"/>
      <c r="J988" s="20">
        <f>IF($E988="","",IF($I988&lt;&gt;"",$I988,IFERROR(VLOOKUP($A988,'Recurring Plans'!$A$5:$M$104,10,FALSE),"")))</f>
        <v/>
      </c>
      <c r="K988" s="12" t="n"/>
      <c r="L988" s="9">
        <f>IF($G988="","",IF($K988&lt;&gt;"",$K988,'Assumptions'!$E$14))</f>
        <v/>
      </c>
      <c r="M988" s="13" t="n"/>
      <c r="N988" s="20">
        <f>IF($G988="","",IF(OR($F988&lt;&gt;"",$I988&lt;&gt;"",$M988&lt;&gt;"",$K988='Assumptions'!$E$16,$K988='Assumptions'!$E$17),"Exception - check",IF(AND($L988='Assumptions'!$E$14,$G988&lt;'Assumptions'!$B$4),"Past date - check","")))</f>
        <v/>
      </c>
    </row>
    <row r="989">
      <c r="A989" s="6">
        <f>IFERROR(IF(INDEX('Recurring Plans'!$A$5:$A$104,INT((ROW()-5)/12)+1)="","",INDEX('Recurring Plans'!$A$5:$A$104,INT((ROW()-5)/12)+1)),"")</f>
        <v/>
      </c>
      <c r="B989" s="21">
        <f>IF($A989="","",MOD(ROW()-5,12)+1)</f>
        <v/>
      </c>
      <c r="C989" s="18">
        <f>IF($A989="","",IFERROR(VLOOKUP($A989,'Recurring Plans'!$A$5:$M$104,2,FALSE),""))</f>
        <v/>
      </c>
      <c r="D989" s="18">
        <f>IF($A989="","",IFERROR(VLOOKUP($A989,'Recurring Plans'!$A$5:$M$104,4,FALSE),""))</f>
        <v/>
      </c>
      <c r="E989" s="32">
        <f>IF(OR($A989="",$B989&gt;IFERROR(VLOOKUP($A989,'Recurring Plans'!$A$5:$M$104,8,FALSE),0),IFERROR(VLOOKUP($A989,'Recurring Plans'!$A$5:$M$104,11,FALSE),"")&lt;&gt;'Assumptions'!$E$9),"",IFERROR(IF(VLOOKUP($A989,'Recurring Plans'!$A$5:$M$104,7,FALSE)='Assumptions'!$E$4,VLOOKUP($A989,'Recurring Plans'!$A$5:$M$104,5,FALSE)+($B989-1)*VLOOKUP($A989,'Recurring Plans'!$A$5:$M$104,6,FALSE),IF(VLOOKUP($A989,'Recurring Plans'!$A$5:$M$104,7,FALSE)='Assumptions'!$E$5,VLOOKUP($A989,'Recurring Plans'!$A$5:$M$104,5,FALSE)+($B989-1)*VLOOKUP($A989,'Recurring Plans'!$A$5:$M$104,6,FALSE)*7,IF(VLOOKUP($A989,'Recurring Plans'!$A$5:$M$104,7,FALSE)='Assumptions'!$E$6,EDATE(VLOOKUP($A989,'Recurring Plans'!$A$5:$M$104,5,FALSE),($B989-1)*VLOOKUP($A989,'Recurring Plans'!$A$5:$M$104,6,FALSE)),""))),""))</f>
        <v/>
      </c>
      <c r="F989" s="31" t="n"/>
      <c r="G989" s="32">
        <f>IF($E989="","",IF($F989&lt;&gt;"",$F989,$E989))</f>
        <v/>
      </c>
      <c r="H989" s="22">
        <f>IF($E989="","",IFERROR(VLOOKUP($A989,'Recurring Plans'!$A$5:$M$104,9,FALSE),""))</f>
        <v/>
      </c>
      <c r="I989" s="13" t="n"/>
      <c r="J989" s="18">
        <f>IF($E989="","",IF($I989&lt;&gt;"",$I989,IFERROR(VLOOKUP($A989,'Recurring Plans'!$A$5:$M$104,10,FALSE),"")))</f>
        <v/>
      </c>
      <c r="K989" s="12" t="n"/>
      <c r="L989" s="6">
        <f>IF($G989="","",IF($K989&lt;&gt;"",$K989,'Assumptions'!$E$14))</f>
        <v/>
      </c>
      <c r="M989" s="13" t="n"/>
      <c r="N989" s="18">
        <f>IF($G989="","",IF(OR($F989&lt;&gt;"",$I989&lt;&gt;"",$M989&lt;&gt;"",$K989='Assumptions'!$E$16,$K989='Assumptions'!$E$17),"Exception - check",IF(AND($L989='Assumptions'!$E$14,$G989&lt;'Assumptions'!$B$4),"Past date - check","")))</f>
        <v/>
      </c>
    </row>
    <row r="990">
      <c r="A990" s="9">
        <f>IFERROR(IF(INDEX('Recurring Plans'!$A$5:$A$104,INT((ROW()-5)/12)+1)="","",INDEX('Recurring Plans'!$A$5:$A$104,INT((ROW()-5)/12)+1)),"")</f>
        <v/>
      </c>
      <c r="B990" s="23">
        <f>IF($A990="","",MOD(ROW()-5,12)+1)</f>
        <v/>
      </c>
      <c r="C990" s="20">
        <f>IF($A990="","",IFERROR(VLOOKUP($A990,'Recurring Plans'!$A$5:$M$104,2,FALSE),""))</f>
        <v/>
      </c>
      <c r="D990" s="20">
        <f>IF($A990="","",IFERROR(VLOOKUP($A990,'Recurring Plans'!$A$5:$M$104,4,FALSE),""))</f>
        <v/>
      </c>
      <c r="E990" s="33">
        <f>IF(OR($A990="",$B990&gt;IFERROR(VLOOKUP($A990,'Recurring Plans'!$A$5:$M$104,8,FALSE),0),IFERROR(VLOOKUP($A990,'Recurring Plans'!$A$5:$M$104,11,FALSE),"")&lt;&gt;'Assumptions'!$E$9),"",IFERROR(IF(VLOOKUP($A990,'Recurring Plans'!$A$5:$M$104,7,FALSE)='Assumptions'!$E$4,VLOOKUP($A990,'Recurring Plans'!$A$5:$M$104,5,FALSE)+($B990-1)*VLOOKUP($A990,'Recurring Plans'!$A$5:$M$104,6,FALSE),IF(VLOOKUP($A990,'Recurring Plans'!$A$5:$M$104,7,FALSE)='Assumptions'!$E$5,VLOOKUP($A990,'Recurring Plans'!$A$5:$M$104,5,FALSE)+($B990-1)*VLOOKUP($A990,'Recurring Plans'!$A$5:$M$104,6,FALSE)*7,IF(VLOOKUP($A990,'Recurring Plans'!$A$5:$M$104,7,FALSE)='Assumptions'!$E$6,EDATE(VLOOKUP($A990,'Recurring Plans'!$A$5:$M$104,5,FALSE),($B990-1)*VLOOKUP($A990,'Recurring Plans'!$A$5:$M$104,6,FALSE)),""))),""))</f>
        <v/>
      </c>
      <c r="F990" s="31" t="n"/>
      <c r="G990" s="33">
        <f>IF($E990="","",IF($F990&lt;&gt;"",$F990,$E990))</f>
        <v/>
      </c>
      <c r="H990" s="24">
        <f>IF($E990="","",IFERROR(VLOOKUP($A990,'Recurring Plans'!$A$5:$M$104,9,FALSE),""))</f>
        <v/>
      </c>
      <c r="I990" s="13" t="n"/>
      <c r="J990" s="20">
        <f>IF($E990="","",IF($I990&lt;&gt;"",$I990,IFERROR(VLOOKUP($A990,'Recurring Plans'!$A$5:$M$104,10,FALSE),"")))</f>
        <v/>
      </c>
      <c r="K990" s="12" t="n"/>
      <c r="L990" s="9">
        <f>IF($G990="","",IF($K990&lt;&gt;"",$K990,'Assumptions'!$E$14))</f>
        <v/>
      </c>
      <c r="M990" s="13" t="n"/>
      <c r="N990" s="20">
        <f>IF($G990="","",IF(OR($F990&lt;&gt;"",$I990&lt;&gt;"",$M990&lt;&gt;"",$K990='Assumptions'!$E$16,$K990='Assumptions'!$E$17),"Exception - check",IF(AND($L990='Assumptions'!$E$14,$G990&lt;'Assumptions'!$B$4),"Past date - check","")))</f>
        <v/>
      </c>
    </row>
    <row r="991">
      <c r="A991" s="6">
        <f>IFERROR(IF(INDEX('Recurring Plans'!$A$5:$A$104,INT((ROW()-5)/12)+1)="","",INDEX('Recurring Plans'!$A$5:$A$104,INT((ROW()-5)/12)+1)),"")</f>
        <v/>
      </c>
      <c r="B991" s="21">
        <f>IF($A991="","",MOD(ROW()-5,12)+1)</f>
        <v/>
      </c>
      <c r="C991" s="18">
        <f>IF($A991="","",IFERROR(VLOOKUP($A991,'Recurring Plans'!$A$5:$M$104,2,FALSE),""))</f>
        <v/>
      </c>
      <c r="D991" s="18">
        <f>IF($A991="","",IFERROR(VLOOKUP($A991,'Recurring Plans'!$A$5:$M$104,4,FALSE),""))</f>
        <v/>
      </c>
      <c r="E991" s="32">
        <f>IF(OR($A991="",$B991&gt;IFERROR(VLOOKUP($A991,'Recurring Plans'!$A$5:$M$104,8,FALSE),0),IFERROR(VLOOKUP($A991,'Recurring Plans'!$A$5:$M$104,11,FALSE),"")&lt;&gt;'Assumptions'!$E$9),"",IFERROR(IF(VLOOKUP($A991,'Recurring Plans'!$A$5:$M$104,7,FALSE)='Assumptions'!$E$4,VLOOKUP($A991,'Recurring Plans'!$A$5:$M$104,5,FALSE)+($B991-1)*VLOOKUP($A991,'Recurring Plans'!$A$5:$M$104,6,FALSE),IF(VLOOKUP($A991,'Recurring Plans'!$A$5:$M$104,7,FALSE)='Assumptions'!$E$5,VLOOKUP($A991,'Recurring Plans'!$A$5:$M$104,5,FALSE)+($B991-1)*VLOOKUP($A991,'Recurring Plans'!$A$5:$M$104,6,FALSE)*7,IF(VLOOKUP($A991,'Recurring Plans'!$A$5:$M$104,7,FALSE)='Assumptions'!$E$6,EDATE(VLOOKUP($A991,'Recurring Plans'!$A$5:$M$104,5,FALSE),($B991-1)*VLOOKUP($A991,'Recurring Plans'!$A$5:$M$104,6,FALSE)),""))),""))</f>
        <v/>
      </c>
      <c r="F991" s="31" t="n"/>
      <c r="G991" s="32">
        <f>IF($E991="","",IF($F991&lt;&gt;"",$F991,$E991))</f>
        <v/>
      </c>
      <c r="H991" s="22">
        <f>IF($E991="","",IFERROR(VLOOKUP($A991,'Recurring Plans'!$A$5:$M$104,9,FALSE),""))</f>
        <v/>
      </c>
      <c r="I991" s="13" t="n"/>
      <c r="J991" s="18">
        <f>IF($E991="","",IF($I991&lt;&gt;"",$I991,IFERROR(VLOOKUP($A991,'Recurring Plans'!$A$5:$M$104,10,FALSE),"")))</f>
        <v/>
      </c>
      <c r="K991" s="12" t="n"/>
      <c r="L991" s="6">
        <f>IF($G991="","",IF($K991&lt;&gt;"",$K991,'Assumptions'!$E$14))</f>
        <v/>
      </c>
      <c r="M991" s="13" t="n"/>
      <c r="N991" s="18">
        <f>IF($G991="","",IF(OR($F991&lt;&gt;"",$I991&lt;&gt;"",$M991&lt;&gt;"",$K991='Assumptions'!$E$16,$K991='Assumptions'!$E$17),"Exception - check",IF(AND($L991='Assumptions'!$E$14,$G991&lt;'Assumptions'!$B$4),"Past date - check","")))</f>
        <v/>
      </c>
    </row>
    <row r="992">
      <c r="A992" s="9">
        <f>IFERROR(IF(INDEX('Recurring Plans'!$A$5:$A$104,INT((ROW()-5)/12)+1)="","",INDEX('Recurring Plans'!$A$5:$A$104,INT((ROW()-5)/12)+1)),"")</f>
        <v/>
      </c>
      <c r="B992" s="23">
        <f>IF($A992="","",MOD(ROW()-5,12)+1)</f>
        <v/>
      </c>
      <c r="C992" s="20">
        <f>IF($A992="","",IFERROR(VLOOKUP($A992,'Recurring Plans'!$A$5:$M$104,2,FALSE),""))</f>
        <v/>
      </c>
      <c r="D992" s="20">
        <f>IF($A992="","",IFERROR(VLOOKUP($A992,'Recurring Plans'!$A$5:$M$104,4,FALSE),""))</f>
        <v/>
      </c>
      <c r="E992" s="33">
        <f>IF(OR($A992="",$B992&gt;IFERROR(VLOOKUP($A992,'Recurring Plans'!$A$5:$M$104,8,FALSE),0),IFERROR(VLOOKUP($A992,'Recurring Plans'!$A$5:$M$104,11,FALSE),"")&lt;&gt;'Assumptions'!$E$9),"",IFERROR(IF(VLOOKUP($A992,'Recurring Plans'!$A$5:$M$104,7,FALSE)='Assumptions'!$E$4,VLOOKUP($A992,'Recurring Plans'!$A$5:$M$104,5,FALSE)+($B992-1)*VLOOKUP($A992,'Recurring Plans'!$A$5:$M$104,6,FALSE),IF(VLOOKUP($A992,'Recurring Plans'!$A$5:$M$104,7,FALSE)='Assumptions'!$E$5,VLOOKUP($A992,'Recurring Plans'!$A$5:$M$104,5,FALSE)+($B992-1)*VLOOKUP($A992,'Recurring Plans'!$A$5:$M$104,6,FALSE)*7,IF(VLOOKUP($A992,'Recurring Plans'!$A$5:$M$104,7,FALSE)='Assumptions'!$E$6,EDATE(VLOOKUP($A992,'Recurring Plans'!$A$5:$M$104,5,FALSE),($B992-1)*VLOOKUP($A992,'Recurring Plans'!$A$5:$M$104,6,FALSE)),""))),""))</f>
        <v/>
      </c>
      <c r="F992" s="31" t="n"/>
      <c r="G992" s="33">
        <f>IF($E992="","",IF($F992&lt;&gt;"",$F992,$E992))</f>
        <v/>
      </c>
      <c r="H992" s="24">
        <f>IF($E992="","",IFERROR(VLOOKUP($A992,'Recurring Plans'!$A$5:$M$104,9,FALSE),""))</f>
        <v/>
      </c>
      <c r="I992" s="13" t="n"/>
      <c r="J992" s="20">
        <f>IF($E992="","",IF($I992&lt;&gt;"",$I992,IFERROR(VLOOKUP($A992,'Recurring Plans'!$A$5:$M$104,10,FALSE),"")))</f>
        <v/>
      </c>
      <c r="K992" s="12" t="n"/>
      <c r="L992" s="9">
        <f>IF($G992="","",IF($K992&lt;&gt;"",$K992,'Assumptions'!$E$14))</f>
        <v/>
      </c>
      <c r="M992" s="13" t="n"/>
      <c r="N992" s="20">
        <f>IF($G992="","",IF(OR($F992&lt;&gt;"",$I992&lt;&gt;"",$M992&lt;&gt;"",$K992='Assumptions'!$E$16,$K992='Assumptions'!$E$17),"Exception - check",IF(AND($L992='Assumptions'!$E$14,$G992&lt;'Assumptions'!$B$4),"Past date - check","")))</f>
        <v/>
      </c>
    </row>
    <row r="993">
      <c r="A993" s="6">
        <f>IFERROR(IF(INDEX('Recurring Plans'!$A$5:$A$104,INT((ROW()-5)/12)+1)="","",INDEX('Recurring Plans'!$A$5:$A$104,INT((ROW()-5)/12)+1)),"")</f>
        <v/>
      </c>
      <c r="B993" s="21">
        <f>IF($A993="","",MOD(ROW()-5,12)+1)</f>
        <v/>
      </c>
      <c r="C993" s="18">
        <f>IF($A993="","",IFERROR(VLOOKUP($A993,'Recurring Plans'!$A$5:$M$104,2,FALSE),""))</f>
        <v/>
      </c>
      <c r="D993" s="18">
        <f>IF($A993="","",IFERROR(VLOOKUP($A993,'Recurring Plans'!$A$5:$M$104,4,FALSE),""))</f>
        <v/>
      </c>
      <c r="E993" s="32">
        <f>IF(OR($A993="",$B993&gt;IFERROR(VLOOKUP($A993,'Recurring Plans'!$A$5:$M$104,8,FALSE),0),IFERROR(VLOOKUP($A993,'Recurring Plans'!$A$5:$M$104,11,FALSE),"")&lt;&gt;'Assumptions'!$E$9),"",IFERROR(IF(VLOOKUP($A993,'Recurring Plans'!$A$5:$M$104,7,FALSE)='Assumptions'!$E$4,VLOOKUP($A993,'Recurring Plans'!$A$5:$M$104,5,FALSE)+($B993-1)*VLOOKUP($A993,'Recurring Plans'!$A$5:$M$104,6,FALSE),IF(VLOOKUP($A993,'Recurring Plans'!$A$5:$M$104,7,FALSE)='Assumptions'!$E$5,VLOOKUP($A993,'Recurring Plans'!$A$5:$M$104,5,FALSE)+($B993-1)*VLOOKUP($A993,'Recurring Plans'!$A$5:$M$104,6,FALSE)*7,IF(VLOOKUP($A993,'Recurring Plans'!$A$5:$M$104,7,FALSE)='Assumptions'!$E$6,EDATE(VLOOKUP($A993,'Recurring Plans'!$A$5:$M$104,5,FALSE),($B993-1)*VLOOKUP($A993,'Recurring Plans'!$A$5:$M$104,6,FALSE)),""))),""))</f>
        <v/>
      </c>
      <c r="F993" s="31" t="n"/>
      <c r="G993" s="32">
        <f>IF($E993="","",IF($F993&lt;&gt;"",$F993,$E993))</f>
        <v/>
      </c>
      <c r="H993" s="22">
        <f>IF($E993="","",IFERROR(VLOOKUP($A993,'Recurring Plans'!$A$5:$M$104,9,FALSE),""))</f>
        <v/>
      </c>
      <c r="I993" s="13" t="n"/>
      <c r="J993" s="18">
        <f>IF($E993="","",IF($I993&lt;&gt;"",$I993,IFERROR(VLOOKUP($A993,'Recurring Plans'!$A$5:$M$104,10,FALSE),"")))</f>
        <v/>
      </c>
      <c r="K993" s="12" t="n"/>
      <c r="L993" s="6">
        <f>IF($G993="","",IF($K993&lt;&gt;"",$K993,'Assumptions'!$E$14))</f>
        <v/>
      </c>
      <c r="M993" s="13" t="n"/>
      <c r="N993" s="18">
        <f>IF($G993="","",IF(OR($F993&lt;&gt;"",$I993&lt;&gt;"",$M993&lt;&gt;"",$K993='Assumptions'!$E$16,$K993='Assumptions'!$E$17),"Exception - check",IF(AND($L993='Assumptions'!$E$14,$G993&lt;'Assumptions'!$B$4),"Past date - check","")))</f>
        <v/>
      </c>
    </row>
    <row r="994">
      <c r="A994" s="9">
        <f>IFERROR(IF(INDEX('Recurring Plans'!$A$5:$A$104,INT((ROW()-5)/12)+1)="","",INDEX('Recurring Plans'!$A$5:$A$104,INT((ROW()-5)/12)+1)),"")</f>
        <v/>
      </c>
      <c r="B994" s="23">
        <f>IF($A994="","",MOD(ROW()-5,12)+1)</f>
        <v/>
      </c>
      <c r="C994" s="20">
        <f>IF($A994="","",IFERROR(VLOOKUP($A994,'Recurring Plans'!$A$5:$M$104,2,FALSE),""))</f>
        <v/>
      </c>
      <c r="D994" s="20">
        <f>IF($A994="","",IFERROR(VLOOKUP($A994,'Recurring Plans'!$A$5:$M$104,4,FALSE),""))</f>
        <v/>
      </c>
      <c r="E994" s="33">
        <f>IF(OR($A994="",$B994&gt;IFERROR(VLOOKUP($A994,'Recurring Plans'!$A$5:$M$104,8,FALSE),0),IFERROR(VLOOKUP($A994,'Recurring Plans'!$A$5:$M$104,11,FALSE),"")&lt;&gt;'Assumptions'!$E$9),"",IFERROR(IF(VLOOKUP($A994,'Recurring Plans'!$A$5:$M$104,7,FALSE)='Assumptions'!$E$4,VLOOKUP($A994,'Recurring Plans'!$A$5:$M$104,5,FALSE)+($B994-1)*VLOOKUP($A994,'Recurring Plans'!$A$5:$M$104,6,FALSE),IF(VLOOKUP($A994,'Recurring Plans'!$A$5:$M$104,7,FALSE)='Assumptions'!$E$5,VLOOKUP($A994,'Recurring Plans'!$A$5:$M$104,5,FALSE)+($B994-1)*VLOOKUP($A994,'Recurring Plans'!$A$5:$M$104,6,FALSE)*7,IF(VLOOKUP($A994,'Recurring Plans'!$A$5:$M$104,7,FALSE)='Assumptions'!$E$6,EDATE(VLOOKUP($A994,'Recurring Plans'!$A$5:$M$104,5,FALSE),($B994-1)*VLOOKUP($A994,'Recurring Plans'!$A$5:$M$104,6,FALSE)),""))),""))</f>
        <v/>
      </c>
      <c r="F994" s="31" t="n"/>
      <c r="G994" s="33">
        <f>IF($E994="","",IF($F994&lt;&gt;"",$F994,$E994))</f>
        <v/>
      </c>
      <c r="H994" s="24">
        <f>IF($E994="","",IFERROR(VLOOKUP($A994,'Recurring Plans'!$A$5:$M$104,9,FALSE),""))</f>
        <v/>
      </c>
      <c r="I994" s="13" t="n"/>
      <c r="J994" s="20">
        <f>IF($E994="","",IF($I994&lt;&gt;"",$I994,IFERROR(VLOOKUP($A994,'Recurring Plans'!$A$5:$M$104,10,FALSE),"")))</f>
        <v/>
      </c>
      <c r="K994" s="12" t="n"/>
      <c r="L994" s="9">
        <f>IF($G994="","",IF($K994&lt;&gt;"",$K994,'Assumptions'!$E$14))</f>
        <v/>
      </c>
      <c r="M994" s="13" t="n"/>
      <c r="N994" s="20">
        <f>IF($G994="","",IF(OR($F994&lt;&gt;"",$I994&lt;&gt;"",$M994&lt;&gt;"",$K994='Assumptions'!$E$16,$K994='Assumptions'!$E$17),"Exception - check",IF(AND($L994='Assumptions'!$E$14,$G994&lt;'Assumptions'!$B$4),"Past date - check","")))</f>
        <v/>
      </c>
    </row>
    <row r="995">
      <c r="A995" s="6">
        <f>IFERROR(IF(INDEX('Recurring Plans'!$A$5:$A$104,INT((ROW()-5)/12)+1)="","",INDEX('Recurring Plans'!$A$5:$A$104,INT((ROW()-5)/12)+1)),"")</f>
        <v/>
      </c>
      <c r="B995" s="21">
        <f>IF($A995="","",MOD(ROW()-5,12)+1)</f>
        <v/>
      </c>
      <c r="C995" s="18">
        <f>IF($A995="","",IFERROR(VLOOKUP($A995,'Recurring Plans'!$A$5:$M$104,2,FALSE),""))</f>
        <v/>
      </c>
      <c r="D995" s="18">
        <f>IF($A995="","",IFERROR(VLOOKUP($A995,'Recurring Plans'!$A$5:$M$104,4,FALSE),""))</f>
        <v/>
      </c>
      <c r="E995" s="32">
        <f>IF(OR($A995="",$B995&gt;IFERROR(VLOOKUP($A995,'Recurring Plans'!$A$5:$M$104,8,FALSE),0),IFERROR(VLOOKUP($A995,'Recurring Plans'!$A$5:$M$104,11,FALSE),"")&lt;&gt;'Assumptions'!$E$9),"",IFERROR(IF(VLOOKUP($A995,'Recurring Plans'!$A$5:$M$104,7,FALSE)='Assumptions'!$E$4,VLOOKUP($A995,'Recurring Plans'!$A$5:$M$104,5,FALSE)+($B995-1)*VLOOKUP($A995,'Recurring Plans'!$A$5:$M$104,6,FALSE),IF(VLOOKUP($A995,'Recurring Plans'!$A$5:$M$104,7,FALSE)='Assumptions'!$E$5,VLOOKUP($A995,'Recurring Plans'!$A$5:$M$104,5,FALSE)+($B995-1)*VLOOKUP($A995,'Recurring Plans'!$A$5:$M$104,6,FALSE)*7,IF(VLOOKUP($A995,'Recurring Plans'!$A$5:$M$104,7,FALSE)='Assumptions'!$E$6,EDATE(VLOOKUP($A995,'Recurring Plans'!$A$5:$M$104,5,FALSE),($B995-1)*VLOOKUP($A995,'Recurring Plans'!$A$5:$M$104,6,FALSE)),""))),""))</f>
        <v/>
      </c>
      <c r="F995" s="31" t="n"/>
      <c r="G995" s="32">
        <f>IF($E995="","",IF($F995&lt;&gt;"",$F995,$E995))</f>
        <v/>
      </c>
      <c r="H995" s="22">
        <f>IF($E995="","",IFERROR(VLOOKUP($A995,'Recurring Plans'!$A$5:$M$104,9,FALSE),""))</f>
        <v/>
      </c>
      <c r="I995" s="13" t="n"/>
      <c r="J995" s="18">
        <f>IF($E995="","",IF($I995&lt;&gt;"",$I995,IFERROR(VLOOKUP($A995,'Recurring Plans'!$A$5:$M$104,10,FALSE),"")))</f>
        <v/>
      </c>
      <c r="K995" s="12" t="n"/>
      <c r="L995" s="6">
        <f>IF($G995="","",IF($K995&lt;&gt;"",$K995,'Assumptions'!$E$14))</f>
        <v/>
      </c>
      <c r="M995" s="13" t="n"/>
      <c r="N995" s="18">
        <f>IF($G995="","",IF(OR($F995&lt;&gt;"",$I995&lt;&gt;"",$M995&lt;&gt;"",$K995='Assumptions'!$E$16,$K995='Assumptions'!$E$17),"Exception - check",IF(AND($L995='Assumptions'!$E$14,$G995&lt;'Assumptions'!$B$4),"Past date - check","")))</f>
        <v/>
      </c>
    </row>
    <row r="996">
      <c r="A996" s="9">
        <f>IFERROR(IF(INDEX('Recurring Plans'!$A$5:$A$104,INT((ROW()-5)/12)+1)="","",INDEX('Recurring Plans'!$A$5:$A$104,INT((ROW()-5)/12)+1)),"")</f>
        <v/>
      </c>
      <c r="B996" s="23">
        <f>IF($A996="","",MOD(ROW()-5,12)+1)</f>
        <v/>
      </c>
      <c r="C996" s="20">
        <f>IF($A996="","",IFERROR(VLOOKUP($A996,'Recurring Plans'!$A$5:$M$104,2,FALSE),""))</f>
        <v/>
      </c>
      <c r="D996" s="20">
        <f>IF($A996="","",IFERROR(VLOOKUP($A996,'Recurring Plans'!$A$5:$M$104,4,FALSE),""))</f>
        <v/>
      </c>
      <c r="E996" s="33">
        <f>IF(OR($A996="",$B996&gt;IFERROR(VLOOKUP($A996,'Recurring Plans'!$A$5:$M$104,8,FALSE),0),IFERROR(VLOOKUP($A996,'Recurring Plans'!$A$5:$M$104,11,FALSE),"")&lt;&gt;'Assumptions'!$E$9),"",IFERROR(IF(VLOOKUP($A996,'Recurring Plans'!$A$5:$M$104,7,FALSE)='Assumptions'!$E$4,VLOOKUP($A996,'Recurring Plans'!$A$5:$M$104,5,FALSE)+($B996-1)*VLOOKUP($A996,'Recurring Plans'!$A$5:$M$104,6,FALSE),IF(VLOOKUP($A996,'Recurring Plans'!$A$5:$M$104,7,FALSE)='Assumptions'!$E$5,VLOOKUP($A996,'Recurring Plans'!$A$5:$M$104,5,FALSE)+($B996-1)*VLOOKUP($A996,'Recurring Plans'!$A$5:$M$104,6,FALSE)*7,IF(VLOOKUP($A996,'Recurring Plans'!$A$5:$M$104,7,FALSE)='Assumptions'!$E$6,EDATE(VLOOKUP($A996,'Recurring Plans'!$A$5:$M$104,5,FALSE),($B996-1)*VLOOKUP($A996,'Recurring Plans'!$A$5:$M$104,6,FALSE)),""))),""))</f>
        <v/>
      </c>
      <c r="F996" s="31" t="n"/>
      <c r="G996" s="33">
        <f>IF($E996="","",IF($F996&lt;&gt;"",$F996,$E996))</f>
        <v/>
      </c>
      <c r="H996" s="24">
        <f>IF($E996="","",IFERROR(VLOOKUP($A996,'Recurring Plans'!$A$5:$M$104,9,FALSE),""))</f>
        <v/>
      </c>
      <c r="I996" s="13" t="n"/>
      <c r="J996" s="20">
        <f>IF($E996="","",IF($I996&lt;&gt;"",$I996,IFERROR(VLOOKUP($A996,'Recurring Plans'!$A$5:$M$104,10,FALSE),"")))</f>
        <v/>
      </c>
      <c r="K996" s="12" t="n"/>
      <c r="L996" s="9">
        <f>IF($G996="","",IF($K996&lt;&gt;"",$K996,'Assumptions'!$E$14))</f>
        <v/>
      </c>
      <c r="M996" s="13" t="n"/>
      <c r="N996" s="20">
        <f>IF($G996="","",IF(OR($F996&lt;&gt;"",$I996&lt;&gt;"",$M996&lt;&gt;"",$K996='Assumptions'!$E$16,$K996='Assumptions'!$E$17),"Exception - check",IF(AND($L996='Assumptions'!$E$14,$G996&lt;'Assumptions'!$B$4),"Past date - check","")))</f>
        <v/>
      </c>
    </row>
    <row r="997">
      <c r="A997" s="6">
        <f>IFERROR(IF(INDEX('Recurring Plans'!$A$5:$A$104,INT((ROW()-5)/12)+1)="","",INDEX('Recurring Plans'!$A$5:$A$104,INT((ROW()-5)/12)+1)),"")</f>
        <v/>
      </c>
      <c r="B997" s="21">
        <f>IF($A997="","",MOD(ROW()-5,12)+1)</f>
        <v/>
      </c>
      <c r="C997" s="18">
        <f>IF($A997="","",IFERROR(VLOOKUP($A997,'Recurring Plans'!$A$5:$M$104,2,FALSE),""))</f>
        <v/>
      </c>
      <c r="D997" s="18">
        <f>IF($A997="","",IFERROR(VLOOKUP($A997,'Recurring Plans'!$A$5:$M$104,4,FALSE),""))</f>
        <v/>
      </c>
      <c r="E997" s="32">
        <f>IF(OR($A997="",$B997&gt;IFERROR(VLOOKUP($A997,'Recurring Plans'!$A$5:$M$104,8,FALSE),0),IFERROR(VLOOKUP($A997,'Recurring Plans'!$A$5:$M$104,11,FALSE),"")&lt;&gt;'Assumptions'!$E$9),"",IFERROR(IF(VLOOKUP($A997,'Recurring Plans'!$A$5:$M$104,7,FALSE)='Assumptions'!$E$4,VLOOKUP($A997,'Recurring Plans'!$A$5:$M$104,5,FALSE)+($B997-1)*VLOOKUP($A997,'Recurring Plans'!$A$5:$M$104,6,FALSE),IF(VLOOKUP($A997,'Recurring Plans'!$A$5:$M$104,7,FALSE)='Assumptions'!$E$5,VLOOKUP($A997,'Recurring Plans'!$A$5:$M$104,5,FALSE)+($B997-1)*VLOOKUP($A997,'Recurring Plans'!$A$5:$M$104,6,FALSE)*7,IF(VLOOKUP($A997,'Recurring Plans'!$A$5:$M$104,7,FALSE)='Assumptions'!$E$6,EDATE(VLOOKUP($A997,'Recurring Plans'!$A$5:$M$104,5,FALSE),($B997-1)*VLOOKUP($A997,'Recurring Plans'!$A$5:$M$104,6,FALSE)),""))),""))</f>
        <v/>
      </c>
      <c r="F997" s="31" t="n"/>
      <c r="G997" s="32">
        <f>IF($E997="","",IF($F997&lt;&gt;"",$F997,$E997))</f>
        <v/>
      </c>
      <c r="H997" s="22">
        <f>IF($E997="","",IFERROR(VLOOKUP($A997,'Recurring Plans'!$A$5:$M$104,9,FALSE),""))</f>
        <v/>
      </c>
      <c r="I997" s="13" t="n"/>
      <c r="J997" s="18">
        <f>IF($E997="","",IF($I997&lt;&gt;"",$I997,IFERROR(VLOOKUP($A997,'Recurring Plans'!$A$5:$M$104,10,FALSE),"")))</f>
        <v/>
      </c>
      <c r="K997" s="12" t="n"/>
      <c r="L997" s="6">
        <f>IF($G997="","",IF($K997&lt;&gt;"",$K997,'Assumptions'!$E$14))</f>
        <v/>
      </c>
      <c r="M997" s="13" t="n"/>
      <c r="N997" s="18">
        <f>IF($G997="","",IF(OR($F997&lt;&gt;"",$I997&lt;&gt;"",$M997&lt;&gt;"",$K997='Assumptions'!$E$16,$K997='Assumptions'!$E$17),"Exception - check",IF(AND($L997='Assumptions'!$E$14,$G997&lt;'Assumptions'!$B$4),"Past date - check","")))</f>
        <v/>
      </c>
    </row>
    <row r="998">
      <c r="A998" s="9">
        <f>IFERROR(IF(INDEX('Recurring Plans'!$A$5:$A$104,INT((ROW()-5)/12)+1)="","",INDEX('Recurring Plans'!$A$5:$A$104,INT((ROW()-5)/12)+1)),"")</f>
        <v/>
      </c>
      <c r="B998" s="23">
        <f>IF($A998="","",MOD(ROW()-5,12)+1)</f>
        <v/>
      </c>
      <c r="C998" s="20">
        <f>IF($A998="","",IFERROR(VLOOKUP($A998,'Recurring Plans'!$A$5:$M$104,2,FALSE),""))</f>
        <v/>
      </c>
      <c r="D998" s="20">
        <f>IF($A998="","",IFERROR(VLOOKUP($A998,'Recurring Plans'!$A$5:$M$104,4,FALSE),""))</f>
        <v/>
      </c>
      <c r="E998" s="33">
        <f>IF(OR($A998="",$B998&gt;IFERROR(VLOOKUP($A998,'Recurring Plans'!$A$5:$M$104,8,FALSE),0),IFERROR(VLOOKUP($A998,'Recurring Plans'!$A$5:$M$104,11,FALSE),"")&lt;&gt;'Assumptions'!$E$9),"",IFERROR(IF(VLOOKUP($A998,'Recurring Plans'!$A$5:$M$104,7,FALSE)='Assumptions'!$E$4,VLOOKUP($A998,'Recurring Plans'!$A$5:$M$104,5,FALSE)+($B998-1)*VLOOKUP($A998,'Recurring Plans'!$A$5:$M$104,6,FALSE),IF(VLOOKUP($A998,'Recurring Plans'!$A$5:$M$104,7,FALSE)='Assumptions'!$E$5,VLOOKUP($A998,'Recurring Plans'!$A$5:$M$104,5,FALSE)+($B998-1)*VLOOKUP($A998,'Recurring Plans'!$A$5:$M$104,6,FALSE)*7,IF(VLOOKUP($A998,'Recurring Plans'!$A$5:$M$104,7,FALSE)='Assumptions'!$E$6,EDATE(VLOOKUP($A998,'Recurring Plans'!$A$5:$M$104,5,FALSE),($B998-1)*VLOOKUP($A998,'Recurring Plans'!$A$5:$M$104,6,FALSE)),""))),""))</f>
        <v/>
      </c>
      <c r="F998" s="31" t="n"/>
      <c r="G998" s="33">
        <f>IF($E998="","",IF($F998&lt;&gt;"",$F998,$E998))</f>
        <v/>
      </c>
      <c r="H998" s="24">
        <f>IF($E998="","",IFERROR(VLOOKUP($A998,'Recurring Plans'!$A$5:$M$104,9,FALSE),""))</f>
        <v/>
      </c>
      <c r="I998" s="13" t="n"/>
      <c r="J998" s="20">
        <f>IF($E998="","",IF($I998&lt;&gt;"",$I998,IFERROR(VLOOKUP($A998,'Recurring Plans'!$A$5:$M$104,10,FALSE),"")))</f>
        <v/>
      </c>
      <c r="K998" s="12" t="n"/>
      <c r="L998" s="9">
        <f>IF($G998="","",IF($K998&lt;&gt;"",$K998,'Assumptions'!$E$14))</f>
        <v/>
      </c>
      <c r="M998" s="13" t="n"/>
      <c r="N998" s="20">
        <f>IF($G998="","",IF(OR($F998&lt;&gt;"",$I998&lt;&gt;"",$M998&lt;&gt;"",$K998='Assumptions'!$E$16,$K998='Assumptions'!$E$17),"Exception - check",IF(AND($L998='Assumptions'!$E$14,$G998&lt;'Assumptions'!$B$4),"Past date - check","")))</f>
        <v/>
      </c>
    </row>
    <row r="999">
      <c r="A999" s="6">
        <f>IFERROR(IF(INDEX('Recurring Plans'!$A$5:$A$104,INT((ROW()-5)/12)+1)="","",INDEX('Recurring Plans'!$A$5:$A$104,INT((ROW()-5)/12)+1)),"")</f>
        <v/>
      </c>
      <c r="B999" s="21">
        <f>IF($A999="","",MOD(ROW()-5,12)+1)</f>
        <v/>
      </c>
      <c r="C999" s="18">
        <f>IF($A999="","",IFERROR(VLOOKUP($A999,'Recurring Plans'!$A$5:$M$104,2,FALSE),""))</f>
        <v/>
      </c>
      <c r="D999" s="18">
        <f>IF($A999="","",IFERROR(VLOOKUP($A999,'Recurring Plans'!$A$5:$M$104,4,FALSE),""))</f>
        <v/>
      </c>
      <c r="E999" s="32">
        <f>IF(OR($A999="",$B999&gt;IFERROR(VLOOKUP($A999,'Recurring Plans'!$A$5:$M$104,8,FALSE),0),IFERROR(VLOOKUP($A999,'Recurring Plans'!$A$5:$M$104,11,FALSE),"")&lt;&gt;'Assumptions'!$E$9),"",IFERROR(IF(VLOOKUP($A999,'Recurring Plans'!$A$5:$M$104,7,FALSE)='Assumptions'!$E$4,VLOOKUP($A999,'Recurring Plans'!$A$5:$M$104,5,FALSE)+($B999-1)*VLOOKUP($A999,'Recurring Plans'!$A$5:$M$104,6,FALSE),IF(VLOOKUP($A999,'Recurring Plans'!$A$5:$M$104,7,FALSE)='Assumptions'!$E$5,VLOOKUP($A999,'Recurring Plans'!$A$5:$M$104,5,FALSE)+($B999-1)*VLOOKUP($A999,'Recurring Plans'!$A$5:$M$104,6,FALSE)*7,IF(VLOOKUP($A999,'Recurring Plans'!$A$5:$M$104,7,FALSE)='Assumptions'!$E$6,EDATE(VLOOKUP($A999,'Recurring Plans'!$A$5:$M$104,5,FALSE),($B999-1)*VLOOKUP($A999,'Recurring Plans'!$A$5:$M$104,6,FALSE)),""))),""))</f>
        <v/>
      </c>
      <c r="F999" s="31" t="n"/>
      <c r="G999" s="32">
        <f>IF($E999="","",IF($F999&lt;&gt;"",$F999,$E999))</f>
        <v/>
      </c>
      <c r="H999" s="22">
        <f>IF($E999="","",IFERROR(VLOOKUP($A999,'Recurring Plans'!$A$5:$M$104,9,FALSE),""))</f>
        <v/>
      </c>
      <c r="I999" s="13" t="n"/>
      <c r="J999" s="18">
        <f>IF($E999="","",IF($I999&lt;&gt;"",$I999,IFERROR(VLOOKUP($A999,'Recurring Plans'!$A$5:$M$104,10,FALSE),"")))</f>
        <v/>
      </c>
      <c r="K999" s="12" t="n"/>
      <c r="L999" s="6">
        <f>IF($G999="","",IF($K999&lt;&gt;"",$K999,'Assumptions'!$E$14))</f>
        <v/>
      </c>
      <c r="M999" s="13" t="n"/>
      <c r="N999" s="18">
        <f>IF($G999="","",IF(OR($F999&lt;&gt;"",$I999&lt;&gt;"",$M999&lt;&gt;"",$K999='Assumptions'!$E$16,$K999='Assumptions'!$E$17),"Exception - check",IF(AND($L999='Assumptions'!$E$14,$G999&lt;'Assumptions'!$B$4),"Past date - check","")))</f>
        <v/>
      </c>
    </row>
    <row r="1000">
      <c r="A1000" s="9">
        <f>IFERROR(IF(INDEX('Recurring Plans'!$A$5:$A$104,INT((ROW()-5)/12)+1)="","",INDEX('Recurring Plans'!$A$5:$A$104,INT((ROW()-5)/12)+1)),"")</f>
        <v/>
      </c>
      <c r="B1000" s="23">
        <f>IF($A1000="","",MOD(ROW()-5,12)+1)</f>
        <v/>
      </c>
      <c r="C1000" s="20">
        <f>IF($A1000="","",IFERROR(VLOOKUP($A1000,'Recurring Plans'!$A$5:$M$104,2,FALSE),""))</f>
        <v/>
      </c>
      <c r="D1000" s="20">
        <f>IF($A1000="","",IFERROR(VLOOKUP($A1000,'Recurring Plans'!$A$5:$M$104,4,FALSE),""))</f>
        <v/>
      </c>
      <c r="E1000" s="33">
        <f>IF(OR($A1000="",$B1000&gt;IFERROR(VLOOKUP($A1000,'Recurring Plans'!$A$5:$M$104,8,FALSE),0),IFERROR(VLOOKUP($A1000,'Recurring Plans'!$A$5:$M$104,11,FALSE),"")&lt;&gt;'Assumptions'!$E$9),"",IFERROR(IF(VLOOKUP($A1000,'Recurring Plans'!$A$5:$M$104,7,FALSE)='Assumptions'!$E$4,VLOOKUP($A1000,'Recurring Plans'!$A$5:$M$104,5,FALSE)+($B1000-1)*VLOOKUP($A1000,'Recurring Plans'!$A$5:$M$104,6,FALSE),IF(VLOOKUP($A1000,'Recurring Plans'!$A$5:$M$104,7,FALSE)='Assumptions'!$E$5,VLOOKUP($A1000,'Recurring Plans'!$A$5:$M$104,5,FALSE)+($B1000-1)*VLOOKUP($A1000,'Recurring Plans'!$A$5:$M$104,6,FALSE)*7,IF(VLOOKUP($A1000,'Recurring Plans'!$A$5:$M$104,7,FALSE)='Assumptions'!$E$6,EDATE(VLOOKUP($A1000,'Recurring Plans'!$A$5:$M$104,5,FALSE),($B1000-1)*VLOOKUP($A1000,'Recurring Plans'!$A$5:$M$104,6,FALSE)),""))),""))</f>
        <v/>
      </c>
      <c r="F1000" s="31" t="n"/>
      <c r="G1000" s="33">
        <f>IF($E1000="","",IF($F1000&lt;&gt;"",$F1000,$E1000))</f>
        <v/>
      </c>
      <c r="H1000" s="24">
        <f>IF($E1000="","",IFERROR(VLOOKUP($A1000,'Recurring Plans'!$A$5:$M$104,9,FALSE),""))</f>
        <v/>
      </c>
      <c r="I1000" s="13" t="n"/>
      <c r="J1000" s="20">
        <f>IF($E1000="","",IF($I1000&lt;&gt;"",$I1000,IFERROR(VLOOKUP($A1000,'Recurring Plans'!$A$5:$M$104,10,FALSE),"")))</f>
        <v/>
      </c>
      <c r="K1000" s="12" t="n"/>
      <c r="L1000" s="9">
        <f>IF($G1000="","",IF($K1000&lt;&gt;"",$K1000,'Assumptions'!$E$14))</f>
        <v/>
      </c>
      <c r="M1000" s="13" t="n"/>
      <c r="N1000" s="20">
        <f>IF($G1000="","",IF(OR($F1000&lt;&gt;"",$I1000&lt;&gt;"",$M1000&lt;&gt;"",$K1000='Assumptions'!$E$16,$K1000='Assumptions'!$E$17),"Exception - check",IF(AND($L1000='Assumptions'!$E$14,$G1000&lt;'Assumptions'!$B$4),"Past date - check","")))</f>
        <v/>
      </c>
    </row>
    <row r="1001">
      <c r="A1001" s="6">
        <f>IFERROR(IF(INDEX('Recurring Plans'!$A$5:$A$104,INT((ROW()-5)/12)+1)="","",INDEX('Recurring Plans'!$A$5:$A$104,INT((ROW()-5)/12)+1)),"")</f>
        <v/>
      </c>
      <c r="B1001" s="21">
        <f>IF($A1001="","",MOD(ROW()-5,12)+1)</f>
        <v/>
      </c>
      <c r="C1001" s="18">
        <f>IF($A1001="","",IFERROR(VLOOKUP($A1001,'Recurring Plans'!$A$5:$M$104,2,FALSE),""))</f>
        <v/>
      </c>
      <c r="D1001" s="18">
        <f>IF($A1001="","",IFERROR(VLOOKUP($A1001,'Recurring Plans'!$A$5:$M$104,4,FALSE),""))</f>
        <v/>
      </c>
      <c r="E1001" s="32">
        <f>IF(OR($A1001="",$B1001&gt;IFERROR(VLOOKUP($A1001,'Recurring Plans'!$A$5:$M$104,8,FALSE),0),IFERROR(VLOOKUP($A1001,'Recurring Plans'!$A$5:$M$104,11,FALSE),"")&lt;&gt;'Assumptions'!$E$9),"",IFERROR(IF(VLOOKUP($A1001,'Recurring Plans'!$A$5:$M$104,7,FALSE)='Assumptions'!$E$4,VLOOKUP($A1001,'Recurring Plans'!$A$5:$M$104,5,FALSE)+($B1001-1)*VLOOKUP($A1001,'Recurring Plans'!$A$5:$M$104,6,FALSE),IF(VLOOKUP($A1001,'Recurring Plans'!$A$5:$M$104,7,FALSE)='Assumptions'!$E$5,VLOOKUP($A1001,'Recurring Plans'!$A$5:$M$104,5,FALSE)+($B1001-1)*VLOOKUP($A1001,'Recurring Plans'!$A$5:$M$104,6,FALSE)*7,IF(VLOOKUP($A1001,'Recurring Plans'!$A$5:$M$104,7,FALSE)='Assumptions'!$E$6,EDATE(VLOOKUP($A1001,'Recurring Plans'!$A$5:$M$104,5,FALSE),($B1001-1)*VLOOKUP($A1001,'Recurring Plans'!$A$5:$M$104,6,FALSE)),""))),""))</f>
        <v/>
      </c>
      <c r="F1001" s="31" t="n"/>
      <c r="G1001" s="32">
        <f>IF($E1001="","",IF($F1001&lt;&gt;"",$F1001,$E1001))</f>
        <v/>
      </c>
      <c r="H1001" s="22">
        <f>IF($E1001="","",IFERROR(VLOOKUP($A1001,'Recurring Plans'!$A$5:$M$104,9,FALSE),""))</f>
        <v/>
      </c>
      <c r="I1001" s="13" t="n"/>
      <c r="J1001" s="18">
        <f>IF($E1001="","",IF($I1001&lt;&gt;"",$I1001,IFERROR(VLOOKUP($A1001,'Recurring Plans'!$A$5:$M$104,10,FALSE),"")))</f>
        <v/>
      </c>
      <c r="K1001" s="12" t="n"/>
      <c r="L1001" s="6">
        <f>IF($G1001="","",IF($K1001&lt;&gt;"",$K1001,'Assumptions'!$E$14))</f>
        <v/>
      </c>
      <c r="M1001" s="13" t="n"/>
      <c r="N1001" s="18">
        <f>IF($G1001="","",IF(OR($F1001&lt;&gt;"",$I1001&lt;&gt;"",$M1001&lt;&gt;"",$K1001='Assumptions'!$E$16,$K1001='Assumptions'!$E$17),"Exception - check",IF(AND($L1001='Assumptions'!$E$14,$G1001&lt;'Assumptions'!$B$4),"Past date - check","")))</f>
        <v/>
      </c>
    </row>
    <row r="1002">
      <c r="A1002" s="9">
        <f>IFERROR(IF(INDEX('Recurring Plans'!$A$5:$A$104,INT((ROW()-5)/12)+1)="","",INDEX('Recurring Plans'!$A$5:$A$104,INT((ROW()-5)/12)+1)),"")</f>
        <v/>
      </c>
      <c r="B1002" s="23">
        <f>IF($A1002="","",MOD(ROW()-5,12)+1)</f>
        <v/>
      </c>
      <c r="C1002" s="20">
        <f>IF($A1002="","",IFERROR(VLOOKUP($A1002,'Recurring Plans'!$A$5:$M$104,2,FALSE),""))</f>
        <v/>
      </c>
      <c r="D1002" s="20">
        <f>IF($A1002="","",IFERROR(VLOOKUP($A1002,'Recurring Plans'!$A$5:$M$104,4,FALSE),""))</f>
        <v/>
      </c>
      <c r="E1002" s="33">
        <f>IF(OR($A1002="",$B1002&gt;IFERROR(VLOOKUP($A1002,'Recurring Plans'!$A$5:$M$104,8,FALSE),0),IFERROR(VLOOKUP($A1002,'Recurring Plans'!$A$5:$M$104,11,FALSE),"")&lt;&gt;'Assumptions'!$E$9),"",IFERROR(IF(VLOOKUP($A1002,'Recurring Plans'!$A$5:$M$104,7,FALSE)='Assumptions'!$E$4,VLOOKUP($A1002,'Recurring Plans'!$A$5:$M$104,5,FALSE)+($B1002-1)*VLOOKUP($A1002,'Recurring Plans'!$A$5:$M$104,6,FALSE),IF(VLOOKUP($A1002,'Recurring Plans'!$A$5:$M$104,7,FALSE)='Assumptions'!$E$5,VLOOKUP($A1002,'Recurring Plans'!$A$5:$M$104,5,FALSE)+($B1002-1)*VLOOKUP($A1002,'Recurring Plans'!$A$5:$M$104,6,FALSE)*7,IF(VLOOKUP($A1002,'Recurring Plans'!$A$5:$M$104,7,FALSE)='Assumptions'!$E$6,EDATE(VLOOKUP($A1002,'Recurring Plans'!$A$5:$M$104,5,FALSE),($B1002-1)*VLOOKUP($A1002,'Recurring Plans'!$A$5:$M$104,6,FALSE)),""))),""))</f>
        <v/>
      </c>
      <c r="F1002" s="31" t="n"/>
      <c r="G1002" s="33">
        <f>IF($E1002="","",IF($F1002&lt;&gt;"",$F1002,$E1002))</f>
        <v/>
      </c>
      <c r="H1002" s="24">
        <f>IF($E1002="","",IFERROR(VLOOKUP($A1002,'Recurring Plans'!$A$5:$M$104,9,FALSE),""))</f>
        <v/>
      </c>
      <c r="I1002" s="13" t="n"/>
      <c r="J1002" s="20">
        <f>IF($E1002="","",IF($I1002&lt;&gt;"",$I1002,IFERROR(VLOOKUP($A1002,'Recurring Plans'!$A$5:$M$104,10,FALSE),"")))</f>
        <v/>
      </c>
      <c r="K1002" s="12" t="n"/>
      <c r="L1002" s="9">
        <f>IF($G1002="","",IF($K1002&lt;&gt;"",$K1002,'Assumptions'!$E$14))</f>
        <v/>
      </c>
      <c r="M1002" s="13" t="n"/>
      <c r="N1002" s="20">
        <f>IF($G1002="","",IF(OR($F1002&lt;&gt;"",$I1002&lt;&gt;"",$M1002&lt;&gt;"",$K1002='Assumptions'!$E$16,$K1002='Assumptions'!$E$17),"Exception - check",IF(AND($L1002='Assumptions'!$E$14,$G1002&lt;'Assumptions'!$B$4),"Past date - check","")))</f>
        <v/>
      </c>
    </row>
    <row r="1003">
      <c r="A1003" s="6">
        <f>IFERROR(IF(INDEX('Recurring Plans'!$A$5:$A$104,INT((ROW()-5)/12)+1)="","",INDEX('Recurring Plans'!$A$5:$A$104,INT((ROW()-5)/12)+1)),"")</f>
        <v/>
      </c>
      <c r="B1003" s="21">
        <f>IF($A1003="","",MOD(ROW()-5,12)+1)</f>
        <v/>
      </c>
      <c r="C1003" s="18">
        <f>IF($A1003="","",IFERROR(VLOOKUP($A1003,'Recurring Plans'!$A$5:$M$104,2,FALSE),""))</f>
        <v/>
      </c>
      <c r="D1003" s="18">
        <f>IF($A1003="","",IFERROR(VLOOKUP($A1003,'Recurring Plans'!$A$5:$M$104,4,FALSE),""))</f>
        <v/>
      </c>
      <c r="E1003" s="32">
        <f>IF(OR($A1003="",$B1003&gt;IFERROR(VLOOKUP($A1003,'Recurring Plans'!$A$5:$M$104,8,FALSE),0),IFERROR(VLOOKUP($A1003,'Recurring Plans'!$A$5:$M$104,11,FALSE),"")&lt;&gt;'Assumptions'!$E$9),"",IFERROR(IF(VLOOKUP($A1003,'Recurring Plans'!$A$5:$M$104,7,FALSE)='Assumptions'!$E$4,VLOOKUP($A1003,'Recurring Plans'!$A$5:$M$104,5,FALSE)+($B1003-1)*VLOOKUP($A1003,'Recurring Plans'!$A$5:$M$104,6,FALSE),IF(VLOOKUP($A1003,'Recurring Plans'!$A$5:$M$104,7,FALSE)='Assumptions'!$E$5,VLOOKUP($A1003,'Recurring Plans'!$A$5:$M$104,5,FALSE)+($B1003-1)*VLOOKUP($A1003,'Recurring Plans'!$A$5:$M$104,6,FALSE)*7,IF(VLOOKUP($A1003,'Recurring Plans'!$A$5:$M$104,7,FALSE)='Assumptions'!$E$6,EDATE(VLOOKUP($A1003,'Recurring Plans'!$A$5:$M$104,5,FALSE),($B1003-1)*VLOOKUP($A1003,'Recurring Plans'!$A$5:$M$104,6,FALSE)),""))),""))</f>
        <v/>
      </c>
      <c r="F1003" s="31" t="n"/>
      <c r="G1003" s="32">
        <f>IF($E1003="","",IF($F1003&lt;&gt;"",$F1003,$E1003))</f>
        <v/>
      </c>
      <c r="H1003" s="22">
        <f>IF($E1003="","",IFERROR(VLOOKUP($A1003,'Recurring Plans'!$A$5:$M$104,9,FALSE),""))</f>
        <v/>
      </c>
      <c r="I1003" s="13" t="n"/>
      <c r="J1003" s="18">
        <f>IF($E1003="","",IF($I1003&lt;&gt;"",$I1003,IFERROR(VLOOKUP($A1003,'Recurring Plans'!$A$5:$M$104,10,FALSE),"")))</f>
        <v/>
      </c>
      <c r="K1003" s="12" t="n"/>
      <c r="L1003" s="6">
        <f>IF($G1003="","",IF($K1003&lt;&gt;"",$K1003,'Assumptions'!$E$14))</f>
        <v/>
      </c>
      <c r="M1003" s="13" t="n"/>
      <c r="N1003" s="18">
        <f>IF($G1003="","",IF(OR($F1003&lt;&gt;"",$I1003&lt;&gt;"",$M1003&lt;&gt;"",$K1003='Assumptions'!$E$16,$K1003='Assumptions'!$E$17),"Exception - check",IF(AND($L1003='Assumptions'!$E$14,$G1003&lt;'Assumptions'!$B$4),"Past date - check","")))</f>
        <v/>
      </c>
    </row>
    <row r="1004">
      <c r="A1004" s="9">
        <f>IFERROR(IF(INDEX('Recurring Plans'!$A$5:$A$104,INT((ROW()-5)/12)+1)="","",INDEX('Recurring Plans'!$A$5:$A$104,INT((ROW()-5)/12)+1)),"")</f>
        <v/>
      </c>
      <c r="B1004" s="23">
        <f>IF($A1004="","",MOD(ROW()-5,12)+1)</f>
        <v/>
      </c>
      <c r="C1004" s="20">
        <f>IF($A1004="","",IFERROR(VLOOKUP($A1004,'Recurring Plans'!$A$5:$M$104,2,FALSE),""))</f>
        <v/>
      </c>
      <c r="D1004" s="20">
        <f>IF($A1004="","",IFERROR(VLOOKUP($A1004,'Recurring Plans'!$A$5:$M$104,4,FALSE),""))</f>
        <v/>
      </c>
      <c r="E1004" s="33">
        <f>IF(OR($A1004="",$B1004&gt;IFERROR(VLOOKUP($A1004,'Recurring Plans'!$A$5:$M$104,8,FALSE),0),IFERROR(VLOOKUP($A1004,'Recurring Plans'!$A$5:$M$104,11,FALSE),"")&lt;&gt;'Assumptions'!$E$9),"",IFERROR(IF(VLOOKUP($A1004,'Recurring Plans'!$A$5:$M$104,7,FALSE)='Assumptions'!$E$4,VLOOKUP($A1004,'Recurring Plans'!$A$5:$M$104,5,FALSE)+($B1004-1)*VLOOKUP($A1004,'Recurring Plans'!$A$5:$M$104,6,FALSE),IF(VLOOKUP($A1004,'Recurring Plans'!$A$5:$M$104,7,FALSE)='Assumptions'!$E$5,VLOOKUP($A1004,'Recurring Plans'!$A$5:$M$104,5,FALSE)+($B1004-1)*VLOOKUP($A1004,'Recurring Plans'!$A$5:$M$104,6,FALSE)*7,IF(VLOOKUP($A1004,'Recurring Plans'!$A$5:$M$104,7,FALSE)='Assumptions'!$E$6,EDATE(VLOOKUP($A1004,'Recurring Plans'!$A$5:$M$104,5,FALSE),($B1004-1)*VLOOKUP($A1004,'Recurring Plans'!$A$5:$M$104,6,FALSE)),""))),""))</f>
        <v/>
      </c>
      <c r="F1004" s="31" t="n"/>
      <c r="G1004" s="33">
        <f>IF($E1004="","",IF($F1004&lt;&gt;"",$F1004,$E1004))</f>
        <v/>
      </c>
      <c r="H1004" s="24">
        <f>IF($E1004="","",IFERROR(VLOOKUP($A1004,'Recurring Plans'!$A$5:$M$104,9,FALSE),""))</f>
        <v/>
      </c>
      <c r="I1004" s="13" t="n"/>
      <c r="J1004" s="20">
        <f>IF($E1004="","",IF($I1004&lt;&gt;"",$I1004,IFERROR(VLOOKUP($A1004,'Recurring Plans'!$A$5:$M$104,10,FALSE),"")))</f>
        <v/>
      </c>
      <c r="K1004" s="12" t="n"/>
      <c r="L1004" s="9">
        <f>IF($G1004="","",IF($K1004&lt;&gt;"",$K1004,'Assumptions'!$E$14))</f>
        <v/>
      </c>
      <c r="M1004" s="13" t="n"/>
      <c r="N1004" s="20">
        <f>IF($G1004="","",IF(OR($F1004&lt;&gt;"",$I1004&lt;&gt;"",$M1004&lt;&gt;"",$K1004='Assumptions'!$E$16,$K1004='Assumptions'!$E$17),"Exception - check",IF(AND($L1004='Assumptions'!$E$14,$G1004&lt;'Assumptions'!$B$4),"Past date - check","")))</f>
        <v/>
      </c>
    </row>
    <row r="1005">
      <c r="A1005" s="6">
        <f>IFERROR(IF(INDEX('Recurring Plans'!$A$5:$A$104,INT((ROW()-5)/12)+1)="","",INDEX('Recurring Plans'!$A$5:$A$104,INT((ROW()-5)/12)+1)),"")</f>
        <v/>
      </c>
      <c r="B1005" s="21">
        <f>IF($A1005="","",MOD(ROW()-5,12)+1)</f>
        <v/>
      </c>
      <c r="C1005" s="18">
        <f>IF($A1005="","",IFERROR(VLOOKUP($A1005,'Recurring Plans'!$A$5:$M$104,2,FALSE),""))</f>
        <v/>
      </c>
      <c r="D1005" s="18">
        <f>IF($A1005="","",IFERROR(VLOOKUP($A1005,'Recurring Plans'!$A$5:$M$104,4,FALSE),""))</f>
        <v/>
      </c>
      <c r="E1005" s="32">
        <f>IF(OR($A1005="",$B1005&gt;IFERROR(VLOOKUP($A1005,'Recurring Plans'!$A$5:$M$104,8,FALSE),0),IFERROR(VLOOKUP($A1005,'Recurring Plans'!$A$5:$M$104,11,FALSE),"")&lt;&gt;'Assumptions'!$E$9),"",IFERROR(IF(VLOOKUP($A1005,'Recurring Plans'!$A$5:$M$104,7,FALSE)='Assumptions'!$E$4,VLOOKUP($A1005,'Recurring Plans'!$A$5:$M$104,5,FALSE)+($B1005-1)*VLOOKUP($A1005,'Recurring Plans'!$A$5:$M$104,6,FALSE),IF(VLOOKUP($A1005,'Recurring Plans'!$A$5:$M$104,7,FALSE)='Assumptions'!$E$5,VLOOKUP($A1005,'Recurring Plans'!$A$5:$M$104,5,FALSE)+($B1005-1)*VLOOKUP($A1005,'Recurring Plans'!$A$5:$M$104,6,FALSE)*7,IF(VLOOKUP($A1005,'Recurring Plans'!$A$5:$M$104,7,FALSE)='Assumptions'!$E$6,EDATE(VLOOKUP($A1005,'Recurring Plans'!$A$5:$M$104,5,FALSE),($B1005-1)*VLOOKUP($A1005,'Recurring Plans'!$A$5:$M$104,6,FALSE)),""))),""))</f>
        <v/>
      </c>
      <c r="F1005" s="31" t="n"/>
      <c r="G1005" s="32">
        <f>IF($E1005="","",IF($F1005&lt;&gt;"",$F1005,$E1005))</f>
        <v/>
      </c>
      <c r="H1005" s="22">
        <f>IF($E1005="","",IFERROR(VLOOKUP($A1005,'Recurring Plans'!$A$5:$M$104,9,FALSE),""))</f>
        <v/>
      </c>
      <c r="I1005" s="13" t="n"/>
      <c r="J1005" s="18">
        <f>IF($E1005="","",IF($I1005&lt;&gt;"",$I1005,IFERROR(VLOOKUP($A1005,'Recurring Plans'!$A$5:$M$104,10,FALSE),"")))</f>
        <v/>
      </c>
      <c r="K1005" s="12" t="n"/>
      <c r="L1005" s="6">
        <f>IF($G1005="","",IF($K1005&lt;&gt;"",$K1005,'Assumptions'!$E$14))</f>
        <v/>
      </c>
      <c r="M1005" s="13" t="n"/>
      <c r="N1005" s="18">
        <f>IF($G1005="","",IF(OR($F1005&lt;&gt;"",$I1005&lt;&gt;"",$M1005&lt;&gt;"",$K1005='Assumptions'!$E$16,$K1005='Assumptions'!$E$17),"Exception - check",IF(AND($L1005='Assumptions'!$E$14,$G1005&lt;'Assumptions'!$B$4),"Past date - check","")))</f>
        <v/>
      </c>
    </row>
    <row r="1006">
      <c r="A1006" s="9">
        <f>IFERROR(IF(INDEX('Recurring Plans'!$A$5:$A$104,INT((ROW()-5)/12)+1)="","",INDEX('Recurring Plans'!$A$5:$A$104,INT((ROW()-5)/12)+1)),"")</f>
        <v/>
      </c>
      <c r="B1006" s="23">
        <f>IF($A1006="","",MOD(ROW()-5,12)+1)</f>
        <v/>
      </c>
      <c r="C1006" s="20">
        <f>IF($A1006="","",IFERROR(VLOOKUP($A1006,'Recurring Plans'!$A$5:$M$104,2,FALSE),""))</f>
        <v/>
      </c>
      <c r="D1006" s="20">
        <f>IF($A1006="","",IFERROR(VLOOKUP($A1006,'Recurring Plans'!$A$5:$M$104,4,FALSE),""))</f>
        <v/>
      </c>
      <c r="E1006" s="33">
        <f>IF(OR($A1006="",$B1006&gt;IFERROR(VLOOKUP($A1006,'Recurring Plans'!$A$5:$M$104,8,FALSE),0),IFERROR(VLOOKUP($A1006,'Recurring Plans'!$A$5:$M$104,11,FALSE),"")&lt;&gt;'Assumptions'!$E$9),"",IFERROR(IF(VLOOKUP($A1006,'Recurring Plans'!$A$5:$M$104,7,FALSE)='Assumptions'!$E$4,VLOOKUP($A1006,'Recurring Plans'!$A$5:$M$104,5,FALSE)+($B1006-1)*VLOOKUP($A1006,'Recurring Plans'!$A$5:$M$104,6,FALSE),IF(VLOOKUP($A1006,'Recurring Plans'!$A$5:$M$104,7,FALSE)='Assumptions'!$E$5,VLOOKUP($A1006,'Recurring Plans'!$A$5:$M$104,5,FALSE)+($B1006-1)*VLOOKUP($A1006,'Recurring Plans'!$A$5:$M$104,6,FALSE)*7,IF(VLOOKUP($A1006,'Recurring Plans'!$A$5:$M$104,7,FALSE)='Assumptions'!$E$6,EDATE(VLOOKUP($A1006,'Recurring Plans'!$A$5:$M$104,5,FALSE),($B1006-1)*VLOOKUP($A1006,'Recurring Plans'!$A$5:$M$104,6,FALSE)),""))),""))</f>
        <v/>
      </c>
      <c r="F1006" s="31" t="n"/>
      <c r="G1006" s="33">
        <f>IF($E1006="","",IF($F1006&lt;&gt;"",$F1006,$E1006))</f>
        <v/>
      </c>
      <c r="H1006" s="24">
        <f>IF($E1006="","",IFERROR(VLOOKUP($A1006,'Recurring Plans'!$A$5:$M$104,9,FALSE),""))</f>
        <v/>
      </c>
      <c r="I1006" s="13" t="n"/>
      <c r="J1006" s="20">
        <f>IF($E1006="","",IF($I1006&lt;&gt;"",$I1006,IFERROR(VLOOKUP($A1006,'Recurring Plans'!$A$5:$M$104,10,FALSE),"")))</f>
        <v/>
      </c>
      <c r="K1006" s="12" t="n"/>
      <c r="L1006" s="9">
        <f>IF($G1006="","",IF($K1006&lt;&gt;"",$K1006,'Assumptions'!$E$14))</f>
        <v/>
      </c>
      <c r="M1006" s="13" t="n"/>
      <c r="N1006" s="20">
        <f>IF($G1006="","",IF(OR($F1006&lt;&gt;"",$I1006&lt;&gt;"",$M1006&lt;&gt;"",$K1006='Assumptions'!$E$16,$K1006='Assumptions'!$E$17),"Exception - check",IF(AND($L1006='Assumptions'!$E$14,$G1006&lt;'Assumptions'!$B$4),"Past date - check","")))</f>
        <v/>
      </c>
    </row>
    <row r="1007">
      <c r="A1007" s="6">
        <f>IFERROR(IF(INDEX('Recurring Plans'!$A$5:$A$104,INT((ROW()-5)/12)+1)="","",INDEX('Recurring Plans'!$A$5:$A$104,INT((ROW()-5)/12)+1)),"")</f>
        <v/>
      </c>
      <c r="B1007" s="21">
        <f>IF($A1007="","",MOD(ROW()-5,12)+1)</f>
        <v/>
      </c>
      <c r="C1007" s="18">
        <f>IF($A1007="","",IFERROR(VLOOKUP($A1007,'Recurring Plans'!$A$5:$M$104,2,FALSE),""))</f>
        <v/>
      </c>
      <c r="D1007" s="18">
        <f>IF($A1007="","",IFERROR(VLOOKUP($A1007,'Recurring Plans'!$A$5:$M$104,4,FALSE),""))</f>
        <v/>
      </c>
      <c r="E1007" s="32">
        <f>IF(OR($A1007="",$B1007&gt;IFERROR(VLOOKUP($A1007,'Recurring Plans'!$A$5:$M$104,8,FALSE),0),IFERROR(VLOOKUP($A1007,'Recurring Plans'!$A$5:$M$104,11,FALSE),"")&lt;&gt;'Assumptions'!$E$9),"",IFERROR(IF(VLOOKUP($A1007,'Recurring Plans'!$A$5:$M$104,7,FALSE)='Assumptions'!$E$4,VLOOKUP($A1007,'Recurring Plans'!$A$5:$M$104,5,FALSE)+($B1007-1)*VLOOKUP($A1007,'Recurring Plans'!$A$5:$M$104,6,FALSE),IF(VLOOKUP($A1007,'Recurring Plans'!$A$5:$M$104,7,FALSE)='Assumptions'!$E$5,VLOOKUP($A1007,'Recurring Plans'!$A$5:$M$104,5,FALSE)+($B1007-1)*VLOOKUP($A1007,'Recurring Plans'!$A$5:$M$104,6,FALSE)*7,IF(VLOOKUP($A1007,'Recurring Plans'!$A$5:$M$104,7,FALSE)='Assumptions'!$E$6,EDATE(VLOOKUP($A1007,'Recurring Plans'!$A$5:$M$104,5,FALSE),($B1007-1)*VLOOKUP($A1007,'Recurring Plans'!$A$5:$M$104,6,FALSE)),""))),""))</f>
        <v/>
      </c>
      <c r="F1007" s="31" t="n"/>
      <c r="G1007" s="32">
        <f>IF($E1007="","",IF($F1007&lt;&gt;"",$F1007,$E1007))</f>
        <v/>
      </c>
      <c r="H1007" s="22">
        <f>IF($E1007="","",IFERROR(VLOOKUP($A1007,'Recurring Plans'!$A$5:$M$104,9,FALSE),""))</f>
        <v/>
      </c>
      <c r="I1007" s="13" t="n"/>
      <c r="J1007" s="18">
        <f>IF($E1007="","",IF($I1007&lt;&gt;"",$I1007,IFERROR(VLOOKUP($A1007,'Recurring Plans'!$A$5:$M$104,10,FALSE),"")))</f>
        <v/>
      </c>
      <c r="K1007" s="12" t="n"/>
      <c r="L1007" s="6">
        <f>IF($G1007="","",IF($K1007&lt;&gt;"",$K1007,'Assumptions'!$E$14))</f>
        <v/>
      </c>
      <c r="M1007" s="13" t="n"/>
      <c r="N1007" s="18">
        <f>IF($G1007="","",IF(OR($F1007&lt;&gt;"",$I1007&lt;&gt;"",$M1007&lt;&gt;"",$K1007='Assumptions'!$E$16,$K1007='Assumptions'!$E$17),"Exception - check",IF(AND($L1007='Assumptions'!$E$14,$G1007&lt;'Assumptions'!$B$4),"Past date - check","")))</f>
        <v/>
      </c>
    </row>
    <row r="1008">
      <c r="A1008" s="9">
        <f>IFERROR(IF(INDEX('Recurring Plans'!$A$5:$A$104,INT((ROW()-5)/12)+1)="","",INDEX('Recurring Plans'!$A$5:$A$104,INT((ROW()-5)/12)+1)),"")</f>
        <v/>
      </c>
      <c r="B1008" s="23">
        <f>IF($A1008="","",MOD(ROW()-5,12)+1)</f>
        <v/>
      </c>
      <c r="C1008" s="20">
        <f>IF($A1008="","",IFERROR(VLOOKUP($A1008,'Recurring Plans'!$A$5:$M$104,2,FALSE),""))</f>
        <v/>
      </c>
      <c r="D1008" s="20">
        <f>IF($A1008="","",IFERROR(VLOOKUP($A1008,'Recurring Plans'!$A$5:$M$104,4,FALSE),""))</f>
        <v/>
      </c>
      <c r="E1008" s="33">
        <f>IF(OR($A1008="",$B1008&gt;IFERROR(VLOOKUP($A1008,'Recurring Plans'!$A$5:$M$104,8,FALSE),0),IFERROR(VLOOKUP($A1008,'Recurring Plans'!$A$5:$M$104,11,FALSE),"")&lt;&gt;'Assumptions'!$E$9),"",IFERROR(IF(VLOOKUP($A1008,'Recurring Plans'!$A$5:$M$104,7,FALSE)='Assumptions'!$E$4,VLOOKUP($A1008,'Recurring Plans'!$A$5:$M$104,5,FALSE)+($B1008-1)*VLOOKUP($A1008,'Recurring Plans'!$A$5:$M$104,6,FALSE),IF(VLOOKUP($A1008,'Recurring Plans'!$A$5:$M$104,7,FALSE)='Assumptions'!$E$5,VLOOKUP($A1008,'Recurring Plans'!$A$5:$M$104,5,FALSE)+($B1008-1)*VLOOKUP($A1008,'Recurring Plans'!$A$5:$M$104,6,FALSE)*7,IF(VLOOKUP($A1008,'Recurring Plans'!$A$5:$M$104,7,FALSE)='Assumptions'!$E$6,EDATE(VLOOKUP($A1008,'Recurring Plans'!$A$5:$M$104,5,FALSE),($B1008-1)*VLOOKUP($A1008,'Recurring Plans'!$A$5:$M$104,6,FALSE)),""))),""))</f>
        <v/>
      </c>
      <c r="F1008" s="31" t="n"/>
      <c r="G1008" s="33">
        <f>IF($E1008="","",IF($F1008&lt;&gt;"",$F1008,$E1008))</f>
        <v/>
      </c>
      <c r="H1008" s="24">
        <f>IF($E1008="","",IFERROR(VLOOKUP($A1008,'Recurring Plans'!$A$5:$M$104,9,FALSE),""))</f>
        <v/>
      </c>
      <c r="I1008" s="13" t="n"/>
      <c r="J1008" s="20">
        <f>IF($E1008="","",IF($I1008&lt;&gt;"",$I1008,IFERROR(VLOOKUP($A1008,'Recurring Plans'!$A$5:$M$104,10,FALSE),"")))</f>
        <v/>
      </c>
      <c r="K1008" s="12" t="n"/>
      <c r="L1008" s="9">
        <f>IF($G1008="","",IF($K1008&lt;&gt;"",$K1008,'Assumptions'!$E$14))</f>
        <v/>
      </c>
      <c r="M1008" s="13" t="n"/>
      <c r="N1008" s="20">
        <f>IF($G1008="","",IF(OR($F1008&lt;&gt;"",$I1008&lt;&gt;"",$M1008&lt;&gt;"",$K1008='Assumptions'!$E$16,$K1008='Assumptions'!$E$17),"Exception - check",IF(AND($L1008='Assumptions'!$E$14,$G1008&lt;'Assumptions'!$B$4),"Past date - check","")))</f>
        <v/>
      </c>
    </row>
    <row r="1009">
      <c r="A1009" s="6">
        <f>IFERROR(IF(INDEX('Recurring Plans'!$A$5:$A$104,INT((ROW()-5)/12)+1)="","",INDEX('Recurring Plans'!$A$5:$A$104,INT((ROW()-5)/12)+1)),"")</f>
        <v/>
      </c>
      <c r="B1009" s="21">
        <f>IF($A1009="","",MOD(ROW()-5,12)+1)</f>
        <v/>
      </c>
      <c r="C1009" s="18">
        <f>IF($A1009="","",IFERROR(VLOOKUP($A1009,'Recurring Plans'!$A$5:$M$104,2,FALSE),""))</f>
        <v/>
      </c>
      <c r="D1009" s="18">
        <f>IF($A1009="","",IFERROR(VLOOKUP($A1009,'Recurring Plans'!$A$5:$M$104,4,FALSE),""))</f>
        <v/>
      </c>
      <c r="E1009" s="32">
        <f>IF(OR($A1009="",$B1009&gt;IFERROR(VLOOKUP($A1009,'Recurring Plans'!$A$5:$M$104,8,FALSE),0),IFERROR(VLOOKUP($A1009,'Recurring Plans'!$A$5:$M$104,11,FALSE),"")&lt;&gt;'Assumptions'!$E$9),"",IFERROR(IF(VLOOKUP($A1009,'Recurring Plans'!$A$5:$M$104,7,FALSE)='Assumptions'!$E$4,VLOOKUP($A1009,'Recurring Plans'!$A$5:$M$104,5,FALSE)+($B1009-1)*VLOOKUP($A1009,'Recurring Plans'!$A$5:$M$104,6,FALSE),IF(VLOOKUP($A1009,'Recurring Plans'!$A$5:$M$104,7,FALSE)='Assumptions'!$E$5,VLOOKUP($A1009,'Recurring Plans'!$A$5:$M$104,5,FALSE)+($B1009-1)*VLOOKUP($A1009,'Recurring Plans'!$A$5:$M$104,6,FALSE)*7,IF(VLOOKUP($A1009,'Recurring Plans'!$A$5:$M$104,7,FALSE)='Assumptions'!$E$6,EDATE(VLOOKUP($A1009,'Recurring Plans'!$A$5:$M$104,5,FALSE),($B1009-1)*VLOOKUP($A1009,'Recurring Plans'!$A$5:$M$104,6,FALSE)),""))),""))</f>
        <v/>
      </c>
      <c r="F1009" s="31" t="n"/>
      <c r="G1009" s="32">
        <f>IF($E1009="","",IF($F1009&lt;&gt;"",$F1009,$E1009))</f>
        <v/>
      </c>
      <c r="H1009" s="22">
        <f>IF($E1009="","",IFERROR(VLOOKUP($A1009,'Recurring Plans'!$A$5:$M$104,9,FALSE),""))</f>
        <v/>
      </c>
      <c r="I1009" s="13" t="n"/>
      <c r="J1009" s="18">
        <f>IF($E1009="","",IF($I1009&lt;&gt;"",$I1009,IFERROR(VLOOKUP($A1009,'Recurring Plans'!$A$5:$M$104,10,FALSE),"")))</f>
        <v/>
      </c>
      <c r="K1009" s="12" t="n"/>
      <c r="L1009" s="6">
        <f>IF($G1009="","",IF($K1009&lt;&gt;"",$K1009,'Assumptions'!$E$14))</f>
        <v/>
      </c>
      <c r="M1009" s="13" t="n"/>
      <c r="N1009" s="18">
        <f>IF($G1009="","",IF(OR($F1009&lt;&gt;"",$I1009&lt;&gt;"",$M1009&lt;&gt;"",$K1009='Assumptions'!$E$16,$K1009='Assumptions'!$E$17),"Exception - check",IF(AND($L1009='Assumptions'!$E$14,$G1009&lt;'Assumptions'!$B$4),"Past date - check","")))</f>
        <v/>
      </c>
    </row>
    <row r="1010">
      <c r="A1010" s="9">
        <f>IFERROR(IF(INDEX('Recurring Plans'!$A$5:$A$104,INT((ROW()-5)/12)+1)="","",INDEX('Recurring Plans'!$A$5:$A$104,INT((ROW()-5)/12)+1)),"")</f>
        <v/>
      </c>
      <c r="B1010" s="23">
        <f>IF($A1010="","",MOD(ROW()-5,12)+1)</f>
        <v/>
      </c>
      <c r="C1010" s="20">
        <f>IF($A1010="","",IFERROR(VLOOKUP($A1010,'Recurring Plans'!$A$5:$M$104,2,FALSE),""))</f>
        <v/>
      </c>
      <c r="D1010" s="20">
        <f>IF($A1010="","",IFERROR(VLOOKUP($A1010,'Recurring Plans'!$A$5:$M$104,4,FALSE),""))</f>
        <v/>
      </c>
      <c r="E1010" s="33">
        <f>IF(OR($A1010="",$B1010&gt;IFERROR(VLOOKUP($A1010,'Recurring Plans'!$A$5:$M$104,8,FALSE),0),IFERROR(VLOOKUP($A1010,'Recurring Plans'!$A$5:$M$104,11,FALSE),"")&lt;&gt;'Assumptions'!$E$9),"",IFERROR(IF(VLOOKUP($A1010,'Recurring Plans'!$A$5:$M$104,7,FALSE)='Assumptions'!$E$4,VLOOKUP($A1010,'Recurring Plans'!$A$5:$M$104,5,FALSE)+($B1010-1)*VLOOKUP($A1010,'Recurring Plans'!$A$5:$M$104,6,FALSE),IF(VLOOKUP($A1010,'Recurring Plans'!$A$5:$M$104,7,FALSE)='Assumptions'!$E$5,VLOOKUP($A1010,'Recurring Plans'!$A$5:$M$104,5,FALSE)+($B1010-1)*VLOOKUP($A1010,'Recurring Plans'!$A$5:$M$104,6,FALSE)*7,IF(VLOOKUP($A1010,'Recurring Plans'!$A$5:$M$104,7,FALSE)='Assumptions'!$E$6,EDATE(VLOOKUP($A1010,'Recurring Plans'!$A$5:$M$104,5,FALSE),($B1010-1)*VLOOKUP($A1010,'Recurring Plans'!$A$5:$M$104,6,FALSE)),""))),""))</f>
        <v/>
      </c>
      <c r="F1010" s="31" t="n"/>
      <c r="G1010" s="33">
        <f>IF($E1010="","",IF($F1010&lt;&gt;"",$F1010,$E1010))</f>
        <v/>
      </c>
      <c r="H1010" s="24">
        <f>IF($E1010="","",IFERROR(VLOOKUP($A1010,'Recurring Plans'!$A$5:$M$104,9,FALSE),""))</f>
        <v/>
      </c>
      <c r="I1010" s="13" t="n"/>
      <c r="J1010" s="20">
        <f>IF($E1010="","",IF($I1010&lt;&gt;"",$I1010,IFERROR(VLOOKUP($A1010,'Recurring Plans'!$A$5:$M$104,10,FALSE),"")))</f>
        <v/>
      </c>
      <c r="K1010" s="12" t="n"/>
      <c r="L1010" s="9">
        <f>IF($G1010="","",IF($K1010&lt;&gt;"",$K1010,'Assumptions'!$E$14))</f>
        <v/>
      </c>
      <c r="M1010" s="13" t="n"/>
      <c r="N1010" s="20">
        <f>IF($G1010="","",IF(OR($F1010&lt;&gt;"",$I1010&lt;&gt;"",$M1010&lt;&gt;"",$K1010='Assumptions'!$E$16,$K1010='Assumptions'!$E$17),"Exception - check",IF(AND($L1010='Assumptions'!$E$14,$G1010&lt;'Assumptions'!$B$4),"Past date - check","")))</f>
        <v/>
      </c>
    </row>
    <row r="1011">
      <c r="A1011" s="6">
        <f>IFERROR(IF(INDEX('Recurring Plans'!$A$5:$A$104,INT((ROW()-5)/12)+1)="","",INDEX('Recurring Plans'!$A$5:$A$104,INT((ROW()-5)/12)+1)),"")</f>
        <v/>
      </c>
      <c r="B1011" s="21">
        <f>IF($A1011="","",MOD(ROW()-5,12)+1)</f>
        <v/>
      </c>
      <c r="C1011" s="18">
        <f>IF($A1011="","",IFERROR(VLOOKUP($A1011,'Recurring Plans'!$A$5:$M$104,2,FALSE),""))</f>
        <v/>
      </c>
      <c r="D1011" s="18">
        <f>IF($A1011="","",IFERROR(VLOOKUP($A1011,'Recurring Plans'!$A$5:$M$104,4,FALSE),""))</f>
        <v/>
      </c>
      <c r="E1011" s="32">
        <f>IF(OR($A1011="",$B1011&gt;IFERROR(VLOOKUP($A1011,'Recurring Plans'!$A$5:$M$104,8,FALSE),0),IFERROR(VLOOKUP($A1011,'Recurring Plans'!$A$5:$M$104,11,FALSE),"")&lt;&gt;'Assumptions'!$E$9),"",IFERROR(IF(VLOOKUP($A1011,'Recurring Plans'!$A$5:$M$104,7,FALSE)='Assumptions'!$E$4,VLOOKUP($A1011,'Recurring Plans'!$A$5:$M$104,5,FALSE)+($B1011-1)*VLOOKUP($A1011,'Recurring Plans'!$A$5:$M$104,6,FALSE),IF(VLOOKUP($A1011,'Recurring Plans'!$A$5:$M$104,7,FALSE)='Assumptions'!$E$5,VLOOKUP($A1011,'Recurring Plans'!$A$5:$M$104,5,FALSE)+($B1011-1)*VLOOKUP($A1011,'Recurring Plans'!$A$5:$M$104,6,FALSE)*7,IF(VLOOKUP($A1011,'Recurring Plans'!$A$5:$M$104,7,FALSE)='Assumptions'!$E$6,EDATE(VLOOKUP($A1011,'Recurring Plans'!$A$5:$M$104,5,FALSE),($B1011-1)*VLOOKUP($A1011,'Recurring Plans'!$A$5:$M$104,6,FALSE)),""))),""))</f>
        <v/>
      </c>
      <c r="F1011" s="31" t="n"/>
      <c r="G1011" s="32">
        <f>IF($E1011="","",IF($F1011&lt;&gt;"",$F1011,$E1011))</f>
        <v/>
      </c>
      <c r="H1011" s="22">
        <f>IF($E1011="","",IFERROR(VLOOKUP($A1011,'Recurring Plans'!$A$5:$M$104,9,FALSE),""))</f>
        <v/>
      </c>
      <c r="I1011" s="13" t="n"/>
      <c r="J1011" s="18">
        <f>IF($E1011="","",IF($I1011&lt;&gt;"",$I1011,IFERROR(VLOOKUP($A1011,'Recurring Plans'!$A$5:$M$104,10,FALSE),"")))</f>
        <v/>
      </c>
      <c r="K1011" s="12" t="n"/>
      <c r="L1011" s="6">
        <f>IF($G1011="","",IF($K1011&lt;&gt;"",$K1011,'Assumptions'!$E$14))</f>
        <v/>
      </c>
      <c r="M1011" s="13" t="n"/>
      <c r="N1011" s="18">
        <f>IF($G1011="","",IF(OR($F1011&lt;&gt;"",$I1011&lt;&gt;"",$M1011&lt;&gt;"",$K1011='Assumptions'!$E$16,$K1011='Assumptions'!$E$17),"Exception - check",IF(AND($L1011='Assumptions'!$E$14,$G1011&lt;'Assumptions'!$B$4),"Past date - check","")))</f>
        <v/>
      </c>
    </row>
    <row r="1012">
      <c r="A1012" s="9">
        <f>IFERROR(IF(INDEX('Recurring Plans'!$A$5:$A$104,INT((ROW()-5)/12)+1)="","",INDEX('Recurring Plans'!$A$5:$A$104,INT((ROW()-5)/12)+1)),"")</f>
        <v/>
      </c>
      <c r="B1012" s="23">
        <f>IF($A1012="","",MOD(ROW()-5,12)+1)</f>
        <v/>
      </c>
      <c r="C1012" s="20">
        <f>IF($A1012="","",IFERROR(VLOOKUP($A1012,'Recurring Plans'!$A$5:$M$104,2,FALSE),""))</f>
        <v/>
      </c>
      <c r="D1012" s="20">
        <f>IF($A1012="","",IFERROR(VLOOKUP($A1012,'Recurring Plans'!$A$5:$M$104,4,FALSE),""))</f>
        <v/>
      </c>
      <c r="E1012" s="33">
        <f>IF(OR($A1012="",$B1012&gt;IFERROR(VLOOKUP($A1012,'Recurring Plans'!$A$5:$M$104,8,FALSE),0),IFERROR(VLOOKUP($A1012,'Recurring Plans'!$A$5:$M$104,11,FALSE),"")&lt;&gt;'Assumptions'!$E$9),"",IFERROR(IF(VLOOKUP($A1012,'Recurring Plans'!$A$5:$M$104,7,FALSE)='Assumptions'!$E$4,VLOOKUP($A1012,'Recurring Plans'!$A$5:$M$104,5,FALSE)+($B1012-1)*VLOOKUP($A1012,'Recurring Plans'!$A$5:$M$104,6,FALSE),IF(VLOOKUP($A1012,'Recurring Plans'!$A$5:$M$104,7,FALSE)='Assumptions'!$E$5,VLOOKUP($A1012,'Recurring Plans'!$A$5:$M$104,5,FALSE)+($B1012-1)*VLOOKUP($A1012,'Recurring Plans'!$A$5:$M$104,6,FALSE)*7,IF(VLOOKUP($A1012,'Recurring Plans'!$A$5:$M$104,7,FALSE)='Assumptions'!$E$6,EDATE(VLOOKUP($A1012,'Recurring Plans'!$A$5:$M$104,5,FALSE),($B1012-1)*VLOOKUP($A1012,'Recurring Plans'!$A$5:$M$104,6,FALSE)),""))),""))</f>
        <v/>
      </c>
      <c r="F1012" s="31" t="n"/>
      <c r="G1012" s="33">
        <f>IF($E1012="","",IF($F1012&lt;&gt;"",$F1012,$E1012))</f>
        <v/>
      </c>
      <c r="H1012" s="24">
        <f>IF($E1012="","",IFERROR(VLOOKUP($A1012,'Recurring Plans'!$A$5:$M$104,9,FALSE),""))</f>
        <v/>
      </c>
      <c r="I1012" s="13" t="n"/>
      <c r="J1012" s="20">
        <f>IF($E1012="","",IF($I1012&lt;&gt;"",$I1012,IFERROR(VLOOKUP($A1012,'Recurring Plans'!$A$5:$M$104,10,FALSE),"")))</f>
        <v/>
      </c>
      <c r="K1012" s="12" t="n"/>
      <c r="L1012" s="9">
        <f>IF($G1012="","",IF($K1012&lt;&gt;"",$K1012,'Assumptions'!$E$14))</f>
        <v/>
      </c>
      <c r="M1012" s="13" t="n"/>
      <c r="N1012" s="20">
        <f>IF($G1012="","",IF(OR($F1012&lt;&gt;"",$I1012&lt;&gt;"",$M1012&lt;&gt;"",$K1012='Assumptions'!$E$16,$K1012='Assumptions'!$E$17),"Exception - check",IF(AND($L1012='Assumptions'!$E$14,$G1012&lt;'Assumptions'!$B$4),"Past date - check","")))</f>
        <v/>
      </c>
    </row>
    <row r="1013">
      <c r="A1013" s="6">
        <f>IFERROR(IF(INDEX('Recurring Plans'!$A$5:$A$104,INT((ROW()-5)/12)+1)="","",INDEX('Recurring Plans'!$A$5:$A$104,INT((ROW()-5)/12)+1)),"")</f>
        <v/>
      </c>
      <c r="B1013" s="21">
        <f>IF($A1013="","",MOD(ROW()-5,12)+1)</f>
        <v/>
      </c>
      <c r="C1013" s="18">
        <f>IF($A1013="","",IFERROR(VLOOKUP($A1013,'Recurring Plans'!$A$5:$M$104,2,FALSE),""))</f>
        <v/>
      </c>
      <c r="D1013" s="18">
        <f>IF($A1013="","",IFERROR(VLOOKUP($A1013,'Recurring Plans'!$A$5:$M$104,4,FALSE),""))</f>
        <v/>
      </c>
      <c r="E1013" s="32">
        <f>IF(OR($A1013="",$B1013&gt;IFERROR(VLOOKUP($A1013,'Recurring Plans'!$A$5:$M$104,8,FALSE),0),IFERROR(VLOOKUP($A1013,'Recurring Plans'!$A$5:$M$104,11,FALSE),"")&lt;&gt;'Assumptions'!$E$9),"",IFERROR(IF(VLOOKUP($A1013,'Recurring Plans'!$A$5:$M$104,7,FALSE)='Assumptions'!$E$4,VLOOKUP($A1013,'Recurring Plans'!$A$5:$M$104,5,FALSE)+($B1013-1)*VLOOKUP($A1013,'Recurring Plans'!$A$5:$M$104,6,FALSE),IF(VLOOKUP($A1013,'Recurring Plans'!$A$5:$M$104,7,FALSE)='Assumptions'!$E$5,VLOOKUP($A1013,'Recurring Plans'!$A$5:$M$104,5,FALSE)+($B1013-1)*VLOOKUP($A1013,'Recurring Plans'!$A$5:$M$104,6,FALSE)*7,IF(VLOOKUP($A1013,'Recurring Plans'!$A$5:$M$104,7,FALSE)='Assumptions'!$E$6,EDATE(VLOOKUP($A1013,'Recurring Plans'!$A$5:$M$104,5,FALSE),($B1013-1)*VLOOKUP($A1013,'Recurring Plans'!$A$5:$M$104,6,FALSE)),""))),""))</f>
        <v/>
      </c>
      <c r="F1013" s="31" t="n"/>
      <c r="G1013" s="32">
        <f>IF($E1013="","",IF($F1013&lt;&gt;"",$F1013,$E1013))</f>
        <v/>
      </c>
      <c r="H1013" s="22">
        <f>IF($E1013="","",IFERROR(VLOOKUP($A1013,'Recurring Plans'!$A$5:$M$104,9,FALSE),""))</f>
        <v/>
      </c>
      <c r="I1013" s="13" t="n"/>
      <c r="J1013" s="18">
        <f>IF($E1013="","",IF($I1013&lt;&gt;"",$I1013,IFERROR(VLOOKUP($A1013,'Recurring Plans'!$A$5:$M$104,10,FALSE),"")))</f>
        <v/>
      </c>
      <c r="K1013" s="12" t="n"/>
      <c r="L1013" s="6">
        <f>IF($G1013="","",IF($K1013&lt;&gt;"",$K1013,'Assumptions'!$E$14))</f>
        <v/>
      </c>
      <c r="M1013" s="13" t="n"/>
      <c r="N1013" s="18">
        <f>IF($G1013="","",IF(OR($F1013&lt;&gt;"",$I1013&lt;&gt;"",$M1013&lt;&gt;"",$K1013='Assumptions'!$E$16,$K1013='Assumptions'!$E$17),"Exception - check",IF(AND($L1013='Assumptions'!$E$14,$G1013&lt;'Assumptions'!$B$4),"Past date - check","")))</f>
        <v/>
      </c>
    </row>
    <row r="1014">
      <c r="A1014" s="9">
        <f>IFERROR(IF(INDEX('Recurring Plans'!$A$5:$A$104,INT((ROW()-5)/12)+1)="","",INDEX('Recurring Plans'!$A$5:$A$104,INT((ROW()-5)/12)+1)),"")</f>
        <v/>
      </c>
      <c r="B1014" s="23">
        <f>IF($A1014="","",MOD(ROW()-5,12)+1)</f>
        <v/>
      </c>
      <c r="C1014" s="20">
        <f>IF($A1014="","",IFERROR(VLOOKUP($A1014,'Recurring Plans'!$A$5:$M$104,2,FALSE),""))</f>
        <v/>
      </c>
      <c r="D1014" s="20">
        <f>IF($A1014="","",IFERROR(VLOOKUP($A1014,'Recurring Plans'!$A$5:$M$104,4,FALSE),""))</f>
        <v/>
      </c>
      <c r="E1014" s="33">
        <f>IF(OR($A1014="",$B1014&gt;IFERROR(VLOOKUP($A1014,'Recurring Plans'!$A$5:$M$104,8,FALSE),0),IFERROR(VLOOKUP($A1014,'Recurring Plans'!$A$5:$M$104,11,FALSE),"")&lt;&gt;'Assumptions'!$E$9),"",IFERROR(IF(VLOOKUP($A1014,'Recurring Plans'!$A$5:$M$104,7,FALSE)='Assumptions'!$E$4,VLOOKUP($A1014,'Recurring Plans'!$A$5:$M$104,5,FALSE)+($B1014-1)*VLOOKUP($A1014,'Recurring Plans'!$A$5:$M$104,6,FALSE),IF(VLOOKUP($A1014,'Recurring Plans'!$A$5:$M$104,7,FALSE)='Assumptions'!$E$5,VLOOKUP($A1014,'Recurring Plans'!$A$5:$M$104,5,FALSE)+($B1014-1)*VLOOKUP($A1014,'Recurring Plans'!$A$5:$M$104,6,FALSE)*7,IF(VLOOKUP($A1014,'Recurring Plans'!$A$5:$M$104,7,FALSE)='Assumptions'!$E$6,EDATE(VLOOKUP($A1014,'Recurring Plans'!$A$5:$M$104,5,FALSE),($B1014-1)*VLOOKUP($A1014,'Recurring Plans'!$A$5:$M$104,6,FALSE)),""))),""))</f>
        <v/>
      </c>
      <c r="F1014" s="31" t="n"/>
      <c r="G1014" s="33">
        <f>IF($E1014="","",IF($F1014&lt;&gt;"",$F1014,$E1014))</f>
        <v/>
      </c>
      <c r="H1014" s="24">
        <f>IF($E1014="","",IFERROR(VLOOKUP($A1014,'Recurring Plans'!$A$5:$M$104,9,FALSE),""))</f>
        <v/>
      </c>
      <c r="I1014" s="13" t="n"/>
      <c r="J1014" s="20">
        <f>IF($E1014="","",IF($I1014&lt;&gt;"",$I1014,IFERROR(VLOOKUP($A1014,'Recurring Plans'!$A$5:$M$104,10,FALSE),"")))</f>
        <v/>
      </c>
      <c r="K1014" s="12" t="n"/>
      <c r="L1014" s="9">
        <f>IF($G1014="","",IF($K1014&lt;&gt;"",$K1014,'Assumptions'!$E$14))</f>
        <v/>
      </c>
      <c r="M1014" s="13" t="n"/>
      <c r="N1014" s="20">
        <f>IF($G1014="","",IF(OR($F1014&lt;&gt;"",$I1014&lt;&gt;"",$M1014&lt;&gt;"",$K1014='Assumptions'!$E$16,$K1014='Assumptions'!$E$17),"Exception - check",IF(AND($L1014='Assumptions'!$E$14,$G1014&lt;'Assumptions'!$B$4),"Past date - check","")))</f>
        <v/>
      </c>
    </row>
    <row r="1015">
      <c r="A1015" s="6">
        <f>IFERROR(IF(INDEX('Recurring Plans'!$A$5:$A$104,INT((ROW()-5)/12)+1)="","",INDEX('Recurring Plans'!$A$5:$A$104,INT((ROW()-5)/12)+1)),"")</f>
        <v/>
      </c>
      <c r="B1015" s="21">
        <f>IF($A1015="","",MOD(ROW()-5,12)+1)</f>
        <v/>
      </c>
      <c r="C1015" s="18">
        <f>IF($A1015="","",IFERROR(VLOOKUP($A1015,'Recurring Plans'!$A$5:$M$104,2,FALSE),""))</f>
        <v/>
      </c>
      <c r="D1015" s="18">
        <f>IF($A1015="","",IFERROR(VLOOKUP($A1015,'Recurring Plans'!$A$5:$M$104,4,FALSE),""))</f>
        <v/>
      </c>
      <c r="E1015" s="32">
        <f>IF(OR($A1015="",$B1015&gt;IFERROR(VLOOKUP($A1015,'Recurring Plans'!$A$5:$M$104,8,FALSE),0),IFERROR(VLOOKUP($A1015,'Recurring Plans'!$A$5:$M$104,11,FALSE),"")&lt;&gt;'Assumptions'!$E$9),"",IFERROR(IF(VLOOKUP($A1015,'Recurring Plans'!$A$5:$M$104,7,FALSE)='Assumptions'!$E$4,VLOOKUP($A1015,'Recurring Plans'!$A$5:$M$104,5,FALSE)+($B1015-1)*VLOOKUP($A1015,'Recurring Plans'!$A$5:$M$104,6,FALSE),IF(VLOOKUP($A1015,'Recurring Plans'!$A$5:$M$104,7,FALSE)='Assumptions'!$E$5,VLOOKUP($A1015,'Recurring Plans'!$A$5:$M$104,5,FALSE)+($B1015-1)*VLOOKUP($A1015,'Recurring Plans'!$A$5:$M$104,6,FALSE)*7,IF(VLOOKUP($A1015,'Recurring Plans'!$A$5:$M$104,7,FALSE)='Assumptions'!$E$6,EDATE(VLOOKUP($A1015,'Recurring Plans'!$A$5:$M$104,5,FALSE),($B1015-1)*VLOOKUP($A1015,'Recurring Plans'!$A$5:$M$104,6,FALSE)),""))),""))</f>
        <v/>
      </c>
      <c r="F1015" s="31" t="n"/>
      <c r="G1015" s="32">
        <f>IF($E1015="","",IF($F1015&lt;&gt;"",$F1015,$E1015))</f>
        <v/>
      </c>
      <c r="H1015" s="22">
        <f>IF($E1015="","",IFERROR(VLOOKUP($A1015,'Recurring Plans'!$A$5:$M$104,9,FALSE),""))</f>
        <v/>
      </c>
      <c r="I1015" s="13" t="n"/>
      <c r="J1015" s="18">
        <f>IF($E1015="","",IF($I1015&lt;&gt;"",$I1015,IFERROR(VLOOKUP($A1015,'Recurring Plans'!$A$5:$M$104,10,FALSE),"")))</f>
        <v/>
      </c>
      <c r="K1015" s="12" t="n"/>
      <c r="L1015" s="6">
        <f>IF($G1015="","",IF($K1015&lt;&gt;"",$K1015,'Assumptions'!$E$14))</f>
        <v/>
      </c>
      <c r="M1015" s="13" t="n"/>
      <c r="N1015" s="18">
        <f>IF($G1015="","",IF(OR($F1015&lt;&gt;"",$I1015&lt;&gt;"",$M1015&lt;&gt;"",$K1015='Assumptions'!$E$16,$K1015='Assumptions'!$E$17),"Exception - check",IF(AND($L1015='Assumptions'!$E$14,$G1015&lt;'Assumptions'!$B$4),"Past date - check","")))</f>
        <v/>
      </c>
    </row>
    <row r="1016">
      <c r="A1016" s="9">
        <f>IFERROR(IF(INDEX('Recurring Plans'!$A$5:$A$104,INT((ROW()-5)/12)+1)="","",INDEX('Recurring Plans'!$A$5:$A$104,INT((ROW()-5)/12)+1)),"")</f>
        <v/>
      </c>
      <c r="B1016" s="23">
        <f>IF($A1016="","",MOD(ROW()-5,12)+1)</f>
        <v/>
      </c>
      <c r="C1016" s="20">
        <f>IF($A1016="","",IFERROR(VLOOKUP($A1016,'Recurring Plans'!$A$5:$M$104,2,FALSE),""))</f>
        <v/>
      </c>
      <c r="D1016" s="20">
        <f>IF($A1016="","",IFERROR(VLOOKUP($A1016,'Recurring Plans'!$A$5:$M$104,4,FALSE),""))</f>
        <v/>
      </c>
      <c r="E1016" s="33">
        <f>IF(OR($A1016="",$B1016&gt;IFERROR(VLOOKUP($A1016,'Recurring Plans'!$A$5:$M$104,8,FALSE),0),IFERROR(VLOOKUP($A1016,'Recurring Plans'!$A$5:$M$104,11,FALSE),"")&lt;&gt;'Assumptions'!$E$9),"",IFERROR(IF(VLOOKUP($A1016,'Recurring Plans'!$A$5:$M$104,7,FALSE)='Assumptions'!$E$4,VLOOKUP($A1016,'Recurring Plans'!$A$5:$M$104,5,FALSE)+($B1016-1)*VLOOKUP($A1016,'Recurring Plans'!$A$5:$M$104,6,FALSE),IF(VLOOKUP($A1016,'Recurring Plans'!$A$5:$M$104,7,FALSE)='Assumptions'!$E$5,VLOOKUP($A1016,'Recurring Plans'!$A$5:$M$104,5,FALSE)+($B1016-1)*VLOOKUP($A1016,'Recurring Plans'!$A$5:$M$104,6,FALSE)*7,IF(VLOOKUP($A1016,'Recurring Plans'!$A$5:$M$104,7,FALSE)='Assumptions'!$E$6,EDATE(VLOOKUP($A1016,'Recurring Plans'!$A$5:$M$104,5,FALSE),($B1016-1)*VLOOKUP($A1016,'Recurring Plans'!$A$5:$M$104,6,FALSE)),""))),""))</f>
        <v/>
      </c>
      <c r="F1016" s="31" t="n"/>
      <c r="G1016" s="33">
        <f>IF($E1016="","",IF($F1016&lt;&gt;"",$F1016,$E1016))</f>
        <v/>
      </c>
      <c r="H1016" s="24">
        <f>IF($E1016="","",IFERROR(VLOOKUP($A1016,'Recurring Plans'!$A$5:$M$104,9,FALSE),""))</f>
        <v/>
      </c>
      <c r="I1016" s="13" t="n"/>
      <c r="J1016" s="20">
        <f>IF($E1016="","",IF($I1016&lt;&gt;"",$I1016,IFERROR(VLOOKUP($A1016,'Recurring Plans'!$A$5:$M$104,10,FALSE),"")))</f>
        <v/>
      </c>
      <c r="K1016" s="12" t="n"/>
      <c r="L1016" s="9">
        <f>IF($G1016="","",IF($K1016&lt;&gt;"",$K1016,'Assumptions'!$E$14))</f>
        <v/>
      </c>
      <c r="M1016" s="13" t="n"/>
      <c r="N1016" s="20">
        <f>IF($G1016="","",IF(OR($F1016&lt;&gt;"",$I1016&lt;&gt;"",$M1016&lt;&gt;"",$K1016='Assumptions'!$E$16,$K1016='Assumptions'!$E$17),"Exception - check",IF(AND($L1016='Assumptions'!$E$14,$G1016&lt;'Assumptions'!$B$4),"Past date - check","")))</f>
        <v/>
      </c>
    </row>
    <row r="1017">
      <c r="A1017" s="6">
        <f>IFERROR(IF(INDEX('Recurring Plans'!$A$5:$A$104,INT((ROW()-5)/12)+1)="","",INDEX('Recurring Plans'!$A$5:$A$104,INT((ROW()-5)/12)+1)),"")</f>
        <v/>
      </c>
      <c r="B1017" s="21">
        <f>IF($A1017="","",MOD(ROW()-5,12)+1)</f>
        <v/>
      </c>
      <c r="C1017" s="18">
        <f>IF($A1017="","",IFERROR(VLOOKUP($A1017,'Recurring Plans'!$A$5:$M$104,2,FALSE),""))</f>
        <v/>
      </c>
      <c r="D1017" s="18">
        <f>IF($A1017="","",IFERROR(VLOOKUP($A1017,'Recurring Plans'!$A$5:$M$104,4,FALSE),""))</f>
        <v/>
      </c>
      <c r="E1017" s="32">
        <f>IF(OR($A1017="",$B1017&gt;IFERROR(VLOOKUP($A1017,'Recurring Plans'!$A$5:$M$104,8,FALSE),0),IFERROR(VLOOKUP($A1017,'Recurring Plans'!$A$5:$M$104,11,FALSE),"")&lt;&gt;'Assumptions'!$E$9),"",IFERROR(IF(VLOOKUP($A1017,'Recurring Plans'!$A$5:$M$104,7,FALSE)='Assumptions'!$E$4,VLOOKUP($A1017,'Recurring Plans'!$A$5:$M$104,5,FALSE)+($B1017-1)*VLOOKUP($A1017,'Recurring Plans'!$A$5:$M$104,6,FALSE),IF(VLOOKUP($A1017,'Recurring Plans'!$A$5:$M$104,7,FALSE)='Assumptions'!$E$5,VLOOKUP($A1017,'Recurring Plans'!$A$5:$M$104,5,FALSE)+($B1017-1)*VLOOKUP($A1017,'Recurring Plans'!$A$5:$M$104,6,FALSE)*7,IF(VLOOKUP($A1017,'Recurring Plans'!$A$5:$M$104,7,FALSE)='Assumptions'!$E$6,EDATE(VLOOKUP($A1017,'Recurring Plans'!$A$5:$M$104,5,FALSE),($B1017-1)*VLOOKUP($A1017,'Recurring Plans'!$A$5:$M$104,6,FALSE)),""))),""))</f>
        <v/>
      </c>
      <c r="F1017" s="31" t="n"/>
      <c r="G1017" s="32">
        <f>IF($E1017="","",IF($F1017&lt;&gt;"",$F1017,$E1017))</f>
        <v/>
      </c>
      <c r="H1017" s="22">
        <f>IF($E1017="","",IFERROR(VLOOKUP($A1017,'Recurring Plans'!$A$5:$M$104,9,FALSE),""))</f>
        <v/>
      </c>
      <c r="I1017" s="13" t="n"/>
      <c r="J1017" s="18">
        <f>IF($E1017="","",IF($I1017&lt;&gt;"",$I1017,IFERROR(VLOOKUP($A1017,'Recurring Plans'!$A$5:$M$104,10,FALSE),"")))</f>
        <v/>
      </c>
      <c r="K1017" s="12" t="n"/>
      <c r="L1017" s="6">
        <f>IF($G1017="","",IF($K1017&lt;&gt;"",$K1017,'Assumptions'!$E$14))</f>
        <v/>
      </c>
      <c r="M1017" s="13" t="n"/>
      <c r="N1017" s="18">
        <f>IF($G1017="","",IF(OR($F1017&lt;&gt;"",$I1017&lt;&gt;"",$M1017&lt;&gt;"",$K1017='Assumptions'!$E$16,$K1017='Assumptions'!$E$17),"Exception - check",IF(AND($L1017='Assumptions'!$E$14,$G1017&lt;'Assumptions'!$B$4),"Past date - check","")))</f>
        <v/>
      </c>
    </row>
    <row r="1018">
      <c r="A1018" s="9">
        <f>IFERROR(IF(INDEX('Recurring Plans'!$A$5:$A$104,INT((ROW()-5)/12)+1)="","",INDEX('Recurring Plans'!$A$5:$A$104,INT((ROW()-5)/12)+1)),"")</f>
        <v/>
      </c>
      <c r="B1018" s="23">
        <f>IF($A1018="","",MOD(ROW()-5,12)+1)</f>
        <v/>
      </c>
      <c r="C1018" s="20">
        <f>IF($A1018="","",IFERROR(VLOOKUP($A1018,'Recurring Plans'!$A$5:$M$104,2,FALSE),""))</f>
        <v/>
      </c>
      <c r="D1018" s="20">
        <f>IF($A1018="","",IFERROR(VLOOKUP($A1018,'Recurring Plans'!$A$5:$M$104,4,FALSE),""))</f>
        <v/>
      </c>
      <c r="E1018" s="33">
        <f>IF(OR($A1018="",$B1018&gt;IFERROR(VLOOKUP($A1018,'Recurring Plans'!$A$5:$M$104,8,FALSE),0),IFERROR(VLOOKUP($A1018,'Recurring Plans'!$A$5:$M$104,11,FALSE),"")&lt;&gt;'Assumptions'!$E$9),"",IFERROR(IF(VLOOKUP($A1018,'Recurring Plans'!$A$5:$M$104,7,FALSE)='Assumptions'!$E$4,VLOOKUP($A1018,'Recurring Plans'!$A$5:$M$104,5,FALSE)+($B1018-1)*VLOOKUP($A1018,'Recurring Plans'!$A$5:$M$104,6,FALSE),IF(VLOOKUP($A1018,'Recurring Plans'!$A$5:$M$104,7,FALSE)='Assumptions'!$E$5,VLOOKUP($A1018,'Recurring Plans'!$A$5:$M$104,5,FALSE)+($B1018-1)*VLOOKUP($A1018,'Recurring Plans'!$A$5:$M$104,6,FALSE)*7,IF(VLOOKUP($A1018,'Recurring Plans'!$A$5:$M$104,7,FALSE)='Assumptions'!$E$6,EDATE(VLOOKUP($A1018,'Recurring Plans'!$A$5:$M$104,5,FALSE),($B1018-1)*VLOOKUP($A1018,'Recurring Plans'!$A$5:$M$104,6,FALSE)),""))),""))</f>
        <v/>
      </c>
      <c r="F1018" s="31" t="n"/>
      <c r="G1018" s="33">
        <f>IF($E1018="","",IF($F1018&lt;&gt;"",$F1018,$E1018))</f>
        <v/>
      </c>
      <c r="H1018" s="24">
        <f>IF($E1018="","",IFERROR(VLOOKUP($A1018,'Recurring Plans'!$A$5:$M$104,9,FALSE),""))</f>
        <v/>
      </c>
      <c r="I1018" s="13" t="n"/>
      <c r="J1018" s="20">
        <f>IF($E1018="","",IF($I1018&lt;&gt;"",$I1018,IFERROR(VLOOKUP($A1018,'Recurring Plans'!$A$5:$M$104,10,FALSE),"")))</f>
        <v/>
      </c>
      <c r="K1018" s="12" t="n"/>
      <c r="L1018" s="9">
        <f>IF($G1018="","",IF($K1018&lt;&gt;"",$K1018,'Assumptions'!$E$14))</f>
        <v/>
      </c>
      <c r="M1018" s="13" t="n"/>
      <c r="N1018" s="20">
        <f>IF($G1018="","",IF(OR($F1018&lt;&gt;"",$I1018&lt;&gt;"",$M1018&lt;&gt;"",$K1018='Assumptions'!$E$16,$K1018='Assumptions'!$E$17),"Exception - check",IF(AND($L1018='Assumptions'!$E$14,$G1018&lt;'Assumptions'!$B$4),"Past date - check","")))</f>
        <v/>
      </c>
    </row>
    <row r="1019">
      <c r="A1019" s="6">
        <f>IFERROR(IF(INDEX('Recurring Plans'!$A$5:$A$104,INT((ROW()-5)/12)+1)="","",INDEX('Recurring Plans'!$A$5:$A$104,INT((ROW()-5)/12)+1)),"")</f>
        <v/>
      </c>
      <c r="B1019" s="21">
        <f>IF($A1019="","",MOD(ROW()-5,12)+1)</f>
        <v/>
      </c>
      <c r="C1019" s="18">
        <f>IF($A1019="","",IFERROR(VLOOKUP($A1019,'Recurring Plans'!$A$5:$M$104,2,FALSE),""))</f>
        <v/>
      </c>
      <c r="D1019" s="18">
        <f>IF($A1019="","",IFERROR(VLOOKUP($A1019,'Recurring Plans'!$A$5:$M$104,4,FALSE),""))</f>
        <v/>
      </c>
      <c r="E1019" s="32">
        <f>IF(OR($A1019="",$B1019&gt;IFERROR(VLOOKUP($A1019,'Recurring Plans'!$A$5:$M$104,8,FALSE),0),IFERROR(VLOOKUP($A1019,'Recurring Plans'!$A$5:$M$104,11,FALSE),"")&lt;&gt;'Assumptions'!$E$9),"",IFERROR(IF(VLOOKUP($A1019,'Recurring Plans'!$A$5:$M$104,7,FALSE)='Assumptions'!$E$4,VLOOKUP($A1019,'Recurring Plans'!$A$5:$M$104,5,FALSE)+($B1019-1)*VLOOKUP($A1019,'Recurring Plans'!$A$5:$M$104,6,FALSE),IF(VLOOKUP($A1019,'Recurring Plans'!$A$5:$M$104,7,FALSE)='Assumptions'!$E$5,VLOOKUP($A1019,'Recurring Plans'!$A$5:$M$104,5,FALSE)+($B1019-1)*VLOOKUP($A1019,'Recurring Plans'!$A$5:$M$104,6,FALSE)*7,IF(VLOOKUP($A1019,'Recurring Plans'!$A$5:$M$104,7,FALSE)='Assumptions'!$E$6,EDATE(VLOOKUP($A1019,'Recurring Plans'!$A$5:$M$104,5,FALSE),($B1019-1)*VLOOKUP($A1019,'Recurring Plans'!$A$5:$M$104,6,FALSE)),""))),""))</f>
        <v/>
      </c>
      <c r="F1019" s="31" t="n"/>
      <c r="G1019" s="32">
        <f>IF($E1019="","",IF($F1019&lt;&gt;"",$F1019,$E1019))</f>
        <v/>
      </c>
      <c r="H1019" s="22">
        <f>IF($E1019="","",IFERROR(VLOOKUP($A1019,'Recurring Plans'!$A$5:$M$104,9,FALSE),""))</f>
        <v/>
      </c>
      <c r="I1019" s="13" t="n"/>
      <c r="J1019" s="18">
        <f>IF($E1019="","",IF($I1019&lt;&gt;"",$I1019,IFERROR(VLOOKUP($A1019,'Recurring Plans'!$A$5:$M$104,10,FALSE),"")))</f>
        <v/>
      </c>
      <c r="K1019" s="12" t="n"/>
      <c r="L1019" s="6">
        <f>IF($G1019="","",IF($K1019&lt;&gt;"",$K1019,'Assumptions'!$E$14))</f>
        <v/>
      </c>
      <c r="M1019" s="13" t="n"/>
      <c r="N1019" s="18">
        <f>IF($G1019="","",IF(OR($F1019&lt;&gt;"",$I1019&lt;&gt;"",$M1019&lt;&gt;"",$K1019='Assumptions'!$E$16,$K1019='Assumptions'!$E$17),"Exception - check",IF(AND($L1019='Assumptions'!$E$14,$G1019&lt;'Assumptions'!$B$4),"Past date - check","")))</f>
        <v/>
      </c>
    </row>
    <row r="1020">
      <c r="A1020" s="9">
        <f>IFERROR(IF(INDEX('Recurring Plans'!$A$5:$A$104,INT((ROW()-5)/12)+1)="","",INDEX('Recurring Plans'!$A$5:$A$104,INT((ROW()-5)/12)+1)),"")</f>
        <v/>
      </c>
      <c r="B1020" s="23">
        <f>IF($A1020="","",MOD(ROW()-5,12)+1)</f>
        <v/>
      </c>
      <c r="C1020" s="20">
        <f>IF($A1020="","",IFERROR(VLOOKUP($A1020,'Recurring Plans'!$A$5:$M$104,2,FALSE),""))</f>
        <v/>
      </c>
      <c r="D1020" s="20">
        <f>IF($A1020="","",IFERROR(VLOOKUP($A1020,'Recurring Plans'!$A$5:$M$104,4,FALSE),""))</f>
        <v/>
      </c>
      <c r="E1020" s="33">
        <f>IF(OR($A1020="",$B1020&gt;IFERROR(VLOOKUP($A1020,'Recurring Plans'!$A$5:$M$104,8,FALSE),0),IFERROR(VLOOKUP($A1020,'Recurring Plans'!$A$5:$M$104,11,FALSE),"")&lt;&gt;'Assumptions'!$E$9),"",IFERROR(IF(VLOOKUP($A1020,'Recurring Plans'!$A$5:$M$104,7,FALSE)='Assumptions'!$E$4,VLOOKUP($A1020,'Recurring Plans'!$A$5:$M$104,5,FALSE)+($B1020-1)*VLOOKUP($A1020,'Recurring Plans'!$A$5:$M$104,6,FALSE),IF(VLOOKUP($A1020,'Recurring Plans'!$A$5:$M$104,7,FALSE)='Assumptions'!$E$5,VLOOKUP($A1020,'Recurring Plans'!$A$5:$M$104,5,FALSE)+($B1020-1)*VLOOKUP($A1020,'Recurring Plans'!$A$5:$M$104,6,FALSE)*7,IF(VLOOKUP($A1020,'Recurring Plans'!$A$5:$M$104,7,FALSE)='Assumptions'!$E$6,EDATE(VLOOKUP($A1020,'Recurring Plans'!$A$5:$M$104,5,FALSE),($B1020-1)*VLOOKUP($A1020,'Recurring Plans'!$A$5:$M$104,6,FALSE)),""))),""))</f>
        <v/>
      </c>
      <c r="F1020" s="31" t="n"/>
      <c r="G1020" s="33">
        <f>IF($E1020="","",IF($F1020&lt;&gt;"",$F1020,$E1020))</f>
        <v/>
      </c>
      <c r="H1020" s="24">
        <f>IF($E1020="","",IFERROR(VLOOKUP($A1020,'Recurring Plans'!$A$5:$M$104,9,FALSE),""))</f>
        <v/>
      </c>
      <c r="I1020" s="13" t="n"/>
      <c r="J1020" s="20">
        <f>IF($E1020="","",IF($I1020&lt;&gt;"",$I1020,IFERROR(VLOOKUP($A1020,'Recurring Plans'!$A$5:$M$104,10,FALSE),"")))</f>
        <v/>
      </c>
      <c r="K1020" s="12" t="n"/>
      <c r="L1020" s="9">
        <f>IF($G1020="","",IF($K1020&lt;&gt;"",$K1020,'Assumptions'!$E$14))</f>
        <v/>
      </c>
      <c r="M1020" s="13" t="n"/>
      <c r="N1020" s="20">
        <f>IF($G1020="","",IF(OR($F1020&lt;&gt;"",$I1020&lt;&gt;"",$M1020&lt;&gt;"",$K1020='Assumptions'!$E$16,$K1020='Assumptions'!$E$17),"Exception - check",IF(AND($L1020='Assumptions'!$E$14,$G1020&lt;'Assumptions'!$B$4),"Past date - check","")))</f>
        <v/>
      </c>
    </row>
    <row r="1021">
      <c r="A1021" s="6">
        <f>IFERROR(IF(INDEX('Recurring Plans'!$A$5:$A$104,INT((ROW()-5)/12)+1)="","",INDEX('Recurring Plans'!$A$5:$A$104,INT((ROW()-5)/12)+1)),"")</f>
        <v/>
      </c>
      <c r="B1021" s="21">
        <f>IF($A1021="","",MOD(ROW()-5,12)+1)</f>
        <v/>
      </c>
      <c r="C1021" s="18">
        <f>IF($A1021="","",IFERROR(VLOOKUP($A1021,'Recurring Plans'!$A$5:$M$104,2,FALSE),""))</f>
        <v/>
      </c>
      <c r="D1021" s="18">
        <f>IF($A1021="","",IFERROR(VLOOKUP($A1021,'Recurring Plans'!$A$5:$M$104,4,FALSE),""))</f>
        <v/>
      </c>
      <c r="E1021" s="32">
        <f>IF(OR($A1021="",$B1021&gt;IFERROR(VLOOKUP($A1021,'Recurring Plans'!$A$5:$M$104,8,FALSE),0),IFERROR(VLOOKUP($A1021,'Recurring Plans'!$A$5:$M$104,11,FALSE),"")&lt;&gt;'Assumptions'!$E$9),"",IFERROR(IF(VLOOKUP($A1021,'Recurring Plans'!$A$5:$M$104,7,FALSE)='Assumptions'!$E$4,VLOOKUP($A1021,'Recurring Plans'!$A$5:$M$104,5,FALSE)+($B1021-1)*VLOOKUP($A1021,'Recurring Plans'!$A$5:$M$104,6,FALSE),IF(VLOOKUP($A1021,'Recurring Plans'!$A$5:$M$104,7,FALSE)='Assumptions'!$E$5,VLOOKUP($A1021,'Recurring Plans'!$A$5:$M$104,5,FALSE)+($B1021-1)*VLOOKUP($A1021,'Recurring Plans'!$A$5:$M$104,6,FALSE)*7,IF(VLOOKUP($A1021,'Recurring Plans'!$A$5:$M$104,7,FALSE)='Assumptions'!$E$6,EDATE(VLOOKUP($A1021,'Recurring Plans'!$A$5:$M$104,5,FALSE),($B1021-1)*VLOOKUP($A1021,'Recurring Plans'!$A$5:$M$104,6,FALSE)),""))),""))</f>
        <v/>
      </c>
      <c r="F1021" s="31" t="n"/>
      <c r="G1021" s="32">
        <f>IF($E1021="","",IF($F1021&lt;&gt;"",$F1021,$E1021))</f>
        <v/>
      </c>
      <c r="H1021" s="22">
        <f>IF($E1021="","",IFERROR(VLOOKUP($A1021,'Recurring Plans'!$A$5:$M$104,9,FALSE),""))</f>
        <v/>
      </c>
      <c r="I1021" s="13" t="n"/>
      <c r="J1021" s="18">
        <f>IF($E1021="","",IF($I1021&lt;&gt;"",$I1021,IFERROR(VLOOKUP($A1021,'Recurring Plans'!$A$5:$M$104,10,FALSE),"")))</f>
        <v/>
      </c>
      <c r="K1021" s="12" t="n"/>
      <c r="L1021" s="6">
        <f>IF($G1021="","",IF($K1021&lt;&gt;"",$K1021,'Assumptions'!$E$14))</f>
        <v/>
      </c>
      <c r="M1021" s="13" t="n"/>
      <c r="N1021" s="18">
        <f>IF($G1021="","",IF(OR($F1021&lt;&gt;"",$I1021&lt;&gt;"",$M1021&lt;&gt;"",$K1021='Assumptions'!$E$16,$K1021='Assumptions'!$E$17),"Exception - check",IF(AND($L1021='Assumptions'!$E$14,$G1021&lt;'Assumptions'!$B$4),"Past date - check","")))</f>
        <v/>
      </c>
    </row>
    <row r="1022">
      <c r="A1022" s="9">
        <f>IFERROR(IF(INDEX('Recurring Plans'!$A$5:$A$104,INT((ROW()-5)/12)+1)="","",INDEX('Recurring Plans'!$A$5:$A$104,INT((ROW()-5)/12)+1)),"")</f>
        <v/>
      </c>
      <c r="B1022" s="23">
        <f>IF($A1022="","",MOD(ROW()-5,12)+1)</f>
        <v/>
      </c>
      <c r="C1022" s="20">
        <f>IF($A1022="","",IFERROR(VLOOKUP($A1022,'Recurring Plans'!$A$5:$M$104,2,FALSE),""))</f>
        <v/>
      </c>
      <c r="D1022" s="20">
        <f>IF($A1022="","",IFERROR(VLOOKUP($A1022,'Recurring Plans'!$A$5:$M$104,4,FALSE),""))</f>
        <v/>
      </c>
      <c r="E1022" s="33">
        <f>IF(OR($A1022="",$B1022&gt;IFERROR(VLOOKUP($A1022,'Recurring Plans'!$A$5:$M$104,8,FALSE),0),IFERROR(VLOOKUP($A1022,'Recurring Plans'!$A$5:$M$104,11,FALSE),"")&lt;&gt;'Assumptions'!$E$9),"",IFERROR(IF(VLOOKUP($A1022,'Recurring Plans'!$A$5:$M$104,7,FALSE)='Assumptions'!$E$4,VLOOKUP($A1022,'Recurring Plans'!$A$5:$M$104,5,FALSE)+($B1022-1)*VLOOKUP($A1022,'Recurring Plans'!$A$5:$M$104,6,FALSE),IF(VLOOKUP($A1022,'Recurring Plans'!$A$5:$M$104,7,FALSE)='Assumptions'!$E$5,VLOOKUP($A1022,'Recurring Plans'!$A$5:$M$104,5,FALSE)+($B1022-1)*VLOOKUP($A1022,'Recurring Plans'!$A$5:$M$104,6,FALSE)*7,IF(VLOOKUP($A1022,'Recurring Plans'!$A$5:$M$104,7,FALSE)='Assumptions'!$E$6,EDATE(VLOOKUP($A1022,'Recurring Plans'!$A$5:$M$104,5,FALSE),($B1022-1)*VLOOKUP($A1022,'Recurring Plans'!$A$5:$M$104,6,FALSE)),""))),""))</f>
        <v/>
      </c>
      <c r="F1022" s="31" t="n"/>
      <c r="G1022" s="33">
        <f>IF($E1022="","",IF($F1022&lt;&gt;"",$F1022,$E1022))</f>
        <v/>
      </c>
      <c r="H1022" s="24">
        <f>IF($E1022="","",IFERROR(VLOOKUP($A1022,'Recurring Plans'!$A$5:$M$104,9,FALSE),""))</f>
        <v/>
      </c>
      <c r="I1022" s="13" t="n"/>
      <c r="J1022" s="20">
        <f>IF($E1022="","",IF($I1022&lt;&gt;"",$I1022,IFERROR(VLOOKUP($A1022,'Recurring Plans'!$A$5:$M$104,10,FALSE),"")))</f>
        <v/>
      </c>
      <c r="K1022" s="12" t="n"/>
      <c r="L1022" s="9">
        <f>IF($G1022="","",IF($K1022&lt;&gt;"",$K1022,'Assumptions'!$E$14))</f>
        <v/>
      </c>
      <c r="M1022" s="13" t="n"/>
      <c r="N1022" s="20">
        <f>IF($G1022="","",IF(OR($F1022&lt;&gt;"",$I1022&lt;&gt;"",$M1022&lt;&gt;"",$K1022='Assumptions'!$E$16,$K1022='Assumptions'!$E$17),"Exception - check",IF(AND($L1022='Assumptions'!$E$14,$G1022&lt;'Assumptions'!$B$4),"Past date - check","")))</f>
        <v/>
      </c>
    </row>
    <row r="1023">
      <c r="A1023" s="6">
        <f>IFERROR(IF(INDEX('Recurring Plans'!$A$5:$A$104,INT((ROW()-5)/12)+1)="","",INDEX('Recurring Plans'!$A$5:$A$104,INT((ROW()-5)/12)+1)),"")</f>
        <v/>
      </c>
      <c r="B1023" s="21">
        <f>IF($A1023="","",MOD(ROW()-5,12)+1)</f>
        <v/>
      </c>
      <c r="C1023" s="18">
        <f>IF($A1023="","",IFERROR(VLOOKUP($A1023,'Recurring Plans'!$A$5:$M$104,2,FALSE),""))</f>
        <v/>
      </c>
      <c r="D1023" s="18">
        <f>IF($A1023="","",IFERROR(VLOOKUP($A1023,'Recurring Plans'!$A$5:$M$104,4,FALSE),""))</f>
        <v/>
      </c>
      <c r="E1023" s="32">
        <f>IF(OR($A1023="",$B1023&gt;IFERROR(VLOOKUP($A1023,'Recurring Plans'!$A$5:$M$104,8,FALSE),0),IFERROR(VLOOKUP($A1023,'Recurring Plans'!$A$5:$M$104,11,FALSE),"")&lt;&gt;'Assumptions'!$E$9),"",IFERROR(IF(VLOOKUP($A1023,'Recurring Plans'!$A$5:$M$104,7,FALSE)='Assumptions'!$E$4,VLOOKUP($A1023,'Recurring Plans'!$A$5:$M$104,5,FALSE)+($B1023-1)*VLOOKUP($A1023,'Recurring Plans'!$A$5:$M$104,6,FALSE),IF(VLOOKUP($A1023,'Recurring Plans'!$A$5:$M$104,7,FALSE)='Assumptions'!$E$5,VLOOKUP($A1023,'Recurring Plans'!$A$5:$M$104,5,FALSE)+($B1023-1)*VLOOKUP($A1023,'Recurring Plans'!$A$5:$M$104,6,FALSE)*7,IF(VLOOKUP($A1023,'Recurring Plans'!$A$5:$M$104,7,FALSE)='Assumptions'!$E$6,EDATE(VLOOKUP($A1023,'Recurring Plans'!$A$5:$M$104,5,FALSE),($B1023-1)*VLOOKUP($A1023,'Recurring Plans'!$A$5:$M$104,6,FALSE)),""))),""))</f>
        <v/>
      </c>
      <c r="F1023" s="31" t="n"/>
      <c r="G1023" s="32">
        <f>IF($E1023="","",IF($F1023&lt;&gt;"",$F1023,$E1023))</f>
        <v/>
      </c>
      <c r="H1023" s="22">
        <f>IF($E1023="","",IFERROR(VLOOKUP($A1023,'Recurring Plans'!$A$5:$M$104,9,FALSE),""))</f>
        <v/>
      </c>
      <c r="I1023" s="13" t="n"/>
      <c r="J1023" s="18">
        <f>IF($E1023="","",IF($I1023&lt;&gt;"",$I1023,IFERROR(VLOOKUP($A1023,'Recurring Plans'!$A$5:$M$104,10,FALSE),"")))</f>
        <v/>
      </c>
      <c r="K1023" s="12" t="n"/>
      <c r="L1023" s="6">
        <f>IF($G1023="","",IF($K1023&lt;&gt;"",$K1023,'Assumptions'!$E$14))</f>
        <v/>
      </c>
      <c r="M1023" s="13" t="n"/>
      <c r="N1023" s="18">
        <f>IF($G1023="","",IF(OR($F1023&lt;&gt;"",$I1023&lt;&gt;"",$M1023&lt;&gt;"",$K1023='Assumptions'!$E$16,$K1023='Assumptions'!$E$17),"Exception - check",IF(AND($L1023='Assumptions'!$E$14,$G1023&lt;'Assumptions'!$B$4),"Past date - check","")))</f>
        <v/>
      </c>
    </row>
    <row r="1024">
      <c r="A1024" s="9">
        <f>IFERROR(IF(INDEX('Recurring Plans'!$A$5:$A$104,INT((ROW()-5)/12)+1)="","",INDEX('Recurring Plans'!$A$5:$A$104,INT((ROW()-5)/12)+1)),"")</f>
        <v/>
      </c>
      <c r="B1024" s="23">
        <f>IF($A1024="","",MOD(ROW()-5,12)+1)</f>
        <v/>
      </c>
      <c r="C1024" s="20">
        <f>IF($A1024="","",IFERROR(VLOOKUP($A1024,'Recurring Plans'!$A$5:$M$104,2,FALSE),""))</f>
        <v/>
      </c>
      <c r="D1024" s="20">
        <f>IF($A1024="","",IFERROR(VLOOKUP($A1024,'Recurring Plans'!$A$5:$M$104,4,FALSE),""))</f>
        <v/>
      </c>
      <c r="E1024" s="33">
        <f>IF(OR($A1024="",$B1024&gt;IFERROR(VLOOKUP($A1024,'Recurring Plans'!$A$5:$M$104,8,FALSE),0),IFERROR(VLOOKUP($A1024,'Recurring Plans'!$A$5:$M$104,11,FALSE),"")&lt;&gt;'Assumptions'!$E$9),"",IFERROR(IF(VLOOKUP($A1024,'Recurring Plans'!$A$5:$M$104,7,FALSE)='Assumptions'!$E$4,VLOOKUP($A1024,'Recurring Plans'!$A$5:$M$104,5,FALSE)+($B1024-1)*VLOOKUP($A1024,'Recurring Plans'!$A$5:$M$104,6,FALSE),IF(VLOOKUP($A1024,'Recurring Plans'!$A$5:$M$104,7,FALSE)='Assumptions'!$E$5,VLOOKUP($A1024,'Recurring Plans'!$A$5:$M$104,5,FALSE)+($B1024-1)*VLOOKUP($A1024,'Recurring Plans'!$A$5:$M$104,6,FALSE)*7,IF(VLOOKUP($A1024,'Recurring Plans'!$A$5:$M$104,7,FALSE)='Assumptions'!$E$6,EDATE(VLOOKUP($A1024,'Recurring Plans'!$A$5:$M$104,5,FALSE),($B1024-1)*VLOOKUP($A1024,'Recurring Plans'!$A$5:$M$104,6,FALSE)),""))),""))</f>
        <v/>
      </c>
      <c r="F1024" s="31" t="n"/>
      <c r="G1024" s="33">
        <f>IF($E1024="","",IF($F1024&lt;&gt;"",$F1024,$E1024))</f>
        <v/>
      </c>
      <c r="H1024" s="24">
        <f>IF($E1024="","",IFERROR(VLOOKUP($A1024,'Recurring Plans'!$A$5:$M$104,9,FALSE),""))</f>
        <v/>
      </c>
      <c r="I1024" s="13" t="n"/>
      <c r="J1024" s="20">
        <f>IF($E1024="","",IF($I1024&lt;&gt;"",$I1024,IFERROR(VLOOKUP($A1024,'Recurring Plans'!$A$5:$M$104,10,FALSE),"")))</f>
        <v/>
      </c>
      <c r="K1024" s="12" t="n"/>
      <c r="L1024" s="9">
        <f>IF($G1024="","",IF($K1024&lt;&gt;"",$K1024,'Assumptions'!$E$14))</f>
        <v/>
      </c>
      <c r="M1024" s="13" t="n"/>
      <c r="N1024" s="20">
        <f>IF($G1024="","",IF(OR($F1024&lt;&gt;"",$I1024&lt;&gt;"",$M1024&lt;&gt;"",$K1024='Assumptions'!$E$16,$K1024='Assumptions'!$E$17),"Exception - check",IF(AND($L1024='Assumptions'!$E$14,$G1024&lt;'Assumptions'!$B$4),"Past date - check","")))</f>
        <v/>
      </c>
    </row>
    <row r="1025">
      <c r="A1025" s="6">
        <f>IFERROR(IF(INDEX('Recurring Plans'!$A$5:$A$104,INT((ROW()-5)/12)+1)="","",INDEX('Recurring Plans'!$A$5:$A$104,INT((ROW()-5)/12)+1)),"")</f>
        <v/>
      </c>
      <c r="B1025" s="21">
        <f>IF($A1025="","",MOD(ROW()-5,12)+1)</f>
        <v/>
      </c>
      <c r="C1025" s="18">
        <f>IF($A1025="","",IFERROR(VLOOKUP($A1025,'Recurring Plans'!$A$5:$M$104,2,FALSE),""))</f>
        <v/>
      </c>
      <c r="D1025" s="18">
        <f>IF($A1025="","",IFERROR(VLOOKUP($A1025,'Recurring Plans'!$A$5:$M$104,4,FALSE),""))</f>
        <v/>
      </c>
      <c r="E1025" s="32">
        <f>IF(OR($A1025="",$B1025&gt;IFERROR(VLOOKUP($A1025,'Recurring Plans'!$A$5:$M$104,8,FALSE),0),IFERROR(VLOOKUP($A1025,'Recurring Plans'!$A$5:$M$104,11,FALSE),"")&lt;&gt;'Assumptions'!$E$9),"",IFERROR(IF(VLOOKUP($A1025,'Recurring Plans'!$A$5:$M$104,7,FALSE)='Assumptions'!$E$4,VLOOKUP($A1025,'Recurring Plans'!$A$5:$M$104,5,FALSE)+($B1025-1)*VLOOKUP($A1025,'Recurring Plans'!$A$5:$M$104,6,FALSE),IF(VLOOKUP($A1025,'Recurring Plans'!$A$5:$M$104,7,FALSE)='Assumptions'!$E$5,VLOOKUP($A1025,'Recurring Plans'!$A$5:$M$104,5,FALSE)+($B1025-1)*VLOOKUP($A1025,'Recurring Plans'!$A$5:$M$104,6,FALSE)*7,IF(VLOOKUP($A1025,'Recurring Plans'!$A$5:$M$104,7,FALSE)='Assumptions'!$E$6,EDATE(VLOOKUP($A1025,'Recurring Plans'!$A$5:$M$104,5,FALSE),($B1025-1)*VLOOKUP($A1025,'Recurring Plans'!$A$5:$M$104,6,FALSE)),""))),""))</f>
        <v/>
      </c>
      <c r="F1025" s="31" t="n"/>
      <c r="G1025" s="32">
        <f>IF($E1025="","",IF($F1025&lt;&gt;"",$F1025,$E1025))</f>
        <v/>
      </c>
      <c r="H1025" s="22">
        <f>IF($E1025="","",IFERROR(VLOOKUP($A1025,'Recurring Plans'!$A$5:$M$104,9,FALSE),""))</f>
        <v/>
      </c>
      <c r="I1025" s="13" t="n"/>
      <c r="J1025" s="18">
        <f>IF($E1025="","",IF($I1025&lt;&gt;"",$I1025,IFERROR(VLOOKUP($A1025,'Recurring Plans'!$A$5:$M$104,10,FALSE),"")))</f>
        <v/>
      </c>
      <c r="K1025" s="12" t="n"/>
      <c r="L1025" s="6">
        <f>IF($G1025="","",IF($K1025&lt;&gt;"",$K1025,'Assumptions'!$E$14))</f>
        <v/>
      </c>
      <c r="M1025" s="13" t="n"/>
      <c r="N1025" s="18">
        <f>IF($G1025="","",IF(OR($F1025&lt;&gt;"",$I1025&lt;&gt;"",$M1025&lt;&gt;"",$K1025='Assumptions'!$E$16,$K1025='Assumptions'!$E$17),"Exception - check",IF(AND($L1025='Assumptions'!$E$14,$G1025&lt;'Assumptions'!$B$4),"Past date - check","")))</f>
        <v/>
      </c>
    </row>
    <row r="1026">
      <c r="A1026" s="9">
        <f>IFERROR(IF(INDEX('Recurring Plans'!$A$5:$A$104,INT((ROW()-5)/12)+1)="","",INDEX('Recurring Plans'!$A$5:$A$104,INT((ROW()-5)/12)+1)),"")</f>
        <v/>
      </c>
      <c r="B1026" s="23">
        <f>IF($A1026="","",MOD(ROW()-5,12)+1)</f>
        <v/>
      </c>
      <c r="C1026" s="20">
        <f>IF($A1026="","",IFERROR(VLOOKUP($A1026,'Recurring Plans'!$A$5:$M$104,2,FALSE),""))</f>
        <v/>
      </c>
      <c r="D1026" s="20">
        <f>IF($A1026="","",IFERROR(VLOOKUP($A1026,'Recurring Plans'!$A$5:$M$104,4,FALSE),""))</f>
        <v/>
      </c>
      <c r="E1026" s="33">
        <f>IF(OR($A1026="",$B1026&gt;IFERROR(VLOOKUP($A1026,'Recurring Plans'!$A$5:$M$104,8,FALSE),0),IFERROR(VLOOKUP($A1026,'Recurring Plans'!$A$5:$M$104,11,FALSE),"")&lt;&gt;'Assumptions'!$E$9),"",IFERROR(IF(VLOOKUP($A1026,'Recurring Plans'!$A$5:$M$104,7,FALSE)='Assumptions'!$E$4,VLOOKUP($A1026,'Recurring Plans'!$A$5:$M$104,5,FALSE)+($B1026-1)*VLOOKUP($A1026,'Recurring Plans'!$A$5:$M$104,6,FALSE),IF(VLOOKUP($A1026,'Recurring Plans'!$A$5:$M$104,7,FALSE)='Assumptions'!$E$5,VLOOKUP($A1026,'Recurring Plans'!$A$5:$M$104,5,FALSE)+($B1026-1)*VLOOKUP($A1026,'Recurring Plans'!$A$5:$M$104,6,FALSE)*7,IF(VLOOKUP($A1026,'Recurring Plans'!$A$5:$M$104,7,FALSE)='Assumptions'!$E$6,EDATE(VLOOKUP($A1026,'Recurring Plans'!$A$5:$M$104,5,FALSE),($B1026-1)*VLOOKUP($A1026,'Recurring Plans'!$A$5:$M$104,6,FALSE)),""))),""))</f>
        <v/>
      </c>
      <c r="F1026" s="31" t="n"/>
      <c r="G1026" s="33">
        <f>IF($E1026="","",IF($F1026&lt;&gt;"",$F1026,$E1026))</f>
        <v/>
      </c>
      <c r="H1026" s="24">
        <f>IF($E1026="","",IFERROR(VLOOKUP($A1026,'Recurring Plans'!$A$5:$M$104,9,FALSE),""))</f>
        <v/>
      </c>
      <c r="I1026" s="13" t="n"/>
      <c r="J1026" s="20">
        <f>IF($E1026="","",IF($I1026&lt;&gt;"",$I1026,IFERROR(VLOOKUP($A1026,'Recurring Plans'!$A$5:$M$104,10,FALSE),"")))</f>
        <v/>
      </c>
      <c r="K1026" s="12" t="n"/>
      <c r="L1026" s="9">
        <f>IF($G1026="","",IF($K1026&lt;&gt;"",$K1026,'Assumptions'!$E$14))</f>
        <v/>
      </c>
      <c r="M1026" s="13" t="n"/>
      <c r="N1026" s="20">
        <f>IF($G1026="","",IF(OR($F1026&lt;&gt;"",$I1026&lt;&gt;"",$M1026&lt;&gt;"",$K1026='Assumptions'!$E$16,$K1026='Assumptions'!$E$17),"Exception - check",IF(AND($L1026='Assumptions'!$E$14,$G1026&lt;'Assumptions'!$B$4),"Past date - check","")))</f>
        <v/>
      </c>
    </row>
    <row r="1027">
      <c r="A1027" s="6">
        <f>IFERROR(IF(INDEX('Recurring Plans'!$A$5:$A$104,INT((ROW()-5)/12)+1)="","",INDEX('Recurring Plans'!$A$5:$A$104,INT((ROW()-5)/12)+1)),"")</f>
        <v/>
      </c>
      <c r="B1027" s="21">
        <f>IF($A1027="","",MOD(ROW()-5,12)+1)</f>
        <v/>
      </c>
      <c r="C1027" s="18">
        <f>IF($A1027="","",IFERROR(VLOOKUP($A1027,'Recurring Plans'!$A$5:$M$104,2,FALSE),""))</f>
        <v/>
      </c>
      <c r="D1027" s="18">
        <f>IF($A1027="","",IFERROR(VLOOKUP($A1027,'Recurring Plans'!$A$5:$M$104,4,FALSE),""))</f>
        <v/>
      </c>
      <c r="E1027" s="32">
        <f>IF(OR($A1027="",$B1027&gt;IFERROR(VLOOKUP($A1027,'Recurring Plans'!$A$5:$M$104,8,FALSE),0),IFERROR(VLOOKUP($A1027,'Recurring Plans'!$A$5:$M$104,11,FALSE),"")&lt;&gt;'Assumptions'!$E$9),"",IFERROR(IF(VLOOKUP($A1027,'Recurring Plans'!$A$5:$M$104,7,FALSE)='Assumptions'!$E$4,VLOOKUP($A1027,'Recurring Plans'!$A$5:$M$104,5,FALSE)+($B1027-1)*VLOOKUP($A1027,'Recurring Plans'!$A$5:$M$104,6,FALSE),IF(VLOOKUP($A1027,'Recurring Plans'!$A$5:$M$104,7,FALSE)='Assumptions'!$E$5,VLOOKUP($A1027,'Recurring Plans'!$A$5:$M$104,5,FALSE)+($B1027-1)*VLOOKUP($A1027,'Recurring Plans'!$A$5:$M$104,6,FALSE)*7,IF(VLOOKUP($A1027,'Recurring Plans'!$A$5:$M$104,7,FALSE)='Assumptions'!$E$6,EDATE(VLOOKUP($A1027,'Recurring Plans'!$A$5:$M$104,5,FALSE),($B1027-1)*VLOOKUP($A1027,'Recurring Plans'!$A$5:$M$104,6,FALSE)),""))),""))</f>
        <v/>
      </c>
      <c r="F1027" s="31" t="n"/>
      <c r="G1027" s="32">
        <f>IF($E1027="","",IF($F1027&lt;&gt;"",$F1027,$E1027))</f>
        <v/>
      </c>
      <c r="H1027" s="22">
        <f>IF($E1027="","",IFERROR(VLOOKUP($A1027,'Recurring Plans'!$A$5:$M$104,9,FALSE),""))</f>
        <v/>
      </c>
      <c r="I1027" s="13" t="n"/>
      <c r="J1027" s="18">
        <f>IF($E1027="","",IF($I1027&lt;&gt;"",$I1027,IFERROR(VLOOKUP($A1027,'Recurring Plans'!$A$5:$M$104,10,FALSE),"")))</f>
        <v/>
      </c>
      <c r="K1027" s="12" t="n"/>
      <c r="L1027" s="6">
        <f>IF($G1027="","",IF($K1027&lt;&gt;"",$K1027,'Assumptions'!$E$14))</f>
        <v/>
      </c>
      <c r="M1027" s="13" t="n"/>
      <c r="N1027" s="18">
        <f>IF($G1027="","",IF(OR($F1027&lt;&gt;"",$I1027&lt;&gt;"",$M1027&lt;&gt;"",$K1027='Assumptions'!$E$16,$K1027='Assumptions'!$E$17),"Exception - check",IF(AND($L1027='Assumptions'!$E$14,$G1027&lt;'Assumptions'!$B$4),"Past date - check","")))</f>
        <v/>
      </c>
    </row>
    <row r="1028">
      <c r="A1028" s="9">
        <f>IFERROR(IF(INDEX('Recurring Plans'!$A$5:$A$104,INT((ROW()-5)/12)+1)="","",INDEX('Recurring Plans'!$A$5:$A$104,INT((ROW()-5)/12)+1)),"")</f>
        <v/>
      </c>
      <c r="B1028" s="23">
        <f>IF($A1028="","",MOD(ROW()-5,12)+1)</f>
        <v/>
      </c>
      <c r="C1028" s="20">
        <f>IF($A1028="","",IFERROR(VLOOKUP($A1028,'Recurring Plans'!$A$5:$M$104,2,FALSE),""))</f>
        <v/>
      </c>
      <c r="D1028" s="20">
        <f>IF($A1028="","",IFERROR(VLOOKUP($A1028,'Recurring Plans'!$A$5:$M$104,4,FALSE),""))</f>
        <v/>
      </c>
      <c r="E1028" s="33">
        <f>IF(OR($A1028="",$B1028&gt;IFERROR(VLOOKUP($A1028,'Recurring Plans'!$A$5:$M$104,8,FALSE),0),IFERROR(VLOOKUP($A1028,'Recurring Plans'!$A$5:$M$104,11,FALSE),"")&lt;&gt;'Assumptions'!$E$9),"",IFERROR(IF(VLOOKUP($A1028,'Recurring Plans'!$A$5:$M$104,7,FALSE)='Assumptions'!$E$4,VLOOKUP($A1028,'Recurring Plans'!$A$5:$M$104,5,FALSE)+($B1028-1)*VLOOKUP($A1028,'Recurring Plans'!$A$5:$M$104,6,FALSE),IF(VLOOKUP($A1028,'Recurring Plans'!$A$5:$M$104,7,FALSE)='Assumptions'!$E$5,VLOOKUP($A1028,'Recurring Plans'!$A$5:$M$104,5,FALSE)+($B1028-1)*VLOOKUP($A1028,'Recurring Plans'!$A$5:$M$104,6,FALSE)*7,IF(VLOOKUP($A1028,'Recurring Plans'!$A$5:$M$104,7,FALSE)='Assumptions'!$E$6,EDATE(VLOOKUP($A1028,'Recurring Plans'!$A$5:$M$104,5,FALSE),($B1028-1)*VLOOKUP($A1028,'Recurring Plans'!$A$5:$M$104,6,FALSE)),""))),""))</f>
        <v/>
      </c>
      <c r="F1028" s="31" t="n"/>
      <c r="G1028" s="33">
        <f>IF($E1028="","",IF($F1028&lt;&gt;"",$F1028,$E1028))</f>
        <v/>
      </c>
      <c r="H1028" s="24">
        <f>IF($E1028="","",IFERROR(VLOOKUP($A1028,'Recurring Plans'!$A$5:$M$104,9,FALSE),""))</f>
        <v/>
      </c>
      <c r="I1028" s="13" t="n"/>
      <c r="J1028" s="20">
        <f>IF($E1028="","",IF($I1028&lt;&gt;"",$I1028,IFERROR(VLOOKUP($A1028,'Recurring Plans'!$A$5:$M$104,10,FALSE),"")))</f>
        <v/>
      </c>
      <c r="K1028" s="12" t="n"/>
      <c r="L1028" s="9">
        <f>IF($G1028="","",IF($K1028&lt;&gt;"",$K1028,'Assumptions'!$E$14))</f>
        <v/>
      </c>
      <c r="M1028" s="13" t="n"/>
      <c r="N1028" s="20">
        <f>IF($G1028="","",IF(OR($F1028&lt;&gt;"",$I1028&lt;&gt;"",$M1028&lt;&gt;"",$K1028='Assumptions'!$E$16,$K1028='Assumptions'!$E$17),"Exception - check",IF(AND($L1028='Assumptions'!$E$14,$G1028&lt;'Assumptions'!$B$4),"Past date - check","")))</f>
        <v/>
      </c>
    </row>
    <row r="1029">
      <c r="A1029" s="6">
        <f>IFERROR(IF(INDEX('Recurring Plans'!$A$5:$A$104,INT((ROW()-5)/12)+1)="","",INDEX('Recurring Plans'!$A$5:$A$104,INT((ROW()-5)/12)+1)),"")</f>
        <v/>
      </c>
      <c r="B1029" s="21">
        <f>IF($A1029="","",MOD(ROW()-5,12)+1)</f>
        <v/>
      </c>
      <c r="C1029" s="18">
        <f>IF($A1029="","",IFERROR(VLOOKUP($A1029,'Recurring Plans'!$A$5:$M$104,2,FALSE),""))</f>
        <v/>
      </c>
      <c r="D1029" s="18">
        <f>IF($A1029="","",IFERROR(VLOOKUP($A1029,'Recurring Plans'!$A$5:$M$104,4,FALSE),""))</f>
        <v/>
      </c>
      <c r="E1029" s="32">
        <f>IF(OR($A1029="",$B1029&gt;IFERROR(VLOOKUP($A1029,'Recurring Plans'!$A$5:$M$104,8,FALSE),0),IFERROR(VLOOKUP($A1029,'Recurring Plans'!$A$5:$M$104,11,FALSE),"")&lt;&gt;'Assumptions'!$E$9),"",IFERROR(IF(VLOOKUP($A1029,'Recurring Plans'!$A$5:$M$104,7,FALSE)='Assumptions'!$E$4,VLOOKUP($A1029,'Recurring Plans'!$A$5:$M$104,5,FALSE)+($B1029-1)*VLOOKUP($A1029,'Recurring Plans'!$A$5:$M$104,6,FALSE),IF(VLOOKUP($A1029,'Recurring Plans'!$A$5:$M$104,7,FALSE)='Assumptions'!$E$5,VLOOKUP($A1029,'Recurring Plans'!$A$5:$M$104,5,FALSE)+($B1029-1)*VLOOKUP($A1029,'Recurring Plans'!$A$5:$M$104,6,FALSE)*7,IF(VLOOKUP($A1029,'Recurring Plans'!$A$5:$M$104,7,FALSE)='Assumptions'!$E$6,EDATE(VLOOKUP($A1029,'Recurring Plans'!$A$5:$M$104,5,FALSE),($B1029-1)*VLOOKUP($A1029,'Recurring Plans'!$A$5:$M$104,6,FALSE)),""))),""))</f>
        <v/>
      </c>
      <c r="F1029" s="31" t="n"/>
      <c r="G1029" s="32">
        <f>IF($E1029="","",IF($F1029&lt;&gt;"",$F1029,$E1029))</f>
        <v/>
      </c>
      <c r="H1029" s="22">
        <f>IF($E1029="","",IFERROR(VLOOKUP($A1029,'Recurring Plans'!$A$5:$M$104,9,FALSE),""))</f>
        <v/>
      </c>
      <c r="I1029" s="13" t="n"/>
      <c r="J1029" s="18">
        <f>IF($E1029="","",IF($I1029&lt;&gt;"",$I1029,IFERROR(VLOOKUP($A1029,'Recurring Plans'!$A$5:$M$104,10,FALSE),"")))</f>
        <v/>
      </c>
      <c r="K1029" s="12" t="n"/>
      <c r="L1029" s="6">
        <f>IF($G1029="","",IF($K1029&lt;&gt;"",$K1029,'Assumptions'!$E$14))</f>
        <v/>
      </c>
      <c r="M1029" s="13" t="n"/>
      <c r="N1029" s="18">
        <f>IF($G1029="","",IF(OR($F1029&lt;&gt;"",$I1029&lt;&gt;"",$M1029&lt;&gt;"",$K1029='Assumptions'!$E$16,$K1029='Assumptions'!$E$17),"Exception - check",IF(AND($L1029='Assumptions'!$E$14,$G1029&lt;'Assumptions'!$B$4),"Past date - check","")))</f>
        <v/>
      </c>
    </row>
    <row r="1030">
      <c r="A1030" s="9">
        <f>IFERROR(IF(INDEX('Recurring Plans'!$A$5:$A$104,INT((ROW()-5)/12)+1)="","",INDEX('Recurring Plans'!$A$5:$A$104,INT((ROW()-5)/12)+1)),"")</f>
        <v/>
      </c>
      <c r="B1030" s="23">
        <f>IF($A1030="","",MOD(ROW()-5,12)+1)</f>
        <v/>
      </c>
      <c r="C1030" s="20">
        <f>IF($A1030="","",IFERROR(VLOOKUP($A1030,'Recurring Plans'!$A$5:$M$104,2,FALSE),""))</f>
        <v/>
      </c>
      <c r="D1030" s="20">
        <f>IF($A1030="","",IFERROR(VLOOKUP($A1030,'Recurring Plans'!$A$5:$M$104,4,FALSE),""))</f>
        <v/>
      </c>
      <c r="E1030" s="33">
        <f>IF(OR($A1030="",$B1030&gt;IFERROR(VLOOKUP($A1030,'Recurring Plans'!$A$5:$M$104,8,FALSE),0),IFERROR(VLOOKUP($A1030,'Recurring Plans'!$A$5:$M$104,11,FALSE),"")&lt;&gt;'Assumptions'!$E$9),"",IFERROR(IF(VLOOKUP($A1030,'Recurring Plans'!$A$5:$M$104,7,FALSE)='Assumptions'!$E$4,VLOOKUP($A1030,'Recurring Plans'!$A$5:$M$104,5,FALSE)+($B1030-1)*VLOOKUP($A1030,'Recurring Plans'!$A$5:$M$104,6,FALSE),IF(VLOOKUP($A1030,'Recurring Plans'!$A$5:$M$104,7,FALSE)='Assumptions'!$E$5,VLOOKUP($A1030,'Recurring Plans'!$A$5:$M$104,5,FALSE)+($B1030-1)*VLOOKUP($A1030,'Recurring Plans'!$A$5:$M$104,6,FALSE)*7,IF(VLOOKUP($A1030,'Recurring Plans'!$A$5:$M$104,7,FALSE)='Assumptions'!$E$6,EDATE(VLOOKUP($A1030,'Recurring Plans'!$A$5:$M$104,5,FALSE),($B1030-1)*VLOOKUP($A1030,'Recurring Plans'!$A$5:$M$104,6,FALSE)),""))),""))</f>
        <v/>
      </c>
      <c r="F1030" s="31" t="n"/>
      <c r="G1030" s="33">
        <f>IF($E1030="","",IF($F1030&lt;&gt;"",$F1030,$E1030))</f>
        <v/>
      </c>
      <c r="H1030" s="24">
        <f>IF($E1030="","",IFERROR(VLOOKUP($A1030,'Recurring Plans'!$A$5:$M$104,9,FALSE),""))</f>
        <v/>
      </c>
      <c r="I1030" s="13" t="n"/>
      <c r="J1030" s="20">
        <f>IF($E1030="","",IF($I1030&lt;&gt;"",$I1030,IFERROR(VLOOKUP($A1030,'Recurring Plans'!$A$5:$M$104,10,FALSE),"")))</f>
        <v/>
      </c>
      <c r="K1030" s="12" t="n"/>
      <c r="L1030" s="9">
        <f>IF($G1030="","",IF($K1030&lt;&gt;"",$K1030,'Assumptions'!$E$14))</f>
        <v/>
      </c>
      <c r="M1030" s="13" t="n"/>
      <c r="N1030" s="20">
        <f>IF($G1030="","",IF(OR($F1030&lt;&gt;"",$I1030&lt;&gt;"",$M1030&lt;&gt;"",$K1030='Assumptions'!$E$16,$K1030='Assumptions'!$E$17),"Exception - check",IF(AND($L1030='Assumptions'!$E$14,$G1030&lt;'Assumptions'!$B$4),"Past date - check","")))</f>
        <v/>
      </c>
    </row>
    <row r="1031">
      <c r="A1031" s="6">
        <f>IFERROR(IF(INDEX('Recurring Plans'!$A$5:$A$104,INT((ROW()-5)/12)+1)="","",INDEX('Recurring Plans'!$A$5:$A$104,INT((ROW()-5)/12)+1)),"")</f>
        <v/>
      </c>
      <c r="B1031" s="21">
        <f>IF($A1031="","",MOD(ROW()-5,12)+1)</f>
        <v/>
      </c>
      <c r="C1031" s="18">
        <f>IF($A1031="","",IFERROR(VLOOKUP($A1031,'Recurring Plans'!$A$5:$M$104,2,FALSE),""))</f>
        <v/>
      </c>
      <c r="D1031" s="18">
        <f>IF($A1031="","",IFERROR(VLOOKUP($A1031,'Recurring Plans'!$A$5:$M$104,4,FALSE),""))</f>
        <v/>
      </c>
      <c r="E1031" s="32">
        <f>IF(OR($A1031="",$B1031&gt;IFERROR(VLOOKUP($A1031,'Recurring Plans'!$A$5:$M$104,8,FALSE),0),IFERROR(VLOOKUP($A1031,'Recurring Plans'!$A$5:$M$104,11,FALSE),"")&lt;&gt;'Assumptions'!$E$9),"",IFERROR(IF(VLOOKUP($A1031,'Recurring Plans'!$A$5:$M$104,7,FALSE)='Assumptions'!$E$4,VLOOKUP($A1031,'Recurring Plans'!$A$5:$M$104,5,FALSE)+($B1031-1)*VLOOKUP($A1031,'Recurring Plans'!$A$5:$M$104,6,FALSE),IF(VLOOKUP($A1031,'Recurring Plans'!$A$5:$M$104,7,FALSE)='Assumptions'!$E$5,VLOOKUP($A1031,'Recurring Plans'!$A$5:$M$104,5,FALSE)+($B1031-1)*VLOOKUP($A1031,'Recurring Plans'!$A$5:$M$104,6,FALSE)*7,IF(VLOOKUP($A1031,'Recurring Plans'!$A$5:$M$104,7,FALSE)='Assumptions'!$E$6,EDATE(VLOOKUP($A1031,'Recurring Plans'!$A$5:$M$104,5,FALSE),($B1031-1)*VLOOKUP($A1031,'Recurring Plans'!$A$5:$M$104,6,FALSE)),""))),""))</f>
        <v/>
      </c>
      <c r="F1031" s="31" t="n"/>
      <c r="G1031" s="32">
        <f>IF($E1031="","",IF($F1031&lt;&gt;"",$F1031,$E1031))</f>
        <v/>
      </c>
      <c r="H1031" s="22">
        <f>IF($E1031="","",IFERROR(VLOOKUP($A1031,'Recurring Plans'!$A$5:$M$104,9,FALSE),""))</f>
        <v/>
      </c>
      <c r="I1031" s="13" t="n"/>
      <c r="J1031" s="18">
        <f>IF($E1031="","",IF($I1031&lt;&gt;"",$I1031,IFERROR(VLOOKUP($A1031,'Recurring Plans'!$A$5:$M$104,10,FALSE),"")))</f>
        <v/>
      </c>
      <c r="K1031" s="12" t="n"/>
      <c r="L1031" s="6">
        <f>IF($G1031="","",IF($K1031&lt;&gt;"",$K1031,'Assumptions'!$E$14))</f>
        <v/>
      </c>
      <c r="M1031" s="13" t="n"/>
      <c r="N1031" s="18">
        <f>IF($G1031="","",IF(OR($F1031&lt;&gt;"",$I1031&lt;&gt;"",$M1031&lt;&gt;"",$K1031='Assumptions'!$E$16,$K1031='Assumptions'!$E$17),"Exception - check",IF(AND($L1031='Assumptions'!$E$14,$G1031&lt;'Assumptions'!$B$4),"Past date - check","")))</f>
        <v/>
      </c>
    </row>
    <row r="1032">
      <c r="A1032" s="9">
        <f>IFERROR(IF(INDEX('Recurring Plans'!$A$5:$A$104,INT((ROW()-5)/12)+1)="","",INDEX('Recurring Plans'!$A$5:$A$104,INT((ROW()-5)/12)+1)),"")</f>
        <v/>
      </c>
      <c r="B1032" s="23">
        <f>IF($A1032="","",MOD(ROW()-5,12)+1)</f>
        <v/>
      </c>
      <c r="C1032" s="20">
        <f>IF($A1032="","",IFERROR(VLOOKUP($A1032,'Recurring Plans'!$A$5:$M$104,2,FALSE),""))</f>
        <v/>
      </c>
      <c r="D1032" s="20">
        <f>IF($A1032="","",IFERROR(VLOOKUP($A1032,'Recurring Plans'!$A$5:$M$104,4,FALSE),""))</f>
        <v/>
      </c>
      <c r="E1032" s="33">
        <f>IF(OR($A1032="",$B1032&gt;IFERROR(VLOOKUP($A1032,'Recurring Plans'!$A$5:$M$104,8,FALSE),0),IFERROR(VLOOKUP($A1032,'Recurring Plans'!$A$5:$M$104,11,FALSE),"")&lt;&gt;'Assumptions'!$E$9),"",IFERROR(IF(VLOOKUP($A1032,'Recurring Plans'!$A$5:$M$104,7,FALSE)='Assumptions'!$E$4,VLOOKUP($A1032,'Recurring Plans'!$A$5:$M$104,5,FALSE)+($B1032-1)*VLOOKUP($A1032,'Recurring Plans'!$A$5:$M$104,6,FALSE),IF(VLOOKUP($A1032,'Recurring Plans'!$A$5:$M$104,7,FALSE)='Assumptions'!$E$5,VLOOKUP($A1032,'Recurring Plans'!$A$5:$M$104,5,FALSE)+($B1032-1)*VLOOKUP($A1032,'Recurring Plans'!$A$5:$M$104,6,FALSE)*7,IF(VLOOKUP($A1032,'Recurring Plans'!$A$5:$M$104,7,FALSE)='Assumptions'!$E$6,EDATE(VLOOKUP($A1032,'Recurring Plans'!$A$5:$M$104,5,FALSE),($B1032-1)*VLOOKUP($A1032,'Recurring Plans'!$A$5:$M$104,6,FALSE)),""))),""))</f>
        <v/>
      </c>
      <c r="F1032" s="31" t="n"/>
      <c r="G1032" s="33">
        <f>IF($E1032="","",IF($F1032&lt;&gt;"",$F1032,$E1032))</f>
        <v/>
      </c>
      <c r="H1032" s="24">
        <f>IF($E1032="","",IFERROR(VLOOKUP($A1032,'Recurring Plans'!$A$5:$M$104,9,FALSE),""))</f>
        <v/>
      </c>
      <c r="I1032" s="13" t="n"/>
      <c r="J1032" s="20">
        <f>IF($E1032="","",IF($I1032&lt;&gt;"",$I1032,IFERROR(VLOOKUP($A1032,'Recurring Plans'!$A$5:$M$104,10,FALSE),"")))</f>
        <v/>
      </c>
      <c r="K1032" s="12" t="n"/>
      <c r="L1032" s="9">
        <f>IF($G1032="","",IF($K1032&lt;&gt;"",$K1032,'Assumptions'!$E$14))</f>
        <v/>
      </c>
      <c r="M1032" s="13" t="n"/>
      <c r="N1032" s="20">
        <f>IF($G1032="","",IF(OR($F1032&lt;&gt;"",$I1032&lt;&gt;"",$M1032&lt;&gt;"",$K1032='Assumptions'!$E$16,$K1032='Assumptions'!$E$17),"Exception - check",IF(AND($L1032='Assumptions'!$E$14,$G1032&lt;'Assumptions'!$B$4),"Past date - check","")))</f>
        <v/>
      </c>
    </row>
    <row r="1033">
      <c r="A1033" s="6">
        <f>IFERROR(IF(INDEX('Recurring Plans'!$A$5:$A$104,INT((ROW()-5)/12)+1)="","",INDEX('Recurring Plans'!$A$5:$A$104,INT((ROW()-5)/12)+1)),"")</f>
        <v/>
      </c>
      <c r="B1033" s="21">
        <f>IF($A1033="","",MOD(ROW()-5,12)+1)</f>
        <v/>
      </c>
      <c r="C1033" s="18">
        <f>IF($A1033="","",IFERROR(VLOOKUP($A1033,'Recurring Plans'!$A$5:$M$104,2,FALSE),""))</f>
        <v/>
      </c>
      <c r="D1033" s="18">
        <f>IF($A1033="","",IFERROR(VLOOKUP($A1033,'Recurring Plans'!$A$5:$M$104,4,FALSE),""))</f>
        <v/>
      </c>
      <c r="E1033" s="32">
        <f>IF(OR($A1033="",$B1033&gt;IFERROR(VLOOKUP($A1033,'Recurring Plans'!$A$5:$M$104,8,FALSE),0),IFERROR(VLOOKUP($A1033,'Recurring Plans'!$A$5:$M$104,11,FALSE),"")&lt;&gt;'Assumptions'!$E$9),"",IFERROR(IF(VLOOKUP($A1033,'Recurring Plans'!$A$5:$M$104,7,FALSE)='Assumptions'!$E$4,VLOOKUP($A1033,'Recurring Plans'!$A$5:$M$104,5,FALSE)+($B1033-1)*VLOOKUP($A1033,'Recurring Plans'!$A$5:$M$104,6,FALSE),IF(VLOOKUP($A1033,'Recurring Plans'!$A$5:$M$104,7,FALSE)='Assumptions'!$E$5,VLOOKUP($A1033,'Recurring Plans'!$A$5:$M$104,5,FALSE)+($B1033-1)*VLOOKUP($A1033,'Recurring Plans'!$A$5:$M$104,6,FALSE)*7,IF(VLOOKUP($A1033,'Recurring Plans'!$A$5:$M$104,7,FALSE)='Assumptions'!$E$6,EDATE(VLOOKUP($A1033,'Recurring Plans'!$A$5:$M$104,5,FALSE),($B1033-1)*VLOOKUP($A1033,'Recurring Plans'!$A$5:$M$104,6,FALSE)),""))),""))</f>
        <v/>
      </c>
      <c r="F1033" s="31" t="n"/>
      <c r="G1033" s="32">
        <f>IF($E1033="","",IF($F1033&lt;&gt;"",$F1033,$E1033))</f>
        <v/>
      </c>
      <c r="H1033" s="22">
        <f>IF($E1033="","",IFERROR(VLOOKUP($A1033,'Recurring Plans'!$A$5:$M$104,9,FALSE),""))</f>
        <v/>
      </c>
      <c r="I1033" s="13" t="n"/>
      <c r="J1033" s="18">
        <f>IF($E1033="","",IF($I1033&lt;&gt;"",$I1033,IFERROR(VLOOKUP($A1033,'Recurring Plans'!$A$5:$M$104,10,FALSE),"")))</f>
        <v/>
      </c>
      <c r="K1033" s="12" t="n"/>
      <c r="L1033" s="6">
        <f>IF($G1033="","",IF($K1033&lt;&gt;"",$K1033,'Assumptions'!$E$14))</f>
        <v/>
      </c>
      <c r="M1033" s="13" t="n"/>
      <c r="N1033" s="18">
        <f>IF($G1033="","",IF(OR($F1033&lt;&gt;"",$I1033&lt;&gt;"",$M1033&lt;&gt;"",$K1033='Assumptions'!$E$16,$K1033='Assumptions'!$E$17),"Exception - check",IF(AND($L1033='Assumptions'!$E$14,$G1033&lt;'Assumptions'!$B$4),"Past date - check","")))</f>
        <v/>
      </c>
    </row>
    <row r="1034">
      <c r="A1034" s="9">
        <f>IFERROR(IF(INDEX('Recurring Plans'!$A$5:$A$104,INT((ROW()-5)/12)+1)="","",INDEX('Recurring Plans'!$A$5:$A$104,INT((ROW()-5)/12)+1)),"")</f>
        <v/>
      </c>
      <c r="B1034" s="23">
        <f>IF($A1034="","",MOD(ROW()-5,12)+1)</f>
        <v/>
      </c>
      <c r="C1034" s="20">
        <f>IF($A1034="","",IFERROR(VLOOKUP($A1034,'Recurring Plans'!$A$5:$M$104,2,FALSE),""))</f>
        <v/>
      </c>
      <c r="D1034" s="20">
        <f>IF($A1034="","",IFERROR(VLOOKUP($A1034,'Recurring Plans'!$A$5:$M$104,4,FALSE),""))</f>
        <v/>
      </c>
      <c r="E1034" s="33">
        <f>IF(OR($A1034="",$B1034&gt;IFERROR(VLOOKUP($A1034,'Recurring Plans'!$A$5:$M$104,8,FALSE),0),IFERROR(VLOOKUP($A1034,'Recurring Plans'!$A$5:$M$104,11,FALSE),"")&lt;&gt;'Assumptions'!$E$9),"",IFERROR(IF(VLOOKUP($A1034,'Recurring Plans'!$A$5:$M$104,7,FALSE)='Assumptions'!$E$4,VLOOKUP($A1034,'Recurring Plans'!$A$5:$M$104,5,FALSE)+($B1034-1)*VLOOKUP($A1034,'Recurring Plans'!$A$5:$M$104,6,FALSE),IF(VLOOKUP($A1034,'Recurring Plans'!$A$5:$M$104,7,FALSE)='Assumptions'!$E$5,VLOOKUP($A1034,'Recurring Plans'!$A$5:$M$104,5,FALSE)+($B1034-1)*VLOOKUP($A1034,'Recurring Plans'!$A$5:$M$104,6,FALSE)*7,IF(VLOOKUP($A1034,'Recurring Plans'!$A$5:$M$104,7,FALSE)='Assumptions'!$E$6,EDATE(VLOOKUP($A1034,'Recurring Plans'!$A$5:$M$104,5,FALSE),($B1034-1)*VLOOKUP($A1034,'Recurring Plans'!$A$5:$M$104,6,FALSE)),""))),""))</f>
        <v/>
      </c>
      <c r="F1034" s="31" t="n"/>
      <c r="G1034" s="33">
        <f>IF($E1034="","",IF($F1034&lt;&gt;"",$F1034,$E1034))</f>
        <v/>
      </c>
      <c r="H1034" s="24">
        <f>IF($E1034="","",IFERROR(VLOOKUP($A1034,'Recurring Plans'!$A$5:$M$104,9,FALSE),""))</f>
        <v/>
      </c>
      <c r="I1034" s="13" t="n"/>
      <c r="J1034" s="20">
        <f>IF($E1034="","",IF($I1034&lt;&gt;"",$I1034,IFERROR(VLOOKUP($A1034,'Recurring Plans'!$A$5:$M$104,10,FALSE),"")))</f>
        <v/>
      </c>
      <c r="K1034" s="12" t="n"/>
      <c r="L1034" s="9">
        <f>IF($G1034="","",IF($K1034&lt;&gt;"",$K1034,'Assumptions'!$E$14))</f>
        <v/>
      </c>
      <c r="M1034" s="13" t="n"/>
      <c r="N1034" s="20">
        <f>IF($G1034="","",IF(OR($F1034&lt;&gt;"",$I1034&lt;&gt;"",$M1034&lt;&gt;"",$K1034='Assumptions'!$E$16,$K1034='Assumptions'!$E$17),"Exception - check",IF(AND($L1034='Assumptions'!$E$14,$G1034&lt;'Assumptions'!$B$4),"Past date - check","")))</f>
        <v/>
      </c>
    </row>
    <row r="1035">
      <c r="A1035" s="6">
        <f>IFERROR(IF(INDEX('Recurring Plans'!$A$5:$A$104,INT((ROW()-5)/12)+1)="","",INDEX('Recurring Plans'!$A$5:$A$104,INT((ROW()-5)/12)+1)),"")</f>
        <v/>
      </c>
      <c r="B1035" s="21">
        <f>IF($A1035="","",MOD(ROW()-5,12)+1)</f>
        <v/>
      </c>
      <c r="C1035" s="18">
        <f>IF($A1035="","",IFERROR(VLOOKUP($A1035,'Recurring Plans'!$A$5:$M$104,2,FALSE),""))</f>
        <v/>
      </c>
      <c r="D1035" s="18">
        <f>IF($A1035="","",IFERROR(VLOOKUP($A1035,'Recurring Plans'!$A$5:$M$104,4,FALSE),""))</f>
        <v/>
      </c>
      <c r="E1035" s="32">
        <f>IF(OR($A1035="",$B1035&gt;IFERROR(VLOOKUP($A1035,'Recurring Plans'!$A$5:$M$104,8,FALSE),0),IFERROR(VLOOKUP($A1035,'Recurring Plans'!$A$5:$M$104,11,FALSE),"")&lt;&gt;'Assumptions'!$E$9),"",IFERROR(IF(VLOOKUP($A1035,'Recurring Plans'!$A$5:$M$104,7,FALSE)='Assumptions'!$E$4,VLOOKUP($A1035,'Recurring Plans'!$A$5:$M$104,5,FALSE)+($B1035-1)*VLOOKUP($A1035,'Recurring Plans'!$A$5:$M$104,6,FALSE),IF(VLOOKUP($A1035,'Recurring Plans'!$A$5:$M$104,7,FALSE)='Assumptions'!$E$5,VLOOKUP($A1035,'Recurring Plans'!$A$5:$M$104,5,FALSE)+($B1035-1)*VLOOKUP($A1035,'Recurring Plans'!$A$5:$M$104,6,FALSE)*7,IF(VLOOKUP($A1035,'Recurring Plans'!$A$5:$M$104,7,FALSE)='Assumptions'!$E$6,EDATE(VLOOKUP($A1035,'Recurring Plans'!$A$5:$M$104,5,FALSE),($B1035-1)*VLOOKUP($A1035,'Recurring Plans'!$A$5:$M$104,6,FALSE)),""))),""))</f>
        <v/>
      </c>
      <c r="F1035" s="31" t="n"/>
      <c r="G1035" s="32">
        <f>IF($E1035="","",IF($F1035&lt;&gt;"",$F1035,$E1035))</f>
        <v/>
      </c>
      <c r="H1035" s="22">
        <f>IF($E1035="","",IFERROR(VLOOKUP($A1035,'Recurring Plans'!$A$5:$M$104,9,FALSE),""))</f>
        <v/>
      </c>
      <c r="I1035" s="13" t="n"/>
      <c r="J1035" s="18">
        <f>IF($E1035="","",IF($I1035&lt;&gt;"",$I1035,IFERROR(VLOOKUP($A1035,'Recurring Plans'!$A$5:$M$104,10,FALSE),"")))</f>
        <v/>
      </c>
      <c r="K1035" s="12" t="n"/>
      <c r="L1035" s="6">
        <f>IF($G1035="","",IF($K1035&lt;&gt;"",$K1035,'Assumptions'!$E$14))</f>
        <v/>
      </c>
      <c r="M1035" s="13" t="n"/>
      <c r="N1035" s="18">
        <f>IF($G1035="","",IF(OR($F1035&lt;&gt;"",$I1035&lt;&gt;"",$M1035&lt;&gt;"",$K1035='Assumptions'!$E$16,$K1035='Assumptions'!$E$17),"Exception - check",IF(AND($L1035='Assumptions'!$E$14,$G1035&lt;'Assumptions'!$B$4),"Past date - check","")))</f>
        <v/>
      </c>
    </row>
    <row r="1036">
      <c r="A1036" s="9">
        <f>IFERROR(IF(INDEX('Recurring Plans'!$A$5:$A$104,INT((ROW()-5)/12)+1)="","",INDEX('Recurring Plans'!$A$5:$A$104,INT((ROW()-5)/12)+1)),"")</f>
        <v/>
      </c>
      <c r="B1036" s="23">
        <f>IF($A1036="","",MOD(ROW()-5,12)+1)</f>
        <v/>
      </c>
      <c r="C1036" s="20">
        <f>IF($A1036="","",IFERROR(VLOOKUP($A1036,'Recurring Plans'!$A$5:$M$104,2,FALSE),""))</f>
        <v/>
      </c>
      <c r="D1036" s="20">
        <f>IF($A1036="","",IFERROR(VLOOKUP($A1036,'Recurring Plans'!$A$5:$M$104,4,FALSE),""))</f>
        <v/>
      </c>
      <c r="E1036" s="33">
        <f>IF(OR($A1036="",$B1036&gt;IFERROR(VLOOKUP($A1036,'Recurring Plans'!$A$5:$M$104,8,FALSE),0),IFERROR(VLOOKUP($A1036,'Recurring Plans'!$A$5:$M$104,11,FALSE),"")&lt;&gt;'Assumptions'!$E$9),"",IFERROR(IF(VLOOKUP($A1036,'Recurring Plans'!$A$5:$M$104,7,FALSE)='Assumptions'!$E$4,VLOOKUP($A1036,'Recurring Plans'!$A$5:$M$104,5,FALSE)+($B1036-1)*VLOOKUP($A1036,'Recurring Plans'!$A$5:$M$104,6,FALSE),IF(VLOOKUP($A1036,'Recurring Plans'!$A$5:$M$104,7,FALSE)='Assumptions'!$E$5,VLOOKUP($A1036,'Recurring Plans'!$A$5:$M$104,5,FALSE)+($B1036-1)*VLOOKUP($A1036,'Recurring Plans'!$A$5:$M$104,6,FALSE)*7,IF(VLOOKUP($A1036,'Recurring Plans'!$A$5:$M$104,7,FALSE)='Assumptions'!$E$6,EDATE(VLOOKUP($A1036,'Recurring Plans'!$A$5:$M$104,5,FALSE),($B1036-1)*VLOOKUP($A1036,'Recurring Plans'!$A$5:$M$104,6,FALSE)),""))),""))</f>
        <v/>
      </c>
      <c r="F1036" s="31" t="n"/>
      <c r="G1036" s="33">
        <f>IF($E1036="","",IF($F1036&lt;&gt;"",$F1036,$E1036))</f>
        <v/>
      </c>
      <c r="H1036" s="24">
        <f>IF($E1036="","",IFERROR(VLOOKUP($A1036,'Recurring Plans'!$A$5:$M$104,9,FALSE),""))</f>
        <v/>
      </c>
      <c r="I1036" s="13" t="n"/>
      <c r="J1036" s="20">
        <f>IF($E1036="","",IF($I1036&lt;&gt;"",$I1036,IFERROR(VLOOKUP($A1036,'Recurring Plans'!$A$5:$M$104,10,FALSE),"")))</f>
        <v/>
      </c>
      <c r="K1036" s="12" t="n"/>
      <c r="L1036" s="9">
        <f>IF($G1036="","",IF($K1036&lt;&gt;"",$K1036,'Assumptions'!$E$14))</f>
        <v/>
      </c>
      <c r="M1036" s="13" t="n"/>
      <c r="N1036" s="20">
        <f>IF($G1036="","",IF(OR($F1036&lt;&gt;"",$I1036&lt;&gt;"",$M1036&lt;&gt;"",$K1036='Assumptions'!$E$16,$K1036='Assumptions'!$E$17),"Exception - check",IF(AND($L1036='Assumptions'!$E$14,$G1036&lt;'Assumptions'!$B$4),"Past date - check","")))</f>
        <v/>
      </c>
    </row>
    <row r="1037">
      <c r="A1037" s="6">
        <f>IFERROR(IF(INDEX('Recurring Plans'!$A$5:$A$104,INT((ROW()-5)/12)+1)="","",INDEX('Recurring Plans'!$A$5:$A$104,INT((ROW()-5)/12)+1)),"")</f>
        <v/>
      </c>
      <c r="B1037" s="21">
        <f>IF($A1037="","",MOD(ROW()-5,12)+1)</f>
        <v/>
      </c>
      <c r="C1037" s="18">
        <f>IF($A1037="","",IFERROR(VLOOKUP($A1037,'Recurring Plans'!$A$5:$M$104,2,FALSE),""))</f>
        <v/>
      </c>
      <c r="D1037" s="18">
        <f>IF($A1037="","",IFERROR(VLOOKUP($A1037,'Recurring Plans'!$A$5:$M$104,4,FALSE),""))</f>
        <v/>
      </c>
      <c r="E1037" s="32">
        <f>IF(OR($A1037="",$B1037&gt;IFERROR(VLOOKUP($A1037,'Recurring Plans'!$A$5:$M$104,8,FALSE),0),IFERROR(VLOOKUP($A1037,'Recurring Plans'!$A$5:$M$104,11,FALSE),"")&lt;&gt;'Assumptions'!$E$9),"",IFERROR(IF(VLOOKUP($A1037,'Recurring Plans'!$A$5:$M$104,7,FALSE)='Assumptions'!$E$4,VLOOKUP($A1037,'Recurring Plans'!$A$5:$M$104,5,FALSE)+($B1037-1)*VLOOKUP($A1037,'Recurring Plans'!$A$5:$M$104,6,FALSE),IF(VLOOKUP($A1037,'Recurring Plans'!$A$5:$M$104,7,FALSE)='Assumptions'!$E$5,VLOOKUP($A1037,'Recurring Plans'!$A$5:$M$104,5,FALSE)+($B1037-1)*VLOOKUP($A1037,'Recurring Plans'!$A$5:$M$104,6,FALSE)*7,IF(VLOOKUP($A1037,'Recurring Plans'!$A$5:$M$104,7,FALSE)='Assumptions'!$E$6,EDATE(VLOOKUP($A1037,'Recurring Plans'!$A$5:$M$104,5,FALSE),($B1037-1)*VLOOKUP($A1037,'Recurring Plans'!$A$5:$M$104,6,FALSE)),""))),""))</f>
        <v/>
      </c>
      <c r="F1037" s="31" t="n"/>
      <c r="G1037" s="32">
        <f>IF($E1037="","",IF($F1037&lt;&gt;"",$F1037,$E1037))</f>
        <v/>
      </c>
      <c r="H1037" s="22">
        <f>IF($E1037="","",IFERROR(VLOOKUP($A1037,'Recurring Plans'!$A$5:$M$104,9,FALSE),""))</f>
        <v/>
      </c>
      <c r="I1037" s="13" t="n"/>
      <c r="J1037" s="18">
        <f>IF($E1037="","",IF($I1037&lt;&gt;"",$I1037,IFERROR(VLOOKUP($A1037,'Recurring Plans'!$A$5:$M$104,10,FALSE),"")))</f>
        <v/>
      </c>
      <c r="K1037" s="12" t="n"/>
      <c r="L1037" s="6">
        <f>IF($G1037="","",IF($K1037&lt;&gt;"",$K1037,'Assumptions'!$E$14))</f>
        <v/>
      </c>
      <c r="M1037" s="13" t="n"/>
      <c r="N1037" s="18">
        <f>IF($G1037="","",IF(OR($F1037&lt;&gt;"",$I1037&lt;&gt;"",$M1037&lt;&gt;"",$K1037='Assumptions'!$E$16,$K1037='Assumptions'!$E$17),"Exception - check",IF(AND($L1037='Assumptions'!$E$14,$G1037&lt;'Assumptions'!$B$4),"Past date - check","")))</f>
        <v/>
      </c>
    </row>
    <row r="1038">
      <c r="A1038" s="9">
        <f>IFERROR(IF(INDEX('Recurring Plans'!$A$5:$A$104,INT((ROW()-5)/12)+1)="","",INDEX('Recurring Plans'!$A$5:$A$104,INT((ROW()-5)/12)+1)),"")</f>
        <v/>
      </c>
      <c r="B1038" s="23">
        <f>IF($A1038="","",MOD(ROW()-5,12)+1)</f>
        <v/>
      </c>
      <c r="C1038" s="20">
        <f>IF($A1038="","",IFERROR(VLOOKUP($A1038,'Recurring Plans'!$A$5:$M$104,2,FALSE),""))</f>
        <v/>
      </c>
      <c r="D1038" s="20">
        <f>IF($A1038="","",IFERROR(VLOOKUP($A1038,'Recurring Plans'!$A$5:$M$104,4,FALSE),""))</f>
        <v/>
      </c>
      <c r="E1038" s="33">
        <f>IF(OR($A1038="",$B1038&gt;IFERROR(VLOOKUP($A1038,'Recurring Plans'!$A$5:$M$104,8,FALSE),0),IFERROR(VLOOKUP($A1038,'Recurring Plans'!$A$5:$M$104,11,FALSE),"")&lt;&gt;'Assumptions'!$E$9),"",IFERROR(IF(VLOOKUP($A1038,'Recurring Plans'!$A$5:$M$104,7,FALSE)='Assumptions'!$E$4,VLOOKUP($A1038,'Recurring Plans'!$A$5:$M$104,5,FALSE)+($B1038-1)*VLOOKUP($A1038,'Recurring Plans'!$A$5:$M$104,6,FALSE),IF(VLOOKUP($A1038,'Recurring Plans'!$A$5:$M$104,7,FALSE)='Assumptions'!$E$5,VLOOKUP($A1038,'Recurring Plans'!$A$5:$M$104,5,FALSE)+($B1038-1)*VLOOKUP($A1038,'Recurring Plans'!$A$5:$M$104,6,FALSE)*7,IF(VLOOKUP($A1038,'Recurring Plans'!$A$5:$M$104,7,FALSE)='Assumptions'!$E$6,EDATE(VLOOKUP($A1038,'Recurring Plans'!$A$5:$M$104,5,FALSE),($B1038-1)*VLOOKUP($A1038,'Recurring Plans'!$A$5:$M$104,6,FALSE)),""))),""))</f>
        <v/>
      </c>
      <c r="F1038" s="31" t="n"/>
      <c r="G1038" s="33">
        <f>IF($E1038="","",IF($F1038&lt;&gt;"",$F1038,$E1038))</f>
        <v/>
      </c>
      <c r="H1038" s="24">
        <f>IF($E1038="","",IFERROR(VLOOKUP($A1038,'Recurring Plans'!$A$5:$M$104,9,FALSE),""))</f>
        <v/>
      </c>
      <c r="I1038" s="13" t="n"/>
      <c r="J1038" s="20">
        <f>IF($E1038="","",IF($I1038&lt;&gt;"",$I1038,IFERROR(VLOOKUP($A1038,'Recurring Plans'!$A$5:$M$104,10,FALSE),"")))</f>
        <v/>
      </c>
      <c r="K1038" s="12" t="n"/>
      <c r="L1038" s="9">
        <f>IF($G1038="","",IF($K1038&lt;&gt;"",$K1038,'Assumptions'!$E$14))</f>
        <v/>
      </c>
      <c r="M1038" s="13" t="n"/>
      <c r="N1038" s="20">
        <f>IF($G1038="","",IF(OR($F1038&lt;&gt;"",$I1038&lt;&gt;"",$M1038&lt;&gt;"",$K1038='Assumptions'!$E$16,$K1038='Assumptions'!$E$17),"Exception - check",IF(AND($L1038='Assumptions'!$E$14,$G1038&lt;'Assumptions'!$B$4),"Past date - check","")))</f>
        <v/>
      </c>
    </row>
    <row r="1039">
      <c r="A1039" s="6">
        <f>IFERROR(IF(INDEX('Recurring Plans'!$A$5:$A$104,INT((ROW()-5)/12)+1)="","",INDEX('Recurring Plans'!$A$5:$A$104,INT((ROW()-5)/12)+1)),"")</f>
        <v/>
      </c>
      <c r="B1039" s="21">
        <f>IF($A1039="","",MOD(ROW()-5,12)+1)</f>
        <v/>
      </c>
      <c r="C1039" s="18">
        <f>IF($A1039="","",IFERROR(VLOOKUP($A1039,'Recurring Plans'!$A$5:$M$104,2,FALSE),""))</f>
        <v/>
      </c>
      <c r="D1039" s="18">
        <f>IF($A1039="","",IFERROR(VLOOKUP($A1039,'Recurring Plans'!$A$5:$M$104,4,FALSE),""))</f>
        <v/>
      </c>
      <c r="E1039" s="32">
        <f>IF(OR($A1039="",$B1039&gt;IFERROR(VLOOKUP($A1039,'Recurring Plans'!$A$5:$M$104,8,FALSE),0),IFERROR(VLOOKUP($A1039,'Recurring Plans'!$A$5:$M$104,11,FALSE),"")&lt;&gt;'Assumptions'!$E$9),"",IFERROR(IF(VLOOKUP($A1039,'Recurring Plans'!$A$5:$M$104,7,FALSE)='Assumptions'!$E$4,VLOOKUP($A1039,'Recurring Plans'!$A$5:$M$104,5,FALSE)+($B1039-1)*VLOOKUP($A1039,'Recurring Plans'!$A$5:$M$104,6,FALSE),IF(VLOOKUP($A1039,'Recurring Plans'!$A$5:$M$104,7,FALSE)='Assumptions'!$E$5,VLOOKUP($A1039,'Recurring Plans'!$A$5:$M$104,5,FALSE)+($B1039-1)*VLOOKUP($A1039,'Recurring Plans'!$A$5:$M$104,6,FALSE)*7,IF(VLOOKUP($A1039,'Recurring Plans'!$A$5:$M$104,7,FALSE)='Assumptions'!$E$6,EDATE(VLOOKUP($A1039,'Recurring Plans'!$A$5:$M$104,5,FALSE),($B1039-1)*VLOOKUP($A1039,'Recurring Plans'!$A$5:$M$104,6,FALSE)),""))),""))</f>
        <v/>
      </c>
      <c r="F1039" s="31" t="n"/>
      <c r="G1039" s="32">
        <f>IF($E1039="","",IF($F1039&lt;&gt;"",$F1039,$E1039))</f>
        <v/>
      </c>
      <c r="H1039" s="22">
        <f>IF($E1039="","",IFERROR(VLOOKUP($A1039,'Recurring Plans'!$A$5:$M$104,9,FALSE),""))</f>
        <v/>
      </c>
      <c r="I1039" s="13" t="n"/>
      <c r="J1039" s="18">
        <f>IF($E1039="","",IF($I1039&lt;&gt;"",$I1039,IFERROR(VLOOKUP($A1039,'Recurring Plans'!$A$5:$M$104,10,FALSE),"")))</f>
        <v/>
      </c>
      <c r="K1039" s="12" t="n"/>
      <c r="L1039" s="6">
        <f>IF($G1039="","",IF($K1039&lt;&gt;"",$K1039,'Assumptions'!$E$14))</f>
        <v/>
      </c>
      <c r="M1039" s="13" t="n"/>
      <c r="N1039" s="18">
        <f>IF($G1039="","",IF(OR($F1039&lt;&gt;"",$I1039&lt;&gt;"",$M1039&lt;&gt;"",$K1039='Assumptions'!$E$16,$K1039='Assumptions'!$E$17),"Exception - check",IF(AND($L1039='Assumptions'!$E$14,$G1039&lt;'Assumptions'!$B$4),"Past date - check","")))</f>
        <v/>
      </c>
    </row>
    <row r="1040">
      <c r="A1040" s="9">
        <f>IFERROR(IF(INDEX('Recurring Plans'!$A$5:$A$104,INT((ROW()-5)/12)+1)="","",INDEX('Recurring Plans'!$A$5:$A$104,INT((ROW()-5)/12)+1)),"")</f>
        <v/>
      </c>
      <c r="B1040" s="23">
        <f>IF($A1040="","",MOD(ROW()-5,12)+1)</f>
        <v/>
      </c>
      <c r="C1040" s="20">
        <f>IF($A1040="","",IFERROR(VLOOKUP($A1040,'Recurring Plans'!$A$5:$M$104,2,FALSE),""))</f>
        <v/>
      </c>
      <c r="D1040" s="20">
        <f>IF($A1040="","",IFERROR(VLOOKUP($A1040,'Recurring Plans'!$A$5:$M$104,4,FALSE),""))</f>
        <v/>
      </c>
      <c r="E1040" s="33">
        <f>IF(OR($A1040="",$B1040&gt;IFERROR(VLOOKUP($A1040,'Recurring Plans'!$A$5:$M$104,8,FALSE),0),IFERROR(VLOOKUP($A1040,'Recurring Plans'!$A$5:$M$104,11,FALSE),"")&lt;&gt;'Assumptions'!$E$9),"",IFERROR(IF(VLOOKUP($A1040,'Recurring Plans'!$A$5:$M$104,7,FALSE)='Assumptions'!$E$4,VLOOKUP($A1040,'Recurring Plans'!$A$5:$M$104,5,FALSE)+($B1040-1)*VLOOKUP($A1040,'Recurring Plans'!$A$5:$M$104,6,FALSE),IF(VLOOKUP($A1040,'Recurring Plans'!$A$5:$M$104,7,FALSE)='Assumptions'!$E$5,VLOOKUP($A1040,'Recurring Plans'!$A$5:$M$104,5,FALSE)+($B1040-1)*VLOOKUP($A1040,'Recurring Plans'!$A$5:$M$104,6,FALSE)*7,IF(VLOOKUP($A1040,'Recurring Plans'!$A$5:$M$104,7,FALSE)='Assumptions'!$E$6,EDATE(VLOOKUP($A1040,'Recurring Plans'!$A$5:$M$104,5,FALSE),($B1040-1)*VLOOKUP($A1040,'Recurring Plans'!$A$5:$M$104,6,FALSE)),""))),""))</f>
        <v/>
      </c>
      <c r="F1040" s="31" t="n"/>
      <c r="G1040" s="33">
        <f>IF($E1040="","",IF($F1040&lt;&gt;"",$F1040,$E1040))</f>
        <v/>
      </c>
      <c r="H1040" s="24">
        <f>IF($E1040="","",IFERROR(VLOOKUP($A1040,'Recurring Plans'!$A$5:$M$104,9,FALSE),""))</f>
        <v/>
      </c>
      <c r="I1040" s="13" t="n"/>
      <c r="J1040" s="20">
        <f>IF($E1040="","",IF($I1040&lt;&gt;"",$I1040,IFERROR(VLOOKUP($A1040,'Recurring Plans'!$A$5:$M$104,10,FALSE),"")))</f>
        <v/>
      </c>
      <c r="K1040" s="12" t="n"/>
      <c r="L1040" s="9">
        <f>IF($G1040="","",IF($K1040&lt;&gt;"",$K1040,'Assumptions'!$E$14))</f>
        <v/>
      </c>
      <c r="M1040" s="13" t="n"/>
      <c r="N1040" s="20">
        <f>IF($G1040="","",IF(OR($F1040&lt;&gt;"",$I1040&lt;&gt;"",$M1040&lt;&gt;"",$K1040='Assumptions'!$E$16,$K1040='Assumptions'!$E$17),"Exception - check",IF(AND($L1040='Assumptions'!$E$14,$G1040&lt;'Assumptions'!$B$4),"Past date - check","")))</f>
        <v/>
      </c>
    </row>
    <row r="1041">
      <c r="A1041" s="6">
        <f>IFERROR(IF(INDEX('Recurring Plans'!$A$5:$A$104,INT((ROW()-5)/12)+1)="","",INDEX('Recurring Plans'!$A$5:$A$104,INT((ROW()-5)/12)+1)),"")</f>
        <v/>
      </c>
      <c r="B1041" s="21">
        <f>IF($A1041="","",MOD(ROW()-5,12)+1)</f>
        <v/>
      </c>
      <c r="C1041" s="18">
        <f>IF($A1041="","",IFERROR(VLOOKUP($A1041,'Recurring Plans'!$A$5:$M$104,2,FALSE),""))</f>
        <v/>
      </c>
      <c r="D1041" s="18">
        <f>IF($A1041="","",IFERROR(VLOOKUP($A1041,'Recurring Plans'!$A$5:$M$104,4,FALSE),""))</f>
        <v/>
      </c>
      <c r="E1041" s="32">
        <f>IF(OR($A1041="",$B1041&gt;IFERROR(VLOOKUP($A1041,'Recurring Plans'!$A$5:$M$104,8,FALSE),0),IFERROR(VLOOKUP($A1041,'Recurring Plans'!$A$5:$M$104,11,FALSE),"")&lt;&gt;'Assumptions'!$E$9),"",IFERROR(IF(VLOOKUP($A1041,'Recurring Plans'!$A$5:$M$104,7,FALSE)='Assumptions'!$E$4,VLOOKUP($A1041,'Recurring Plans'!$A$5:$M$104,5,FALSE)+($B1041-1)*VLOOKUP($A1041,'Recurring Plans'!$A$5:$M$104,6,FALSE),IF(VLOOKUP($A1041,'Recurring Plans'!$A$5:$M$104,7,FALSE)='Assumptions'!$E$5,VLOOKUP($A1041,'Recurring Plans'!$A$5:$M$104,5,FALSE)+($B1041-1)*VLOOKUP($A1041,'Recurring Plans'!$A$5:$M$104,6,FALSE)*7,IF(VLOOKUP($A1041,'Recurring Plans'!$A$5:$M$104,7,FALSE)='Assumptions'!$E$6,EDATE(VLOOKUP($A1041,'Recurring Plans'!$A$5:$M$104,5,FALSE),($B1041-1)*VLOOKUP($A1041,'Recurring Plans'!$A$5:$M$104,6,FALSE)),""))),""))</f>
        <v/>
      </c>
      <c r="F1041" s="31" t="n"/>
      <c r="G1041" s="32">
        <f>IF($E1041="","",IF($F1041&lt;&gt;"",$F1041,$E1041))</f>
        <v/>
      </c>
      <c r="H1041" s="22">
        <f>IF($E1041="","",IFERROR(VLOOKUP($A1041,'Recurring Plans'!$A$5:$M$104,9,FALSE),""))</f>
        <v/>
      </c>
      <c r="I1041" s="13" t="n"/>
      <c r="J1041" s="18">
        <f>IF($E1041="","",IF($I1041&lt;&gt;"",$I1041,IFERROR(VLOOKUP($A1041,'Recurring Plans'!$A$5:$M$104,10,FALSE),"")))</f>
        <v/>
      </c>
      <c r="K1041" s="12" t="n"/>
      <c r="L1041" s="6">
        <f>IF($G1041="","",IF($K1041&lt;&gt;"",$K1041,'Assumptions'!$E$14))</f>
        <v/>
      </c>
      <c r="M1041" s="13" t="n"/>
      <c r="N1041" s="18">
        <f>IF($G1041="","",IF(OR($F1041&lt;&gt;"",$I1041&lt;&gt;"",$M1041&lt;&gt;"",$K1041='Assumptions'!$E$16,$K1041='Assumptions'!$E$17),"Exception - check",IF(AND($L1041='Assumptions'!$E$14,$G1041&lt;'Assumptions'!$B$4),"Past date - check","")))</f>
        <v/>
      </c>
    </row>
    <row r="1042">
      <c r="A1042" s="9">
        <f>IFERROR(IF(INDEX('Recurring Plans'!$A$5:$A$104,INT((ROW()-5)/12)+1)="","",INDEX('Recurring Plans'!$A$5:$A$104,INT((ROW()-5)/12)+1)),"")</f>
        <v/>
      </c>
      <c r="B1042" s="23">
        <f>IF($A1042="","",MOD(ROW()-5,12)+1)</f>
        <v/>
      </c>
      <c r="C1042" s="20">
        <f>IF($A1042="","",IFERROR(VLOOKUP($A1042,'Recurring Plans'!$A$5:$M$104,2,FALSE),""))</f>
        <v/>
      </c>
      <c r="D1042" s="20">
        <f>IF($A1042="","",IFERROR(VLOOKUP($A1042,'Recurring Plans'!$A$5:$M$104,4,FALSE),""))</f>
        <v/>
      </c>
      <c r="E1042" s="33">
        <f>IF(OR($A1042="",$B1042&gt;IFERROR(VLOOKUP($A1042,'Recurring Plans'!$A$5:$M$104,8,FALSE),0),IFERROR(VLOOKUP($A1042,'Recurring Plans'!$A$5:$M$104,11,FALSE),"")&lt;&gt;'Assumptions'!$E$9),"",IFERROR(IF(VLOOKUP($A1042,'Recurring Plans'!$A$5:$M$104,7,FALSE)='Assumptions'!$E$4,VLOOKUP($A1042,'Recurring Plans'!$A$5:$M$104,5,FALSE)+($B1042-1)*VLOOKUP($A1042,'Recurring Plans'!$A$5:$M$104,6,FALSE),IF(VLOOKUP($A1042,'Recurring Plans'!$A$5:$M$104,7,FALSE)='Assumptions'!$E$5,VLOOKUP($A1042,'Recurring Plans'!$A$5:$M$104,5,FALSE)+($B1042-1)*VLOOKUP($A1042,'Recurring Plans'!$A$5:$M$104,6,FALSE)*7,IF(VLOOKUP($A1042,'Recurring Plans'!$A$5:$M$104,7,FALSE)='Assumptions'!$E$6,EDATE(VLOOKUP($A1042,'Recurring Plans'!$A$5:$M$104,5,FALSE),($B1042-1)*VLOOKUP($A1042,'Recurring Plans'!$A$5:$M$104,6,FALSE)),""))),""))</f>
        <v/>
      </c>
      <c r="F1042" s="31" t="n"/>
      <c r="G1042" s="33">
        <f>IF($E1042="","",IF($F1042&lt;&gt;"",$F1042,$E1042))</f>
        <v/>
      </c>
      <c r="H1042" s="24">
        <f>IF($E1042="","",IFERROR(VLOOKUP($A1042,'Recurring Plans'!$A$5:$M$104,9,FALSE),""))</f>
        <v/>
      </c>
      <c r="I1042" s="13" t="n"/>
      <c r="J1042" s="20">
        <f>IF($E1042="","",IF($I1042&lt;&gt;"",$I1042,IFERROR(VLOOKUP($A1042,'Recurring Plans'!$A$5:$M$104,10,FALSE),"")))</f>
        <v/>
      </c>
      <c r="K1042" s="12" t="n"/>
      <c r="L1042" s="9">
        <f>IF($G1042="","",IF($K1042&lt;&gt;"",$K1042,'Assumptions'!$E$14))</f>
        <v/>
      </c>
      <c r="M1042" s="13" t="n"/>
      <c r="N1042" s="20">
        <f>IF($G1042="","",IF(OR($F1042&lt;&gt;"",$I1042&lt;&gt;"",$M1042&lt;&gt;"",$K1042='Assumptions'!$E$16,$K1042='Assumptions'!$E$17),"Exception - check",IF(AND($L1042='Assumptions'!$E$14,$G1042&lt;'Assumptions'!$B$4),"Past date - check","")))</f>
        <v/>
      </c>
    </row>
    <row r="1043">
      <c r="A1043" s="6">
        <f>IFERROR(IF(INDEX('Recurring Plans'!$A$5:$A$104,INT((ROW()-5)/12)+1)="","",INDEX('Recurring Plans'!$A$5:$A$104,INT((ROW()-5)/12)+1)),"")</f>
        <v/>
      </c>
      <c r="B1043" s="21">
        <f>IF($A1043="","",MOD(ROW()-5,12)+1)</f>
        <v/>
      </c>
      <c r="C1043" s="18">
        <f>IF($A1043="","",IFERROR(VLOOKUP($A1043,'Recurring Plans'!$A$5:$M$104,2,FALSE),""))</f>
        <v/>
      </c>
      <c r="D1043" s="18">
        <f>IF($A1043="","",IFERROR(VLOOKUP($A1043,'Recurring Plans'!$A$5:$M$104,4,FALSE),""))</f>
        <v/>
      </c>
      <c r="E1043" s="32">
        <f>IF(OR($A1043="",$B1043&gt;IFERROR(VLOOKUP($A1043,'Recurring Plans'!$A$5:$M$104,8,FALSE),0),IFERROR(VLOOKUP($A1043,'Recurring Plans'!$A$5:$M$104,11,FALSE),"")&lt;&gt;'Assumptions'!$E$9),"",IFERROR(IF(VLOOKUP($A1043,'Recurring Plans'!$A$5:$M$104,7,FALSE)='Assumptions'!$E$4,VLOOKUP($A1043,'Recurring Plans'!$A$5:$M$104,5,FALSE)+($B1043-1)*VLOOKUP($A1043,'Recurring Plans'!$A$5:$M$104,6,FALSE),IF(VLOOKUP($A1043,'Recurring Plans'!$A$5:$M$104,7,FALSE)='Assumptions'!$E$5,VLOOKUP($A1043,'Recurring Plans'!$A$5:$M$104,5,FALSE)+($B1043-1)*VLOOKUP($A1043,'Recurring Plans'!$A$5:$M$104,6,FALSE)*7,IF(VLOOKUP($A1043,'Recurring Plans'!$A$5:$M$104,7,FALSE)='Assumptions'!$E$6,EDATE(VLOOKUP($A1043,'Recurring Plans'!$A$5:$M$104,5,FALSE),($B1043-1)*VLOOKUP($A1043,'Recurring Plans'!$A$5:$M$104,6,FALSE)),""))),""))</f>
        <v/>
      </c>
      <c r="F1043" s="31" t="n"/>
      <c r="G1043" s="32">
        <f>IF($E1043="","",IF($F1043&lt;&gt;"",$F1043,$E1043))</f>
        <v/>
      </c>
      <c r="H1043" s="22">
        <f>IF($E1043="","",IFERROR(VLOOKUP($A1043,'Recurring Plans'!$A$5:$M$104,9,FALSE),""))</f>
        <v/>
      </c>
      <c r="I1043" s="13" t="n"/>
      <c r="J1043" s="18">
        <f>IF($E1043="","",IF($I1043&lt;&gt;"",$I1043,IFERROR(VLOOKUP($A1043,'Recurring Plans'!$A$5:$M$104,10,FALSE),"")))</f>
        <v/>
      </c>
      <c r="K1043" s="12" t="n"/>
      <c r="L1043" s="6">
        <f>IF($G1043="","",IF($K1043&lt;&gt;"",$K1043,'Assumptions'!$E$14))</f>
        <v/>
      </c>
      <c r="M1043" s="13" t="n"/>
      <c r="N1043" s="18">
        <f>IF($G1043="","",IF(OR($F1043&lt;&gt;"",$I1043&lt;&gt;"",$M1043&lt;&gt;"",$K1043='Assumptions'!$E$16,$K1043='Assumptions'!$E$17),"Exception - check",IF(AND($L1043='Assumptions'!$E$14,$G1043&lt;'Assumptions'!$B$4),"Past date - check","")))</f>
        <v/>
      </c>
    </row>
    <row r="1044">
      <c r="A1044" s="9">
        <f>IFERROR(IF(INDEX('Recurring Plans'!$A$5:$A$104,INT((ROW()-5)/12)+1)="","",INDEX('Recurring Plans'!$A$5:$A$104,INT((ROW()-5)/12)+1)),"")</f>
        <v/>
      </c>
      <c r="B1044" s="23">
        <f>IF($A1044="","",MOD(ROW()-5,12)+1)</f>
        <v/>
      </c>
      <c r="C1044" s="20">
        <f>IF($A1044="","",IFERROR(VLOOKUP($A1044,'Recurring Plans'!$A$5:$M$104,2,FALSE),""))</f>
        <v/>
      </c>
      <c r="D1044" s="20">
        <f>IF($A1044="","",IFERROR(VLOOKUP($A1044,'Recurring Plans'!$A$5:$M$104,4,FALSE),""))</f>
        <v/>
      </c>
      <c r="E1044" s="33">
        <f>IF(OR($A1044="",$B1044&gt;IFERROR(VLOOKUP($A1044,'Recurring Plans'!$A$5:$M$104,8,FALSE),0),IFERROR(VLOOKUP($A1044,'Recurring Plans'!$A$5:$M$104,11,FALSE),"")&lt;&gt;'Assumptions'!$E$9),"",IFERROR(IF(VLOOKUP($A1044,'Recurring Plans'!$A$5:$M$104,7,FALSE)='Assumptions'!$E$4,VLOOKUP($A1044,'Recurring Plans'!$A$5:$M$104,5,FALSE)+($B1044-1)*VLOOKUP($A1044,'Recurring Plans'!$A$5:$M$104,6,FALSE),IF(VLOOKUP($A1044,'Recurring Plans'!$A$5:$M$104,7,FALSE)='Assumptions'!$E$5,VLOOKUP($A1044,'Recurring Plans'!$A$5:$M$104,5,FALSE)+($B1044-1)*VLOOKUP($A1044,'Recurring Plans'!$A$5:$M$104,6,FALSE)*7,IF(VLOOKUP($A1044,'Recurring Plans'!$A$5:$M$104,7,FALSE)='Assumptions'!$E$6,EDATE(VLOOKUP($A1044,'Recurring Plans'!$A$5:$M$104,5,FALSE),($B1044-1)*VLOOKUP($A1044,'Recurring Plans'!$A$5:$M$104,6,FALSE)),""))),""))</f>
        <v/>
      </c>
      <c r="F1044" s="31" t="n"/>
      <c r="G1044" s="33">
        <f>IF($E1044="","",IF($F1044&lt;&gt;"",$F1044,$E1044))</f>
        <v/>
      </c>
      <c r="H1044" s="24">
        <f>IF($E1044="","",IFERROR(VLOOKUP($A1044,'Recurring Plans'!$A$5:$M$104,9,FALSE),""))</f>
        <v/>
      </c>
      <c r="I1044" s="13" t="n"/>
      <c r="J1044" s="20">
        <f>IF($E1044="","",IF($I1044&lt;&gt;"",$I1044,IFERROR(VLOOKUP($A1044,'Recurring Plans'!$A$5:$M$104,10,FALSE),"")))</f>
        <v/>
      </c>
      <c r="K1044" s="12" t="n"/>
      <c r="L1044" s="9">
        <f>IF($G1044="","",IF($K1044&lt;&gt;"",$K1044,'Assumptions'!$E$14))</f>
        <v/>
      </c>
      <c r="M1044" s="13" t="n"/>
      <c r="N1044" s="20">
        <f>IF($G1044="","",IF(OR($F1044&lt;&gt;"",$I1044&lt;&gt;"",$M1044&lt;&gt;"",$K1044='Assumptions'!$E$16,$K1044='Assumptions'!$E$17),"Exception - check",IF(AND($L1044='Assumptions'!$E$14,$G1044&lt;'Assumptions'!$B$4),"Past date - check","")))</f>
        <v/>
      </c>
    </row>
    <row r="1045">
      <c r="A1045" s="6">
        <f>IFERROR(IF(INDEX('Recurring Plans'!$A$5:$A$104,INT((ROW()-5)/12)+1)="","",INDEX('Recurring Plans'!$A$5:$A$104,INT((ROW()-5)/12)+1)),"")</f>
        <v/>
      </c>
      <c r="B1045" s="21">
        <f>IF($A1045="","",MOD(ROW()-5,12)+1)</f>
        <v/>
      </c>
      <c r="C1045" s="18">
        <f>IF($A1045="","",IFERROR(VLOOKUP($A1045,'Recurring Plans'!$A$5:$M$104,2,FALSE),""))</f>
        <v/>
      </c>
      <c r="D1045" s="18">
        <f>IF($A1045="","",IFERROR(VLOOKUP($A1045,'Recurring Plans'!$A$5:$M$104,4,FALSE),""))</f>
        <v/>
      </c>
      <c r="E1045" s="32">
        <f>IF(OR($A1045="",$B1045&gt;IFERROR(VLOOKUP($A1045,'Recurring Plans'!$A$5:$M$104,8,FALSE),0),IFERROR(VLOOKUP($A1045,'Recurring Plans'!$A$5:$M$104,11,FALSE),"")&lt;&gt;'Assumptions'!$E$9),"",IFERROR(IF(VLOOKUP($A1045,'Recurring Plans'!$A$5:$M$104,7,FALSE)='Assumptions'!$E$4,VLOOKUP($A1045,'Recurring Plans'!$A$5:$M$104,5,FALSE)+($B1045-1)*VLOOKUP($A1045,'Recurring Plans'!$A$5:$M$104,6,FALSE),IF(VLOOKUP($A1045,'Recurring Plans'!$A$5:$M$104,7,FALSE)='Assumptions'!$E$5,VLOOKUP($A1045,'Recurring Plans'!$A$5:$M$104,5,FALSE)+($B1045-1)*VLOOKUP($A1045,'Recurring Plans'!$A$5:$M$104,6,FALSE)*7,IF(VLOOKUP($A1045,'Recurring Plans'!$A$5:$M$104,7,FALSE)='Assumptions'!$E$6,EDATE(VLOOKUP($A1045,'Recurring Plans'!$A$5:$M$104,5,FALSE),($B1045-1)*VLOOKUP($A1045,'Recurring Plans'!$A$5:$M$104,6,FALSE)),""))),""))</f>
        <v/>
      </c>
      <c r="F1045" s="31" t="n"/>
      <c r="G1045" s="32">
        <f>IF($E1045="","",IF($F1045&lt;&gt;"",$F1045,$E1045))</f>
        <v/>
      </c>
      <c r="H1045" s="22">
        <f>IF($E1045="","",IFERROR(VLOOKUP($A1045,'Recurring Plans'!$A$5:$M$104,9,FALSE),""))</f>
        <v/>
      </c>
      <c r="I1045" s="13" t="n"/>
      <c r="J1045" s="18">
        <f>IF($E1045="","",IF($I1045&lt;&gt;"",$I1045,IFERROR(VLOOKUP($A1045,'Recurring Plans'!$A$5:$M$104,10,FALSE),"")))</f>
        <v/>
      </c>
      <c r="K1045" s="12" t="n"/>
      <c r="L1045" s="6">
        <f>IF($G1045="","",IF($K1045&lt;&gt;"",$K1045,'Assumptions'!$E$14))</f>
        <v/>
      </c>
      <c r="M1045" s="13" t="n"/>
      <c r="N1045" s="18">
        <f>IF($G1045="","",IF(OR($F1045&lt;&gt;"",$I1045&lt;&gt;"",$M1045&lt;&gt;"",$K1045='Assumptions'!$E$16,$K1045='Assumptions'!$E$17),"Exception - check",IF(AND($L1045='Assumptions'!$E$14,$G1045&lt;'Assumptions'!$B$4),"Past date - check","")))</f>
        <v/>
      </c>
    </row>
    <row r="1046">
      <c r="A1046" s="9">
        <f>IFERROR(IF(INDEX('Recurring Plans'!$A$5:$A$104,INT((ROW()-5)/12)+1)="","",INDEX('Recurring Plans'!$A$5:$A$104,INT((ROW()-5)/12)+1)),"")</f>
        <v/>
      </c>
      <c r="B1046" s="23">
        <f>IF($A1046="","",MOD(ROW()-5,12)+1)</f>
        <v/>
      </c>
      <c r="C1046" s="20">
        <f>IF($A1046="","",IFERROR(VLOOKUP($A1046,'Recurring Plans'!$A$5:$M$104,2,FALSE),""))</f>
        <v/>
      </c>
      <c r="D1046" s="20">
        <f>IF($A1046="","",IFERROR(VLOOKUP($A1046,'Recurring Plans'!$A$5:$M$104,4,FALSE),""))</f>
        <v/>
      </c>
      <c r="E1046" s="33">
        <f>IF(OR($A1046="",$B1046&gt;IFERROR(VLOOKUP($A1046,'Recurring Plans'!$A$5:$M$104,8,FALSE),0),IFERROR(VLOOKUP($A1046,'Recurring Plans'!$A$5:$M$104,11,FALSE),"")&lt;&gt;'Assumptions'!$E$9),"",IFERROR(IF(VLOOKUP($A1046,'Recurring Plans'!$A$5:$M$104,7,FALSE)='Assumptions'!$E$4,VLOOKUP($A1046,'Recurring Plans'!$A$5:$M$104,5,FALSE)+($B1046-1)*VLOOKUP($A1046,'Recurring Plans'!$A$5:$M$104,6,FALSE),IF(VLOOKUP($A1046,'Recurring Plans'!$A$5:$M$104,7,FALSE)='Assumptions'!$E$5,VLOOKUP($A1046,'Recurring Plans'!$A$5:$M$104,5,FALSE)+($B1046-1)*VLOOKUP($A1046,'Recurring Plans'!$A$5:$M$104,6,FALSE)*7,IF(VLOOKUP($A1046,'Recurring Plans'!$A$5:$M$104,7,FALSE)='Assumptions'!$E$6,EDATE(VLOOKUP($A1046,'Recurring Plans'!$A$5:$M$104,5,FALSE),($B1046-1)*VLOOKUP($A1046,'Recurring Plans'!$A$5:$M$104,6,FALSE)),""))),""))</f>
        <v/>
      </c>
      <c r="F1046" s="31" t="n"/>
      <c r="G1046" s="33">
        <f>IF($E1046="","",IF($F1046&lt;&gt;"",$F1046,$E1046))</f>
        <v/>
      </c>
      <c r="H1046" s="24">
        <f>IF($E1046="","",IFERROR(VLOOKUP($A1046,'Recurring Plans'!$A$5:$M$104,9,FALSE),""))</f>
        <v/>
      </c>
      <c r="I1046" s="13" t="n"/>
      <c r="J1046" s="20">
        <f>IF($E1046="","",IF($I1046&lt;&gt;"",$I1046,IFERROR(VLOOKUP($A1046,'Recurring Plans'!$A$5:$M$104,10,FALSE),"")))</f>
        <v/>
      </c>
      <c r="K1046" s="12" t="n"/>
      <c r="L1046" s="9">
        <f>IF($G1046="","",IF($K1046&lt;&gt;"",$K1046,'Assumptions'!$E$14))</f>
        <v/>
      </c>
      <c r="M1046" s="13" t="n"/>
      <c r="N1046" s="20">
        <f>IF($G1046="","",IF(OR($F1046&lt;&gt;"",$I1046&lt;&gt;"",$M1046&lt;&gt;"",$K1046='Assumptions'!$E$16,$K1046='Assumptions'!$E$17),"Exception - check",IF(AND($L1046='Assumptions'!$E$14,$G1046&lt;'Assumptions'!$B$4),"Past date - check","")))</f>
        <v/>
      </c>
    </row>
    <row r="1047">
      <c r="A1047" s="6">
        <f>IFERROR(IF(INDEX('Recurring Plans'!$A$5:$A$104,INT((ROW()-5)/12)+1)="","",INDEX('Recurring Plans'!$A$5:$A$104,INT((ROW()-5)/12)+1)),"")</f>
        <v/>
      </c>
      <c r="B1047" s="21">
        <f>IF($A1047="","",MOD(ROW()-5,12)+1)</f>
        <v/>
      </c>
      <c r="C1047" s="18">
        <f>IF($A1047="","",IFERROR(VLOOKUP($A1047,'Recurring Plans'!$A$5:$M$104,2,FALSE),""))</f>
        <v/>
      </c>
      <c r="D1047" s="18">
        <f>IF($A1047="","",IFERROR(VLOOKUP($A1047,'Recurring Plans'!$A$5:$M$104,4,FALSE),""))</f>
        <v/>
      </c>
      <c r="E1047" s="32">
        <f>IF(OR($A1047="",$B1047&gt;IFERROR(VLOOKUP($A1047,'Recurring Plans'!$A$5:$M$104,8,FALSE),0),IFERROR(VLOOKUP($A1047,'Recurring Plans'!$A$5:$M$104,11,FALSE),"")&lt;&gt;'Assumptions'!$E$9),"",IFERROR(IF(VLOOKUP($A1047,'Recurring Plans'!$A$5:$M$104,7,FALSE)='Assumptions'!$E$4,VLOOKUP($A1047,'Recurring Plans'!$A$5:$M$104,5,FALSE)+($B1047-1)*VLOOKUP($A1047,'Recurring Plans'!$A$5:$M$104,6,FALSE),IF(VLOOKUP($A1047,'Recurring Plans'!$A$5:$M$104,7,FALSE)='Assumptions'!$E$5,VLOOKUP($A1047,'Recurring Plans'!$A$5:$M$104,5,FALSE)+($B1047-1)*VLOOKUP($A1047,'Recurring Plans'!$A$5:$M$104,6,FALSE)*7,IF(VLOOKUP($A1047,'Recurring Plans'!$A$5:$M$104,7,FALSE)='Assumptions'!$E$6,EDATE(VLOOKUP($A1047,'Recurring Plans'!$A$5:$M$104,5,FALSE),($B1047-1)*VLOOKUP($A1047,'Recurring Plans'!$A$5:$M$104,6,FALSE)),""))),""))</f>
        <v/>
      </c>
      <c r="F1047" s="31" t="n"/>
      <c r="G1047" s="32">
        <f>IF($E1047="","",IF($F1047&lt;&gt;"",$F1047,$E1047))</f>
        <v/>
      </c>
      <c r="H1047" s="22">
        <f>IF($E1047="","",IFERROR(VLOOKUP($A1047,'Recurring Plans'!$A$5:$M$104,9,FALSE),""))</f>
        <v/>
      </c>
      <c r="I1047" s="13" t="n"/>
      <c r="J1047" s="18">
        <f>IF($E1047="","",IF($I1047&lt;&gt;"",$I1047,IFERROR(VLOOKUP($A1047,'Recurring Plans'!$A$5:$M$104,10,FALSE),"")))</f>
        <v/>
      </c>
      <c r="K1047" s="12" t="n"/>
      <c r="L1047" s="6">
        <f>IF($G1047="","",IF($K1047&lt;&gt;"",$K1047,'Assumptions'!$E$14))</f>
        <v/>
      </c>
      <c r="M1047" s="13" t="n"/>
      <c r="N1047" s="18">
        <f>IF($G1047="","",IF(OR($F1047&lt;&gt;"",$I1047&lt;&gt;"",$M1047&lt;&gt;"",$K1047='Assumptions'!$E$16,$K1047='Assumptions'!$E$17),"Exception - check",IF(AND($L1047='Assumptions'!$E$14,$G1047&lt;'Assumptions'!$B$4),"Past date - check","")))</f>
        <v/>
      </c>
    </row>
    <row r="1048">
      <c r="A1048" s="9">
        <f>IFERROR(IF(INDEX('Recurring Plans'!$A$5:$A$104,INT((ROW()-5)/12)+1)="","",INDEX('Recurring Plans'!$A$5:$A$104,INT((ROW()-5)/12)+1)),"")</f>
        <v/>
      </c>
      <c r="B1048" s="23">
        <f>IF($A1048="","",MOD(ROW()-5,12)+1)</f>
        <v/>
      </c>
      <c r="C1048" s="20">
        <f>IF($A1048="","",IFERROR(VLOOKUP($A1048,'Recurring Plans'!$A$5:$M$104,2,FALSE),""))</f>
        <v/>
      </c>
      <c r="D1048" s="20">
        <f>IF($A1048="","",IFERROR(VLOOKUP($A1048,'Recurring Plans'!$A$5:$M$104,4,FALSE),""))</f>
        <v/>
      </c>
      <c r="E1048" s="33">
        <f>IF(OR($A1048="",$B1048&gt;IFERROR(VLOOKUP($A1048,'Recurring Plans'!$A$5:$M$104,8,FALSE),0),IFERROR(VLOOKUP($A1048,'Recurring Plans'!$A$5:$M$104,11,FALSE),"")&lt;&gt;'Assumptions'!$E$9),"",IFERROR(IF(VLOOKUP($A1048,'Recurring Plans'!$A$5:$M$104,7,FALSE)='Assumptions'!$E$4,VLOOKUP($A1048,'Recurring Plans'!$A$5:$M$104,5,FALSE)+($B1048-1)*VLOOKUP($A1048,'Recurring Plans'!$A$5:$M$104,6,FALSE),IF(VLOOKUP($A1048,'Recurring Plans'!$A$5:$M$104,7,FALSE)='Assumptions'!$E$5,VLOOKUP($A1048,'Recurring Plans'!$A$5:$M$104,5,FALSE)+($B1048-1)*VLOOKUP($A1048,'Recurring Plans'!$A$5:$M$104,6,FALSE)*7,IF(VLOOKUP($A1048,'Recurring Plans'!$A$5:$M$104,7,FALSE)='Assumptions'!$E$6,EDATE(VLOOKUP($A1048,'Recurring Plans'!$A$5:$M$104,5,FALSE),($B1048-1)*VLOOKUP($A1048,'Recurring Plans'!$A$5:$M$104,6,FALSE)),""))),""))</f>
        <v/>
      </c>
      <c r="F1048" s="31" t="n"/>
      <c r="G1048" s="33">
        <f>IF($E1048="","",IF($F1048&lt;&gt;"",$F1048,$E1048))</f>
        <v/>
      </c>
      <c r="H1048" s="24">
        <f>IF($E1048="","",IFERROR(VLOOKUP($A1048,'Recurring Plans'!$A$5:$M$104,9,FALSE),""))</f>
        <v/>
      </c>
      <c r="I1048" s="13" t="n"/>
      <c r="J1048" s="20">
        <f>IF($E1048="","",IF($I1048&lt;&gt;"",$I1048,IFERROR(VLOOKUP($A1048,'Recurring Plans'!$A$5:$M$104,10,FALSE),"")))</f>
        <v/>
      </c>
      <c r="K1048" s="12" t="n"/>
      <c r="L1048" s="9">
        <f>IF($G1048="","",IF($K1048&lt;&gt;"",$K1048,'Assumptions'!$E$14))</f>
        <v/>
      </c>
      <c r="M1048" s="13" t="n"/>
      <c r="N1048" s="20">
        <f>IF($G1048="","",IF(OR($F1048&lt;&gt;"",$I1048&lt;&gt;"",$M1048&lt;&gt;"",$K1048='Assumptions'!$E$16,$K1048='Assumptions'!$E$17),"Exception - check",IF(AND($L1048='Assumptions'!$E$14,$G1048&lt;'Assumptions'!$B$4),"Past date - check","")))</f>
        <v/>
      </c>
    </row>
    <row r="1049">
      <c r="A1049" s="6">
        <f>IFERROR(IF(INDEX('Recurring Plans'!$A$5:$A$104,INT((ROW()-5)/12)+1)="","",INDEX('Recurring Plans'!$A$5:$A$104,INT((ROW()-5)/12)+1)),"")</f>
        <v/>
      </c>
      <c r="B1049" s="21">
        <f>IF($A1049="","",MOD(ROW()-5,12)+1)</f>
        <v/>
      </c>
      <c r="C1049" s="18">
        <f>IF($A1049="","",IFERROR(VLOOKUP($A1049,'Recurring Plans'!$A$5:$M$104,2,FALSE),""))</f>
        <v/>
      </c>
      <c r="D1049" s="18">
        <f>IF($A1049="","",IFERROR(VLOOKUP($A1049,'Recurring Plans'!$A$5:$M$104,4,FALSE),""))</f>
        <v/>
      </c>
      <c r="E1049" s="32">
        <f>IF(OR($A1049="",$B1049&gt;IFERROR(VLOOKUP($A1049,'Recurring Plans'!$A$5:$M$104,8,FALSE),0),IFERROR(VLOOKUP($A1049,'Recurring Plans'!$A$5:$M$104,11,FALSE),"")&lt;&gt;'Assumptions'!$E$9),"",IFERROR(IF(VLOOKUP($A1049,'Recurring Plans'!$A$5:$M$104,7,FALSE)='Assumptions'!$E$4,VLOOKUP($A1049,'Recurring Plans'!$A$5:$M$104,5,FALSE)+($B1049-1)*VLOOKUP($A1049,'Recurring Plans'!$A$5:$M$104,6,FALSE),IF(VLOOKUP($A1049,'Recurring Plans'!$A$5:$M$104,7,FALSE)='Assumptions'!$E$5,VLOOKUP($A1049,'Recurring Plans'!$A$5:$M$104,5,FALSE)+($B1049-1)*VLOOKUP($A1049,'Recurring Plans'!$A$5:$M$104,6,FALSE)*7,IF(VLOOKUP($A1049,'Recurring Plans'!$A$5:$M$104,7,FALSE)='Assumptions'!$E$6,EDATE(VLOOKUP($A1049,'Recurring Plans'!$A$5:$M$104,5,FALSE),($B1049-1)*VLOOKUP($A1049,'Recurring Plans'!$A$5:$M$104,6,FALSE)),""))),""))</f>
        <v/>
      </c>
      <c r="F1049" s="31" t="n"/>
      <c r="G1049" s="32">
        <f>IF($E1049="","",IF($F1049&lt;&gt;"",$F1049,$E1049))</f>
        <v/>
      </c>
      <c r="H1049" s="22">
        <f>IF($E1049="","",IFERROR(VLOOKUP($A1049,'Recurring Plans'!$A$5:$M$104,9,FALSE),""))</f>
        <v/>
      </c>
      <c r="I1049" s="13" t="n"/>
      <c r="J1049" s="18">
        <f>IF($E1049="","",IF($I1049&lt;&gt;"",$I1049,IFERROR(VLOOKUP($A1049,'Recurring Plans'!$A$5:$M$104,10,FALSE),"")))</f>
        <v/>
      </c>
      <c r="K1049" s="12" t="n"/>
      <c r="L1049" s="6">
        <f>IF($G1049="","",IF($K1049&lt;&gt;"",$K1049,'Assumptions'!$E$14))</f>
        <v/>
      </c>
      <c r="M1049" s="13" t="n"/>
      <c r="N1049" s="18">
        <f>IF($G1049="","",IF(OR($F1049&lt;&gt;"",$I1049&lt;&gt;"",$M1049&lt;&gt;"",$K1049='Assumptions'!$E$16,$K1049='Assumptions'!$E$17),"Exception - check",IF(AND($L1049='Assumptions'!$E$14,$G1049&lt;'Assumptions'!$B$4),"Past date - check","")))</f>
        <v/>
      </c>
    </row>
    <row r="1050">
      <c r="A1050" s="9">
        <f>IFERROR(IF(INDEX('Recurring Plans'!$A$5:$A$104,INT((ROW()-5)/12)+1)="","",INDEX('Recurring Plans'!$A$5:$A$104,INT((ROW()-5)/12)+1)),"")</f>
        <v/>
      </c>
      <c r="B1050" s="23">
        <f>IF($A1050="","",MOD(ROW()-5,12)+1)</f>
        <v/>
      </c>
      <c r="C1050" s="20">
        <f>IF($A1050="","",IFERROR(VLOOKUP($A1050,'Recurring Plans'!$A$5:$M$104,2,FALSE),""))</f>
        <v/>
      </c>
      <c r="D1050" s="20">
        <f>IF($A1050="","",IFERROR(VLOOKUP($A1050,'Recurring Plans'!$A$5:$M$104,4,FALSE),""))</f>
        <v/>
      </c>
      <c r="E1050" s="33">
        <f>IF(OR($A1050="",$B1050&gt;IFERROR(VLOOKUP($A1050,'Recurring Plans'!$A$5:$M$104,8,FALSE),0),IFERROR(VLOOKUP($A1050,'Recurring Plans'!$A$5:$M$104,11,FALSE),"")&lt;&gt;'Assumptions'!$E$9),"",IFERROR(IF(VLOOKUP($A1050,'Recurring Plans'!$A$5:$M$104,7,FALSE)='Assumptions'!$E$4,VLOOKUP($A1050,'Recurring Plans'!$A$5:$M$104,5,FALSE)+($B1050-1)*VLOOKUP($A1050,'Recurring Plans'!$A$5:$M$104,6,FALSE),IF(VLOOKUP($A1050,'Recurring Plans'!$A$5:$M$104,7,FALSE)='Assumptions'!$E$5,VLOOKUP($A1050,'Recurring Plans'!$A$5:$M$104,5,FALSE)+($B1050-1)*VLOOKUP($A1050,'Recurring Plans'!$A$5:$M$104,6,FALSE)*7,IF(VLOOKUP($A1050,'Recurring Plans'!$A$5:$M$104,7,FALSE)='Assumptions'!$E$6,EDATE(VLOOKUP($A1050,'Recurring Plans'!$A$5:$M$104,5,FALSE),($B1050-1)*VLOOKUP($A1050,'Recurring Plans'!$A$5:$M$104,6,FALSE)),""))),""))</f>
        <v/>
      </c>
      <c r="F1050" s="31" t="n"/>
      <c r="G1050" s="33">
        <f>IF($E1050="","",IF($F1050&lt;&gt;"",$F1050,$E1050))</f>
        <v/>
      </c>
      <c r="H1050" s="24">
        <f>IF($E1050="","",IFERROR(VLOOKUP($A1050,'Recurring Plans'!$A$5:$M$104,9,FALSE),""))</f>
        <v/>
      </c>
      <c r="I1050" s="13" t="n"/>
      <c r="J1050" s="20">
        <f>IF($E1050="","",IF($I1050&lt;&gt;"",$I1050,IFERROR(VLOOKUP($A1050,'Recurring Plans'!$A$5:$M$104,10,FALSE),"")))</f>
        <v/>
      </c>
      <c r="K1050" s="12" t="n"/>
      <c r="L1050" s="9">
        <f>IF($G1050="","",IF($K1050&lt;&gt;"",$K1050,'Assumptions'!$E$14))</f>
        <v/>
      </c>
      <c r="M1050" s="13" t="n"/>
      <c r="N1050" s="20">
        <f>IF($G1050="","",IF(OR($F1050&lt;&gt;"",$I1050&lt;&gt;"",$M1050&lt;&gt;"",$K1050='Assumptions'!$E$16,$K1050='Assumptions'!$E$17),"Exception - check",IF(AND($L1050='Assumptions'!$E$14,$G1050&lt;'Assumptions'!$B$4),"Past date - check","")))</f>
        <v/>
      </c>
    </row>
    <row r="1051">
      <c r="A1051" s="6">
        <f>IFERROR(IF(INDEX('Recurring Plans'!$A$5:$A$104,INT((ROW()-5)/12)+1)="","",INDEX('Recurring Plans'!$A$5:$A$104,INT((ROW()-5)/12)+1)),"")</f>
        <v/>
      </c>
      <c r="B1051" s="21">
        <f>IF($A1051="","",MOD(ROW()-5,12)+1)</f>
        <v/>
      </c>
      <c r="C1051" s="18">
        <f>IF($A1051="","",IFERROR(VLOOKUP($A1051,'Recurring Plans'!$A$5:$M$104,2,FALSE),""))</f>
        <v/>
      </c>
      <c r="D1051" s="18">
        <f>IF($A1051="","",IFERROR(VLOOKUP($A1051,'Recurring Plans'!$A$5:$M$104,4,FALSE),""))</f>
        <v/>
      </c>
      <c r="E1051" s="32">
        <f>IF(OR($A1051="",$B1051&gt;IFERROR(VLOOKUP($A1051,'Recurring Plans'!$A$5:$M$104,8,FALSE),0),IFERROR(VLOOKUP($A1051,'Recurring Plans'!$A$5:$M$104,11,FALSE),"")&lt;&gt;'Assumptions'!$E$9),"",IFERROR(IF(VLOOKUP($A1051,'Recurring Plans'!$A$5:$M$104,7,FALSE)='Assumptions'!$E$4,VLOOKUP($A1051,'Recurring Plans'!$A$5:$M$104,5,FALSE)+($B1051-1)*VLOOKUP($A1051,'Recurring Plans'!$A$5:$M$104,6,FALSE),IF(VLOOKUP($A1051,'Recurring Plans'!$A$5:$M$104,7,FALSE)='Assumptions'!$E$5,VLOOKUP($A1051,'Recurring Plans'!$A$5:$M$104,5,FALSE)+($B1051-1)*VLOOKUP($A1051,'Recurring Plans'!$A$5:$M$104,6,FALSE)*7,IF(VLOOKUP($A1051,'Recurring Plans'!$A$5:$M$104,7,FALSE)='Assumptions'!$E$6,EDATE(VLOOKUP($A1051,'Recurring Plans'!$A$5:$M$104,5,FALSE),($B1051-1)*VLOOKUP($A1051,'Recurring Plans'!$A$5:$M$104,6,FALSE)),""))),""))</f>
        <v/>
      </c>
      <c r="F1051" s="31" t="n"/>
      <c r="G1051" s="32">
        <f>IF($E1051="","",IF($F1051&lt;&gt;"",$F1051,$E1051))</f>
        <v/>
      </c>
      <c r="H1051" s="22">
        <f>IF($E1051="","",IFERROR(VLOOKUP($A1051,'Recurring Plans'!$A$5:$M$104,9,FALSE),""))</f>
        <v/>
      </c>
      <c r="I1051" s="13" t="n"/>
      <c r="J1051" s="18">
        <f>IF($E1051="","",IF($I1051&lt;&gt;"",$I1051,IFERROR(VLOOKUP($A1051,'Recurring Plans'!$A$5:$M$104,10,FALSE),"")))</f>
        <v/>
      </c>
      <c r="K1051" s="12" t="n"/>
      <c r="L1051" s="6">
        <f>IF($G1051="","",IF($K1051&lt;&gt;"",$K1051,'Assumptions'!$E$14))</f>
        <v/>
      </c>
      <c r="M1051" s="13" t="n"/>
      <c r="N1051" s="18">
        <f>IF($G1051="","",IF(OR($F1051&lt;&gt;"",$I1051&lt;&gt;"",$M1051&lt;&gt;"",$K1051='Assumptions'!$E$16,$K1051='Assumptions'!$E$17),"Exception - check",IF(AND($L1051='Assumptions'!$E$14,$G1051&lt;'Assumptions'!$B$4),"Past date - check","")))</f>
        <v/>
      </c>
    </row>
    <row r="1052">
      <c r="A1052" s="9">
        <f>IFERROR(IF(INDEX('Recurring Plans'!$A$5:$A$104,INT((ROW()-5)/12)+1)="","",INDEX('Recurring Plans'!$A$5:$A$104,INT((ROW()-5)/12)+1)),"")</f>
        <v/>
      </c>
      <c r="B1052" s="23">
        <f>IF($A1052="","",MOD(ROW()-5,12)+1)</f>
        <v/>
      </c>
      <c r="C1052" s="20">
        <f>IF($A1052="","",IFERROR(VLOOKUP($A1052,'Recurring Plans'!$A$5:$M$104,2,FALSE),""))</f>
        <v/>
      </c>
      <c r="D1052" s="20">
        <f>IF($A1052="","",IFERROR(VLOOKUP($A1052,'Recurring Plans'!$A$5:$M$104,4,FALSE),""))</f>
        <v/>
      </c>
      <c r="E1052" s="33">
        <f>IF(OR($A1052="",$B1052&gt;IFERROR(VLOOKUP($A1052,'Recurring Plans'!$A$5:$M$104,8,FALSE),0),IFERROR(VLOOKUP($A1052,'Recurring Plans'!$A$5:$M$104,11,FALSE),"")&lt;&gt;'Assumptions'!$E$9),"",IFERROR(IF(VLOOKUP($A1052,'Recurring Plans'!$A$5:$M$104,7,FALSE)='Assumptions'!$E$4,VLOOKUP($A1052,'Recurring Plans'!$A$5:$M$104,5,FALSE)+($B1052-1)*VLOOKUP($A1052,'Recurring Plans'!$A$5:$M$104,6,FALSE),IF(VLOOKUP($A1052,'Recurring Plans'!$A$5:$M$104,7,FALSE)='Assumptions'!$E$5,VLOOKUP($A1052,'Recurring Plans'!$A$5:$M$104,5,FALSE)+($B1052-1)*VLOOKUP($A1052,'Recurring Plans'!$A$5:$M$104,6,FALSE)*7,IF(VLOOKUP($A1052,'Recurring Plans'!$A$5:$M$104,7,FALSE)='Assumptions'!$E$6,EDATE(VLOOKUP($A1052,'Recurring Plans'!$A$5:$M$104,5,FALSE),($B1052-1)*VLOOKUP($A1052,'Recurring Plans'!$A$5:$M$104,6,FALSE)),""))),""))</f>
        <v/>
      </c>
      <c r="F1052" s="31" t="n"/>
      <c r="G1052" s="33">
        <f>IF($E1052="","",IF($F1052&lt;&gt;"",$F1052,$E1052))</f>
        <v/>
      </c>
      <c r="H1052" s="24">
        <f>IF($E1052="","",IFERROR(VLOOKUP($A1052,'Recurring Plans'!$A$5:$M$104,9,FALSE),""))</f>
        <v/>
      </c>
      <c r="I1052" s="13" t="n"/>
      <c r="J1052" s="20">
        <f>IF($E1052="","",IF($I1052&lt;&gt;"",$I1052,IFERROR(VLOOKUP($A1052,'Recurring Plans'!$A$5:$M$104,10,FALSE),"")))</f>
        <v/>
      </c>
      <c r="K1052" s="12" t="n"/>
      <c r="L1052" s="9">
        <f>IF($G1052="","",IF($K1052&lt;&gt;"",$K1052,'Assumptions'!$E$14))</f>
        <v/>
      </c>
      <c r="M1052" s="13" t="n"/>
      <c r="N1052" s="20">
        <f>IF($G1052="","",IF(OR($F1052&lt;&gt;"",$I1052&lt;&gt;"",$M1052&lt;&gt;"",$K1052='Assumptions'!$E$16,$K1052='Assumptions'!$E$17),"Exception - check",IF(AND($L1052='Assumptions'!$E$14,$G1052&lt;'Assumptions'!$B$4),"Past date - check","")))</f>
        <v/>
      </c>
    </row>
    <row r="1053">
      <c r="A1053" s="6">
        <f>IFERROR(IF(INDEX('Recurring Plans'!$A$5:$A$104,INT((ROW()-5)/12)+1)="","",INDEX('Recurring Plans'!$A$5:$A$104,INT((ROW()-5)/12)+1)),"")</f>
        <v/>
      </c>
      <c r="B1053" s="21">
        <f>IF($A1053="","",MOD(ROW()-5,12)+1)</f>
        <v/>
      </c>
      <c r="C1053" s="18">
        <f>IF($A1053="","",IFERROR(VLOOKUP($A1053,'Recurring Plans'!$A$5:$M$104,2,FALSE),""))</f>
        <v/>
      </c>
      <c r="D1053" s="18">
        <f>IF($A1053="","",IFERROR(VLOOKUP($A1053,'Recurring Plans'!$A$5:$M$104,4,FALSE),""))</f>
        <v/>
      </c>
      <c r="E1053" s="32">
        <f>IF(OR($A1053="",$B1053&gt;IFERROR(VLOOKUP($A1053,'Recurring Plans'!$A$5:$M$104,8,FALSE),0),IFERROR(VLOOKUP($A1053,'Recurring Plans'!$A$5:$M$104,11,FALSE),"")&lt;&gt;'Assumptions'!$E$9),"",IFERROR(IF(VLOOKUP($A1053,'Recurring Plans'!$A$5:$M$104,7,FALSE)='Assumptions'!$E$4,VLOOKUP($A1053,'Recurring Plans'!$A$5:$M$104,5,FALSE)+($B1053-1)*VLOOKUP($A1053,'Recurring Plans'!$A$5:$M$104,6,FALSE),IF(VLOOKUP($A1053,'Recurring Plans'!$A$5:$M$104,7,FALSE)='Assumptions'!$E$5,VLOOKUP($A1053,'Recurring Plans'!$A$5:$M$104,5,FALSE)+($B1053-1)*VLOOKUP($A1053,'Recurring Plans'!$A$5:$M$104,6,FALSE)*7,IF(VLOOKUP($A1053,'Recurring Plans'!$A$5:$M$104,7,FALSE)='Assumptions'!$E$6,EDATE(VLOOKUP($A1053,'Recurring Plans'!$A$5:$M$104,5,FALSE),($B1053-1)*VLOOKUP($A1053,'Recurring Plans'!$A$5:$M$104,6,FALSE)),""))),""))</f>
        <v/>
      </c>
      <c r="F1053" s="31" t="n"/>
      <c r="G1053" s="32">
        <f>IF($E1053="","",IF($F1053&lt;&gt;"",$F1053,$E1053))</f>
        <v/>
      </c>
      <c r="H1053" s="22">
        <f>IF($E1053="","",IFERROR(VLOOKUP($A1053,'Recurring Plans'!$A$5:$M$104,9,FALSE),""))</f>
        <v/>
      </c>
      <c r="I1053" s="13" t="n"/>
      <c r="J1053" s="18">
        <f>IF($E1053="","",IF($I1053&lt;&gt;"",$I1053,IFERROR(VLOOKUP($A1053,'Recurring Plans'!$A$5:$M$104,10,FALSE),"")))</f>
        <v/>
      </c>
      <c r="K1053" s="12" t="n"/>
      <c r="L1053" s="6">
        <f>IF($G1053="","",IF($K1053&lt;&gt;"",$K1053,'Assumptions'!$E$14))</f>
        <v/>
      </c>
      <c r="M1053" s="13" t="n"/>
      <c r="N1053" s="18">
        <f>IF($G1053="","",IF(OR($F1053&lt;&gt;"",$I1053&lt;&gt;"",$M1053&lt;&gt;"",$K1053='Assumptions'!$E$16,$K1053='Assumptions'!$E$17),"Exception - check",IF(AND($L1053='Assumptions'!$E$14,$G1053&lt;'Assumptions'!$B$4),"Past date - check","")))</f>
        <v/>
      </c>
    </row>
    <row r="1054">
      <c r="A1054" s="9">
        <f>IFERROR(IF(INDEX('Recurring Plans'!$A$5:$A$104,INT((ROW()-5)/12)+1)="","",INDEX('Recurring Plans'!$A$5:$A$104,INT((ROW()-5)/12)+1)),"")</f>
        <v/>
      </c>
      <c r="B1054" s="23">
        <f>IF($A1054="","",MOD(ROW()-5,12)+1)</f>
        <v/>
      </c>
      <c r="C1054" s="20">
        <f>IF($A1054="","",IFERROR(VLOOKUP($A1054,'Recurring Plans'!$A$5:$M$104,2,FALSE),""))</f>
        <v/>
      </c>
      <c r="D1054" s="20">
        <f>IF($A1054="","",IFERROR(VLOOKUP($A1054,'Recurring Plans'!$A$5:$M$104,4,FALSE),""))</f>
        <v/>
      </c>
      <c r="E1054" s="33">
        <f>IF(OR($A1054="",$B1054&gt;IFERROR(VLOOKUP($A1054,'Recurring Plans'!$A$5:$M$104,8,FALSE),0),IFERROR(VLOOKUP($A1054,'Recurring Plans'!$A$5:$M$104,11,FALSE),"")&lt;&gt;'Assumptions'!$E$9),"",IFERROR(IF(VLOOKUP($A1054,'Recurring Plans'!$A$5:$M$104,7,FALSE)='Assumptions'!$E$4,VLOOKUP($A1054,'Recurring Plans'!$A$5:$M$104,5,FALSE)+($B1054-1)*VLOOKUP($A1054,'Recurring Plans'!$A$5:$M$104,6,FALSE),IF(VLOOKUP($A1054,'Recurring Plans'!$A$5:$M$104,7,FALSE)='Assumptions'!$E$5,VLOOKUP($A1054,'Recurring Plans'!$A$5:$M$104,5,FALSE)+($B1054-1)*VLOOKUP($A1054,'Recurring Plans'!$A$5:$M$104,6,FALSE)*7,IF(VLOOKUP($A1054,'Recurring Plans'!$A$5:$M$104,7,FALSE)='Assumptions'!$E$6,EDATE(VLOOKUP($A1054,'Recurring Plans'!$A$5:$M$104,5,FALSE),($B1054-1)*VLOOKUP($A1054,'Recurring Plans'!$A$5:$M$104,6,FALSE)),""))),""))</f>
        <v/>
      </c>
      <c r="F1054" s="31" t="n"/>
      <c r="G1054" s="33">
        <f>IF($E1054="","",IF($F1054&lt;&gt;"",$F1054,$E1054))</f>
        <v/>
      </c>
      <c r="H1054" s="24">
        <f>IF($E1054="","",IFERROR(VLOOKUP($A1054,'Recurring Plans'!$A$5:$M$104,9,FALSE),""))</f>
        <v/>
      </c>
      <c r="I1054" s="13" t="n"/>
      <c r="J1054" s="20">
        <f>IF($E1054="","",IF($I1054&lt;&gt;"",$I1054,IFERROR(VLOOKUP($A1054,'Recurring Plans'!$A$5:$M$104,10,FALSE),"")))</f>
        <v/>
      </c>
      <c r="K1054" s="12" t="n"/>
      <c r="L1054" s="9">
        <f>IF($G1054="","",IF($K1054&lt;&gt;"",$K1054,'Assumptions'!$E$14))</f>
        <v/>
      </c>
      <c r="M1054" s="13" t="n"/>
      <c r="N1054" s="20">
        <f>IF($G1054="","",IF(OR($F1054&lt;&gt;"",$I1054&lt;&gt;"",$M1054&lt;&gt;"",$K1054='Assumptions'!$E$16,$K1054='Assumptions'!$E$17),"Exception - check",IF(AND($L1054='Assumptions'!$E$14,$G1054&lt;'Assumptions'!$B$4),"Past date - check","")))</f>
        <v/>
      </c>
    </row>
    <row r="1055">
      <c r="A1055" s="6">
        <f>IFERROR(IF(INDEX('Recurring Plans'!$A$5:$A$104,INT((ROW()-5)/12)+1)="","",INDEX('Recurring Plans'!$A$5:$A$104,INT((ROW()-5)/12)+1)),"")</f>
        <v/>
      </c>
      <c r="B1055" s="21">
        <f>IF($A1055="","",MOD(ROW()-5,12)+1)</f>
        <v/>
      </c>
      <c r="C1055" s="18">
        <f>IF($A1055="","",IFERROR(VLOOKUP($A1055,'Recurring Plans'!$A$5:$M$104,2,FALSE),""))</f>
        <v/>
      </c>
      <c r="D1055" s="18">
        <f>IF($A1055="","",IFERROR(VLOOKUP($A1055,'Recurring Plans'!$A$5:$M$104,4,FALSE),""))</f>
        <v/>
      </c>
      <c r="E1055" s="32">
        <f>IF(OR($A1055="",$B1055&gt;IFERROR(VLOOKUP($A1055,'Recurring Plans'!$A$5:$M$104,8,FALSE),0),IFERROR(VLOOKUP($A1055,'Recurring Plans'!$A$5:$M$104,11,FALSE),"")&lt;&gt;'Assumptions'!$E$9),"",IFERROR(IF(VLOOKUP($A1055,'Recurring Plans'!$A$5:$M$104,7,FALSE)='Assumptions'!$E$4,VLOOKUP($A1055,'Recurring Plans'!$A$5:$M$104,5,FALSE)+($B1055-1)*VLOOKUP($A1055,'Recurring Plans'!$A$5:$M$104,6,FALSE),IF(VLOOKUP($A1055,'Recurring Plans'!$A$5:$M$104,7,FALSE)='Assumptions'!$E$5,VLOOKUP($A1055,'Recurring Plans'!$A$5:$M$104,5,FALSE)+($B1055-1)*VLOOKUP($A1055,'Recurring Plans'!$A$5:$M$104,6,FALSE)*7,IF(VLOOKUP($A1055,'Recurring Plans'!$A$5:$M$104,7,FALSE)='Assumptions'!$E$6,EDATE(VLOOKUP($A1055,'Recurring Plans'!$A$5:$M$104,5,FALSE),($B1055-1)*VLOOKUP($A1055,'Recurring Plans'!$A$5:$M$104,6,FALSE)),""))),""))</f>
        <v/>
      </c>
      <c r="F1055" s="31" t="n"/>
      <c r="G1055" s="32">
        <f>IF($E1055="","",IF($F1055&lt;&gt;"",$F1055,$E1055))</f>
        <v/>
      </c>
      <c r="H1055" s="22">
        <f>IF($E1055="","",IFERROR(VLOOKUP($A1055,'Recurring Plans'!$A$5:$M$104,9,FALSE),""))</f>
        <v/>
      </c>
      <c r="I1055" s="13" t="n"/>
      <c r="J1055" s="18">
        <f>IF($E1055="","",IF($I1055&lt;&gt;"",$I1055,IFERROR(VLOOKUP($A1055,'Recurring Plans'!$A$5:$M$104,10,FALSE),"")))</f>
        <v/>
      </c>
      <c r="K1055" s="12" t="n"/>
      <c r="L1055" s="6">
        <f>IF($G1055="","",IF($K1055&lt;&gt;"",$K1055,'Assumptions'!$E$14))</f>
        <v/>
      </c>
      <c r="M1055" s="13" t="n"/>
      <c r="N1055" s="18">
        <f>IF($G1055="","",IF(OR($F1055&lt;&gt;"",$I1055&lt;&gt;"",$M1055&lt;&gt;"",$K1055='Assumptions'!$E$16,$K1055='Assumptions'!$E$17),"Exception - check",IF(AND($L1055='Assumptions'!$E$14,$G1055&lt;'Assumptions'!$B$4),"Past date - check","")))</f>
        <v/>
      </c>
    </row>
    <row r="1056">
      <c r="A1056" s="9">
        <f>IFERROR(IF(INDEX('Recurring Plans'!$A$5:$A$104,INT((ROW()-5)/12)+1)="","",INDEX('Recurring Plans'!$A$5:$A$104,INT((ROW()-5)/12)+1)),"")</f>
        <v/>
      </c>
      <c r="B1056" s="23">
        <f>IF($A1056="","",MOD(ROW()-5,12)+1)</f>
        <v/>
      </c>
      <c r="C1056" s="20">
        <f>IF($A1056="","",IFERROR(VLOOKUP($A1056,'Recurring Plans'!$A$5:$M$104,2,FALSE),""))</f>
        <v/>
      </c>
      <c r="D1056" s="20">
        <f>IF($A1056="","",IFERROR(VLOOKUP($A1056,'Recurring Plans'!$A$5:$M$104,4,FALSE),""))</f>
        <v/>
      </c>
      <c r="E1056" s="33">
        <f>IF(OR($A1056="",$B1056&gt;IFERROR(VLOOKUP($A1056,'Recurring Plans'!$A$5:$M$104,8,FALSE),0),IFERROR(VLOOKUP($A1056,'Recurring Plans'!$A$5:$M$104,11,FALSE),"")&lt;&gt;'Assumptions'!$E$9),"",IFERROR(IF(VLOOKUP($A1056,'Recurring Plans'!$A$5:$M$104,7,FALSE)='Assumptions'!$E$4,VLOOKUP($A1056,'Recurring Plans'!$A$5:$M$104,5,FALSE)+($B1056-1)*VLOOKUP($A1056,'Recurring Plans'!$A$5:$M$104,6,FALSE),IF(VLOOKUP($A1056,'Recurring Plans'!$A$5:$M$104,7,FALSE)='Assumptions'!$E$5,VLOOKUP($A1056,'Recurring Plans'!$A$5:$M$104,5,FALSE)+($B1056-1)*VLOOKUP($A1056,'Recurring Plans'!$A$5:$M$104,6,FALSE)*7,IF(VLOOKUP($A1056,'Recurring Plans'!$A$5:$M$104,7,FALSE)='Assumptions'!$E$6,EDATE(VLOOKUP($A1056,'Recurring Plans'!$A$5:$M$104,5,FALSE),($B1056-1)*VLOOKUP($A1056,'Recurring Plans'!$A$5:$M$104,6,FALSE)),""))),""))</f>
        <v/>
      </c>
      <c r="F1056" s="31" t="n"/>
      <c r="G1056" s="33">
        <f>IF($E1056="","",IF($F1056&lt;&gt;"",$F1056,$E1056))</f>
        <v/>
      </c>
      <c r="H1056" s="24">
        <f>IF($E1056="","",IFERROR(VLOOKUP($A1056,'Recurring Plans'!$A$5:$M$104,9,FALSE),""))</f>
        <v/>
      </c>
      <c r="I1056" s="13" t="n"/>
      <c r="J1056" s="20">
        <f>IF($E1056="","",IF($I1056&lt;&gt;"",$I1056,IFERROR(VLOOKUP($A1056,'Recurring Plans'!$A$5:$M$104,10,FALSE),"")))</f>
        <v/>
      </c>
      <c r="K1056" s="12" t="n"/>
      <c r="L1056" s="9">
        <f>IF($G1056="","",IF($K1056&lt;&gt;"",$K1056,'Assumptions'!$E$14))</f>
        <v/>
      </c>
      <c r="M1056" s="13" t="n"/>
      <c r="N1056" s="20">
        <f>IF($G1056="","",IF(OR($F1056&lt;&gt;"",$I1056&lt;&gt;"",$M1056&lt;&gt;"",$K1056='Assumptions'!$E$16,$K1056='Assumptions'!$E$17),"Exception - check",IF(AND($L1056='Assumptions'!$E$14,$G1056&lt;'Assumptions'!$B$4),"Past date - check","")))</f>
        <v/>
      </c>
    </row>
    <row r="1057">
      <c r="A1057" s="6">
        <f>IFERROR(IF(INDEX('Recurring Plans'!$A$5:$A$104,INT((ROW()-5)/12)+1)="","",INDEX('Recurring Plans'!$A$5:$A$104,INT((ROW()-5)/12)+1)),"")</f>
        <v/>
      </c>
      <c r="B1057" s="21">
        <f>IF($A1057="","",MOD(ROW()-5,12)+1)</f>
        <v/>
      </c>
      <c r="C1057" s="18">
        <f>IF($A1057="","",IFERROR(VLOOKUP($A1057,'Recurring Plans'!$A$5:$M$104,2,FALSE),""))</f>
        <v/>
      </c>
      <c r="D1057" s="18">
        <f>IF($A1057="","",IFERROR(VLOOKUP($A1057,'Recurring Plans'!$A$5:$M$104,4,FALSE),""))</f>
        <v/>
      </c>
      <c r="E1057" s="32">
        <f>IF(OR($A1057="",$B1057&gt;IFERROR(VLOOKUP($A1057,'Recurring Plans'!$A$5:$M$104,8,FALSE),0),IFERROR(VLOOKUP($A1057,'Recurring Plans'!$A$5:$M$104,11,FALSE),"")&lt;&gt;'Assumptions'!$E$9),"",IFERROR(IF(VLOOKUP($A1057,'Recurring Plans'!$A$5:$M$104,7,FALSE)='Assumptions'!$E$4,VLOOKUP($A1057,'Recurring Plans'!$A$5:$M$104,5,FALSE)+($B1057-1)*VLOOKUP($A1057,'Recurring Plans'!$A$5:$M$104,6,FALSE),IF(VLOOKUP($A1057,'Recurring Plans'!$A$5:$M$104,7,FALSE)='Assumptions'!$E$5,VLOOKUP($A1057,'Recurring Plans'!$A$5:$M$104,5,FALSE)+($B1057-1)*VLOOKUP($A1057,'Recurring Plans'!$A$5:$M$104,6,FALSE)*7,IF(VLOOKUP($A1057,'Recurring Plans'!$A$5:$M$104,7,FALSE)='Assumptions'!$E$6,EDATE(VLOOKUP($A1057,'Recurring Plans'!$A$5:$M$104,5,FALSE),($B1057-1)*VLOOKUP($A1057,'Recurring Plans'!$A$5:$M$104,6,FALSE)),""))),""))</f>
        <v/>
      </c>
      <c r="F1057" s="31" t="n"/>
      <c r="G1057" s="32">
        <f>IF($E1057="","",IF($F1057&lt;&gt;"",$F1057,$E1057))</f>
        <v/>
      </c>
      <c r="H1057" s="22">
        <f>IF($E1057="","",IFERROR(VLOOKUP($A1057,'Recurring Plans'!$A$5:$M$104,9,FALSE),""))</f>
        <v/>
      </c>
      <c r="I1057" s="13" t="n"/>
      <c r="J1057" s="18">
        <f>IF($E1057="","",IF($I1057&lt;&gt;"",$I1057,IFERROR(VLOOKUP($A1057,'Recurring Plans'!$A$5:$M$104,10,FALSE),"")))</f>
        <v/>
      </c>
      <c r="K1057" s="12" t="n"/>
      <c r="L1057" s="6">
        <f>IF($G1057="","",IF($K1057&lt;&gt;"",$K1057,'Assumptions'!$E$14))</f>
        <v/>
      </c>
      <c r="M1057" s="13" t="n"/>
      <c r="N1057" s="18">
        <f>IF($G1057="","",IF(OR($F1057&lt;&gt;"",$I1057&lt;&gt;"",$M1057&lt;&gt;"",$K1057='Assumptions'!$E$16,$K1057='Assumptions'!$E$17),"Exception - check",IF(AND($L1057='Assumptions'!$E$14,$G1057&lt;'Assumptions'!$B$4),"Past date - check","")))</f>
        <v/>
      </c>
    </row>
    <row r="1058">
      <c r="A1058" s="9">
        <f>IFERROR(IF(INDEX('Recurring Plans'!$A$5:$A$104,INT((ROW()-5)/12)+1)="","",INDEX('Recurring Plans'!$A$5:$A$104,INT((ROW()-5)/12)+1)),"")</f>
        <v/>
      </c>
      <c r="B1058" s="23">
        <f>IF($A1058="","",MOD(ROW()-5,12)+1)</f>
        <v/>
      </c>
      <c r="C1058" s="20">
        <f>IF($A1058="","",IFERROR(VLOOKUP($A1058,'Recurring Plans'!$A$5:$M$104,2,FALSE),""))</f>
        <v/>
      </c>
      <c r="D1058" s="20">
        <f>IF($A1058="","",IFERROR(VLOOKUP($A1058,'Recurring Plans'!$A$5:$M$104,4,FALSE),""))</f>
        <v/>
      </c>
      <c r="E1058" s="33">
        <f>IF(OR($A1058="",$B1058&gt;IFERROR(VLOOKUP($A1058,'Recurring Plans'!$A$5:$M$104,8,FALSE),0),IFERROR(VLOOKUP($A1058,'Recurring Plans'!$A$5:$M$104,11,FALSE),"")&lt;&gt;'Assumptions'!$E$9),"",IFERROR(IF(VLOOKUP($A1058,'Recurring Plans'!$A$5:$M$104,7,FALSE)='Assumptions'!$E$4,VLOOKUP($A1058,'Recurring Plans'!$A$5:$M$104,5,FALSE)+($B1058-1)*VLOOKUP($A1058,'Recurring Plans'!$A$5:$M$104,6,FALSE),IF(VLOOKUP($A1058,'Recurring Plans'!$A$5:$M$104,7,FALSE)='Assumptions'!$E$5,VLOOKUP($A1058,'Recurring Plans'!$A$5:$M$104,5,FALSE)+($B1058-1)*VLOOKUP($A1058,'Recurring Plans'!$A$5:$M$104,6,FALSE)*7,IF(VLOOKUP($A1058,'Recurring Plans'!$A$5:$M$104,7,FALSE)='Assumptions'!$E$6,EDATE(VLOOKUP($A1058,'Recurring Plans'!$A$5:$M$104,5,FALSE),($B1058-1)*VLOOKUP($A1058,'Recurring Plans'!$A$5:$M$104,6,FALSE)),""))),""))</f>
        <v/>
      </c>
      <c r="F1058" s="31" t="n"/>
      <c r="G1058" s="33">
        <f>IF($E1058="","",IF($F1058&lt;&gt;"",$F1058,$E1058))</f>
        <v/>
      </c>
      <c r="H1058" s="24">
        <f>IF($E1058="","",IFERROR(VLOOKUP($A1058,'Recurring Plans'!$A$5:$M$104,9,FALSE),""))</f>
        <v/>
      </c>
      <c r="I1058" s="13" t="n"/>
      <c r="J1058" s="20">
        <f>IF($E1058="","",IF($I1058&lt;&gt;"",$I1058,IFERROR(VLOOKUP($A1058,'Recurring Plans'!$A$5:$M$104,10,FALSE),"")))</f>
        <v/>
      </c>
      <c r="K1058" s="12" t="n"/>
      <c r="L1058" s="9">
        <f>IF($G1058="","",IF($K1058&lt;&gt;"",$K1058,'Assumptions'!$E$14))</f>
        <v/>
      </c>
      <c r="M1058" s="13" t="n"/>
      <c r="N1058" s="20">
        <f>IF($G1058="","",IF(OR($F1058&lt;&gt;"",$I1058&lt;&gt;"",$M1058&lt;&gt;"",$K1058='Assumptions'!$E$16,$K1058='Assumptions'!$E$17),"Exception - check",IF(AND($L1058='Assumptions'!$E$14,$G1058&lt;'Assumptions'!$B$4),"Past date - check","")))</f>
        <v/>
      </c>
    </row>
    <row r="1059">
      <c r="A1059" s="6">
        <f>IFERROR(IF(INDEX('Recurring Plans'!$A$5:$A$104,INT((ROW()-5)/12)+1)="","",INDEX('Recurring Plans'!$A$5:$A$104,INT((ROW()-5)/12)+1)),"")</f>
        <v/>
      </c>
      <c r="B1059" s="21">
        <f>IF($A1059="","",MOD(ROW()-5,12)+1)</f>
        <v/>
      </c>
      <c r="C1059" s="18">
        <f>IF($A1059="","",IFERROR(VLOOKUP($A1059,'Recurring Plans'!$A$5:$M$104,2,FALSE),""))</f>
        <v/>
      </c>
      <c r="D1059" s="18">
        <f>IF($A1059="","",IFERROR(VLOOKUP($A1059,'Recurring Plans'!$A$5:$M$104,4,FALSE),""))</f>
        <v/>
      </c>
      <c r="E1059" s="32">
        <f>IF(OR($A1059="",$B1059&gt;IFERROR(VLOOKUP($A1059,'Recurring Plans'!$A$5:$M$104,8,FALSE),0),IFERROR(VLOOKUP($A1059,'Recurring Plans'!$A$5:$M$104,11,FALSE),"")&lt;&gt;'Assumptions'!$E$9),"",IFERROR(IF(VLOOKUP($A1059,'Recurring Plans'!$A$5:$M$104,7,FALSE)='Assumptions'!$E$4,VLOOKUP($A1059,'Recurring Plans'!$A$5:$M$104,5,FALSE)+($B1059-1)*VLOOKUP($A1059,'Recurring Plans'!$A$5:$M$104,6,FALSE),IF(VLOOKUP($A1059,'Recurring Plans'!$A$5:$M$104,7,FALSE)='Assumptions'!$E$5,VLOOKUP($A1059,'Recurring Plans'!$A$5:$M$104,5,FALSE)+($B1059-1)*VLOOKUP($A1059,'Recurring Plans'!$A$5:$M$104,6,FALSE)*7,IF(VLOOKUP($A1059,'Recurring Plans'!$A$5:$M$104,7,FALSE)='Assumptions'!$E$6,EDATE(VLOOKUP($A1059,'Recurring Plans'!$A$5:$M$104,5,FALSE),($B1059-1)*VLOOKUP($A1059,'Recurring Plans'!$A$5:$M$104,6,FALSE)),""))),""))</f>
        <v/>
      </c>
      <c r="F1059" s="31" t="n"/>
      <c r="G1059" s="32">
        <f>IF($E1059="","",IF($F1059&lt;&gt;"",$F1059,$E1059))</f>
        <v/>
      </c>
      <c r="H1059" s="22">
        <f>IF($E1059="","",IFERROR(VLOOKUP($A1059,'Recurring Plans'!$A$5:$M$104,9,FALSE),""))</f>
        <v/>
      </c>
      <c r="I1059" s="13" t="n"/>
      <c r="J1059" s="18">
        <f>IF($E1059="","",IF($I1059&lt;&gt;"",$I1059,IFERROR(VLOOKUP($A1059,'Recurring Plans'!$A$5:$M$104,10,FALSE),"")))</f>
        <v/>
      </c>
      <c r="K1059" s="12" t="n"/>
      <c r="L1059" s="6">
        <f>IF($G1059="","",IF($K1059&lt;&gt;"",$K1059,'Assumptions'!$E$14))</f>
        <v/>
      </c>
      <c r="M1059" s="13" t="n"/>
      <c r="N1059" s="18">
        <f>IF($G1059="","",IF(OR($F1059&lt;&gt;"",$I1059&lt;&gt;"",$M1059&lt;&gt;"",$K1059='Assumptions'!$E$16,$K1059='Assumptions'!$E$17),"Exception - check",IF(AND($L1059='Assumptions'!$E$14,$G1059&lt;'Assumptions'!$B$4),"Past date - check","")))</f>
        <v/>
      </c>
    </row>
    <row r="1060">
      <c r="A1060" s="9">
        <f>IFERROR(IF(INDEX('Recurring Plans'!$A$5:$A$104,INT((ROW()-5)/12)+1)="","",INDEX('Recurring Plans'!$A$5:$A$104,INT((ROW()-5)/12)+1)),"")</f>
        <v/>
      </c>
      <c r="B1060" s="23">
        <f>IF($A1060="","",MOD(ROW()-5,12)+1)</f>
        <v/>
      </c>
      <c r="C1060" s="20">
        <f>IF($A1060="","",IFERROR(VLOOKUP($A1060,'Recurring Plans'!$A$5:$M$104,2,FALSE),""))</f>
        <v/>
      </c>
      <c r="D1060" s="20">
        <f>IF($A1060="","",IFERROR(VLOOKUP($A1060,'Recurring Plans'!$A$5:$M$104,4,FALSE),""))</f>
        <v/>
      </c>
      <c r="E1060" s="33">
        <f>IF(OR($A1060="",$B1060&gt;IFERROR(VLOOKUP($A1060,'Recurring Plans'!$A$5:$M$104,8,FALSE),0),IFERROR(VLOOKUP($A1060,'Recurring Plans'!$A$5:$M$104,11,FALSE),"")&lt;&gt;'Assumptions'!$E$9),"",IFERROR(IF(VLOOKUP($A1060,'Recurring Plans'!$A$5:$M$104,7,FALSE)='Assumptions'!$E$4,VLOOKUP($A1060,'Recurring Plans'!$A$5:$M$104,5,FALSE)+($B1060-1)*VLOOKUP($A1060,'Recurring Plans'!$A$5:$M$104,6,FALSE),IF(VLOOKUP($A1060,'Recurring Plans'!$A$5:$M$104,7,FALSE)='Assumptions'!$E$5,VLOOKUP($A1060,'Recurring Plans'!$A$5:$M$104,5,FALSE)+($B1060-1)*VLOOKUP($A1060,'Recurring Plans'!$A$5:$M$104,6,FALSE)*7,IF(VLOOKUP($A1060,'Recurring Plans'!$A$5:$M$104,7,FALSE)='Assumptions'!$E$6,EDATE(VLOOKUP($A1060,'Recurring Plans'!$A$5:$M$104,5,FALSE),($B1060-1)*VLOOKUP($A1060,'Recurring Plans'!$A$5:$M$104,6,FALSE)),""))),""))</f>
        <v/>
      </c>
      <c r="F1060" s="31" t="n"/>
      <c r="G1060" s="33">
        <f>IF($E1060="","",IF($F1060&lt;&gt;"",$F1060,$E1060))</f>
        <v/>
      </c>
      <c r="H1060" s="24">
        <f>IF($E1060="","",IFERROR(VLOOKUP($A1060,'Recurring Plans'!$A$5:$M$104,9,FALSE),""))</f>
        <v/>
      </c>
      <c r="I1060" s="13" t="n"/>
      <c r="J1060" s="20">
        <f>IF($E1060="","",IF($I1060&lt;&gt;"",$I1060,IFERROR(VLOOKUP($A1060,'Recurring Plans'!$A$5:$M$104,10,FALSE),"")))</f>
        <v/>
      </c>
      <c r="K1060" s="12" t="n"/>
      <c r="L1060" s="9">
        <f>IF($G1060="","",IF($K1060&lt;&gt;"",$K1060,'Assumptions'!$E$14))</f>
        <v/>
      </c>
      <c r="M1060" s="13" t="n"/>
      <c r="N1060" s="20">
        <f>IF($G1060="","",IF(OR($F1060&lt;&gt;"",$I1060&lt;&gt;"",$M1060&lt;&gt;"",$K1060='Assumptions'!$E$16,$K1060='Assumptions'!$E$17),"Exception - check",IF(AND($L1060='Assumptions'!$E$14,$G1060&lt;'Assumptions'!$B$4),"Past date - check","")))</f>
        <v/>
      </c>
    </row>
    <row r="1061">
      <c r="A1061" s="6">
        <f>IFERROR(IF(INDEX('Recurring Plans'!$A$5:$A$104,INT((ROW()-5)/12)+1)="","",INDEX('Recurring Plans'!$A$5:$A$104,INT((ROW()-5)/12)+1)),"")</f>
        <v/>
      </c>
      <c r="B1061" s="21">
        <f>IF($A1061="","",MOD(ROW()-5,12)+1)</f>
        <v/>
      </c>
      <c r="C1061" s="18">
        <f>IF($A1061="","",IFERROR(VLOOKUP($A1061,'Recurring Plans'!$A$5:$M$104,2,FALSE),""))</f>
        <v/>
      </c>
      <c r="D1061" s="18">
        <f>IF($A1061="","",IFERROR(VLOOKUP($A1061,'Recurring Plans'!$A$5:$M$104,4,FALSE),""))</f>
        <v/>
      </c>
      <c r="E1061" s="32">
        <f>IF(OR($A1061="",$B1061&gt;IFERROR(VLOOKUP($A1061,'Recurring Plans'!$A$5:$M$104,8,FALSE),0),IFERROR(VLOOKUP($A1061,'Recurring Plans'!$A$5:$M$104,11,FALSE),"")&lt;&gt;'Assumptions'!$E$9),"",IFERROR(IF(VLOOKUP($A1061,'Recurring Plans'!$A$5:$M$104,7,FALSE)='Assumptions'!$E$4,VLOOKUP($A1061,'Recurring Plans'!$A$5:$M$104,5,FALSE)+($B1061-1)*VLOOKUP($A1061,'Recurring Plans'!$A$5:$M$104,6,FALSE),IF(VLOOKUP($A1061,'Recurring Plans'!$A$5:$M$104,7,FALSE)='Assumptions'!$E$5,VLOOKUP($A1061,'Recurring Plans'!$A$5:$M$104,5,FALSE)+($B1061-1)*VLOOKUP($A1061,'Recurring Plans'!$A$5:$M$104,6,FALSE)*7,IF(VLOOKUP($A1061,'Recurring Plans'!$A$5:$M$104,7,FALSE)='Assumptions'!$E$6,EDATE(VLOOKUP($A1061,'Recurring Plans'!$A$5:$M$104,5,FALSE),($B1061-1)*VLOOKUP($A1061,'Recurring Plans'!$A$5:$M$104,6,FALSE)),""))),""))</f>
        <v/>
      </c>
      <c r="F1061" s="31" t="n"/>
      <c r="G1061" s="32">
        <f>IF($E1061="","",IF($F1061&lt;&gt;"",$F1061,$E1061))</f>
        <v/>
      </c>
      <c r="H1061" s="22">
        <f>IF($E1061="","",IFERROR(VLOOKUP($A1061,'Recurring Plans'!$A$5:$M$104,9,FALSE),""))</f>
        <v/>
      </c>
      <c r="I1061" s="13" t="n"/>
      <c r="J1061" s="18">
        <f>IF($E1061="","",IF($I1061&lt;&gt;"",$I1061,IFERROR(VLOOKUP($A1061,'Recurring Plans'!$A$5:$M$104,10,FALSE),"")))</f>
        <v/>
      </c>
      <c r="K1061" s="12" t="n"/>
      <c r="L1061" s="6">
        <f>IF($G1061="","",IF($K1061&lt;&gt;"",$K1061,'Assumptions'!$E$14))</f>
        <v/>
      </c>
      <c r="M1061" s="13" t="n"/>
      <c r="N1061" s="18">
        <f>IF($G1061="","",IF(OR($F1061&lt;&gt;"",$I1061&lt;&gt;"",$M1061&lt;&gt;"",$K1061='Assumptions'!$E$16,$K1061='Assumptions'!$E$17),"Exception - check",IF(AND($L1061='Assumptions'!$E$14,$G1061&lt;'Assumptions'!$B$4),"Past date - check","")))</f>
        <v/>
      </c>
    </row>
    <row r="1062">
      <c r="A1062" s="9">
        <f>IFERROR(IF(INDEX('Recurring Plans'!$A$5:$A$104,INT((ROW()-5)/12)+1)="","",INDEX('Recurring Plans'!$A$5:$A$104,INT((ROW()-5)/12)+1)),"")</f>
        <v/>
      </c>
      <c r="B1062" s="23">
        <f>IF($A1062="","",MOD(ROW()-5,12)+1)</f>
        <v/>
      </c>
      <c r="C1062" s="20">
        <f>IF($A1062="","",IFERROR(VLOOKUP($A1062,'Recurring Plans'!$A$5:$M$104,2,FALSE),""))</f>
        <v/>
      </c>
      <c r="D1062" s="20">
        <f>IF($A1062="","",IFERROR(VLOOKUP($A1062,'Recurring Plans'!$A$5:$M$104,4,FALSE),""))</f>
        <v/>
      </c>
      <c r="E1062" s="33">
        <f>IF(OR($A1062="",$B1062&gt;IFERROR(VLOOKUP($A1062,'Recurring Plans'!$A$5:$M$104,8,FALSE),0),IFERROR(VLOOKUP($A1062,'Recurring Plans'!$A$5:$M$104,11,FALSE),"")&lt;&gt;'Assumptions'!$E$9),"",IFERROR(IF(VLOOKUP($A1062,'Recurring Plans'!$A$5:$M$104,7,FALSE)='Assumptions'!$E$4,VLOOKUP($A1062,'Recurring Plans'!$A$5:$M$104,5,FALSE)+($B1062-1)*VLOOKUP($A1062,'Recurring Plans'!$A$5:$M$104,6,FALSE),IF(VLOOKUP($A1062,'Recurring Plans'!$A$5:$M$104,7,FALSE)='Assumptions'!$E$5,VLOOKUP($A1062,'Recurring Plans'!$A$5:$M$104,5,FALSE)+($B1062-1)*VLOOKUP($A1062,'Recurring Plans'!$A$5:$M$104,6,FALSE)*7,IF(VLOOKUP($A1062,'Recurring Plans'!$A$5:$M$104,7,FALSE)='Assumptions'!$E$6,EDATE(VLOOKUP($A1062,'Recurring Plans'!$A$5:$M$104,5,FALSE),($B1062-1)*VLOOKUP($A1062,'Recurring Plans'!$A$5:$M$104,6,FALSE)),""))),""))</f>
        <v/>
      </c>
      <c r="F1062" s="31" t="n"/>
      <c r="G1062" s="33">
        <f>IF($E1062="","",IF($F1062&lt;&gt;"",$F1062,$E1062))</f>
        <v/>
      </c>
      <c r="H1062" s="24">
        <f>IF($E1062="","",IFERROR(VLOOKUP($A1062,'Recurring Plans'!$A$5:$M$104,9,FALSE),""))</f>
        <v/>
      </c>
      <c r="I1062" s="13" t="n"/>
      <c r="J1062" s="20">
        <f>IF($E1062="","",IF($I1062&lt;&gt;"",$I1062,IFERROR(VLOOKUP($A1062,'Recurring Plans'!$A$5:$M$104,10,FALSE),"")))</f>
        <v/>
      </c>
      <c r="K1062" s="12" t="n"/>
      <c r="L1062" s="9">
        <f>IF($G1062="","",IF($K1062&lt;&gt;"",$K1062,'Assumptions'!$E$14))</f>
        <v/>
      </c>
      <c r="M1062" s="13" t="n"/>
      <c r="N1062" s="20">
        <f>IF($G1062="","",IF(OR($F1062&lt;&gt;"",$I1062&lt;&gt;"",$M1062&lt;&gt;"",$K1062='Assumptions'!$E$16,$K1062='Assumptions'!$E$17),"Exception - check",IF(AND($L1062='Assumptions'!$E$14,$G1062&lt;'Assumptions'!$B$4),"Past date - check","")))</f>
        <v/>
      </c>
    </row>
    <row r="1063">
      <c r="A1063" s="6">
        <f>IFERROR(IF(INDEX('Recurring Plans'!$A$5:$A$104,INT((ROW()-5)/12)+1)="","",INDEX('Recurring Plans'!$A$5:$A$104,INT((ROW()-5)/12)+1)),"")</f>
        <v/>
      </c>
      <c r="B1063" s="21">
        <f>IF($A1063="","",MOD(ROW()-5,12)+1)</f>
        <v/>
      </c>
      <c r="C1063" s="18">
        <f>IF($A1063="","",IFERROR(VLOOKUP($A1063,'Recurring Plans'!$A$5:$M$104,2,FALSE),""))</f>
        <v/>
      </c>
      <c r="D1063" s="18">
        <f>IF($A1063="","",IFERROR(VLOOKUP($A1063,'Recurring Plans'!$A$5:$M$104,4,FALSE),""))</f>
        <v/>
      </c>
      <c r="E1063" s="32">
        <f>IF(OR($A1063="",$B1063&gt;IFERROR(VLOOKUP($A1063,'Recurring Plans'!$A$5:$M$104,8,FALSE),0),IFERROR(VLOOKUP($A1063,'Recurring Plans'!$A$5:$M$104,11,FALSE),"")&lt;&gt;'Assumptions'!$E$9),"",IFERROR(IF(VLOOKUP($A1063,'Recurring Plans'!$A$5:$M$104,7,FALSE)='Assumptions'!$E$4,VLOOKUP($A1063,'Recurring Plans'!$A$5:$M$104,5,FALSE)+($B1063-1)*VLOOKUP($A1063,'Recurring Plans'!$A$5:$M$104,6,FALSE),IF(VLOOKUP($A1063,'Recurring Plans'!$A$5:$M$104,7,FALSE)='Assumptions'!$E$5,VLOOKUP($A1063,'Recurring Plans'!$A$5:$M$104,5,FALSE)+($B1063-1)*VLOOKUP($A1063,'Recurring Plans'!$A$5:$M$104,6,FALSE)*7,IF(VLOOKUP($A1063,'Recurring Plans'!$A$5:$M$104,7,FALSE)='Assumptions'!$E$6,EDATE(VLOOKUP($A1063,'Recurring Plans'!$A$5:$M$104,5,FALSE),($B1063-1)*VLOOKUP($A1063,'Recurring Plans'!$A$5:$M$104,6,FALSE)),""))),""))</f>
        <v/>
      </c>
      <c r="F1063" s="31" t="n"/>
      <c r="G1063" s="32">
        <f>IF($E1063="","",IF($F1063&lt;&gt;"",$F1063,$E1063))</f>
        <v/>
      </c>
      <c r="H1063" s="22">
        <f>IF($E1063="","",IFERROR(VLOOKUP($A1063,'Recurring Plans'!$A$5:$M$104,9,FALSE),""))</f>
        <v/>
      </c>
      <c r="I1063" s="13" t="n"/>
      <c r="J1063" s="18">
        <f>IF($E1063="","",IF($I1063&lt;&gt;"",$I1063,IFERROR(VLOOKUP($A1063,'Recurring Plans'!$A$5:$M$104,10,FALSE),"")))</f>
        <v/>
      </c>
      <c r="K1063" s="12" t="n"/>
      <c r="L1063" s="6">
        <f>IF($G1063="","",IF($K1063&lt;&gt;"",$K1063,'Assumptions'!$E$14))</f>
        <v/>
      </c>
      <c r="M1063" s="13" t="n"/>
      <c r="N1063" s="18">
        <f>IF($G1063="","",IF(OR($F1063&lt;&gt;"",$I1063&lt;&gt;"",$M1063&lt;&gt;"",$K1063='Assumptions'!$E$16,$K1063='Assumptions'!$E$17),"Exception - check",IF(AND($L1063='Assumptions'!$E$14,$G1063&lt;'Assumptions'!$B$4),"Past date - check","")))</f>
        <v/>
      </c>
    </row>
    <row r="1064">
      <c r="A1064" s="9">
        <f>IFERROR(IF(INDEX('Recurring Plans'!$A$5:$A$104,INT((ROW()-5)/12)+1)="","",INDEX('Recurring Plans'!$A$5:$A$104,INT((ROW()-5)/12)+1)),"")</f>
        <v/>
      </c>
      <c r="B1064" s="23">
        <f>IF($A1064="","",MOD(ROW()-5,12)+1)</f>
        <v/>
      </c>
      <c r="C1064" s="20">
        <f>IF($A1064="","",IFERROR(VLOOKUP($A1064,'Recurring Plans'!$A$5:$M$104,2,FALSE),""))</f>
        <v/>
      </c>
      <c r="D1064" s="20">
        <f>IF($A1064="","",IFERROR(VLOOKUP($A1064,'Recurring Plans'!$A$5:$M$104,4,FALSE),""))</f>
        <v/>
      </c>
      <c r="E1064" s="33">
        <f>IF(OR($A1064="",$B1064&gt;IFERROR(VLOOKUP($A1064,'Recurring Plans'!$A$5:$M$104,8,FALSE),0),IFERROR(VLOOKUP($A1064,'Recurring Plans'!$A$5:$M$104,11,FALSE),"")&lt;&gt;'Assumptions'!$E$9),"",IFERROR(IF(VLOOKUP($A1064,'Recurring Plans'!$A$5:$M$104,7,FALSE)='Assumptions'!$E$4,VLOOKUP($A1064,'Recurring Plans'!$A$5:$M$104,5,FALSE)+($B1064-1)*VLOOKUP($A1064,'Recurring Plans'!$A$5:$M$104,6,FALSE),IF(VLOOKUP($A1064,'Recurring Plans'!$A$5:$M$104,7,FALSE)='Assumptions'!$E$5,VLOOKUP($A1064,'Recurring Plans'!$A$5:$M$104,5,FALSE)+($B1064-1)*VLOOKUP($A1064,'Recurring Plans'!$A$5:$M$104,6,FALSE)*7,IF(VLOOKUP($A1064,'Recurring Plans'!$A$5:$M$104,7,FALSE)='Assumptions'!$E$6,EDATE(VLOOKUP($A1064,'Recurring Plans'!$A$5:$M$104,5,FALSE),($B1064-1)*VLOOKUP($A1064,'Recurring Plans'!$A$5:$M$104,6,FALSE)),""))),""))</f>
        <v/>
      </c>
      <c r="F1064" s="31" t="n"/>
      <c r="G1064" s="33">
        <f>IF($E1064="","",IF($F1064&lt;&gt;"",$F1064,$E1064))</f>
        <v/>
      </c>
      <c r="H1064" s="24">
        <f>IF($E1064="","",IFERROR(VLOOKUP($A1064,'Recurring Plans'!$A$5:$M$104,9,FALSE),""))</f>
        <v/>
      </c>
      <c r="I1064" s="13" t="n"/>
      <c r="J1064" s="20">
        <f>IF($E1064="","",IF($I1064&lt;&gt;"",$I1064,IFERROR(VLOOKUP($A1064,'Recurring Plans'!$A$5:$M$104,10,FALSE),"")))</f>
        <v/>
      </c>
      <c r="K1064" s="12" t="n"/>
      <c r="L1064" s="9">
        <f>IF($G1064="","",IF($K1064&lt;&gt;"",$K1064,'Assumptions'!$E$14))</f>
        <v/>
      </c>
      <c r="M1064" s="13" t="n"/>
      <c r="N1064" s="20">
        <f>IF($G1064="","",IF(OR($F1064&lt;&gt;"",$I1064&lt;&gt;"",$M1064&lt;&gt;"",$K1064='Assumptions'!$E$16,$K1064='Assumptions'!$E$17),"Exception - check",IF(AND($L1064='Assumptions'!$E$14,$G1064&lt;'Assumptions'!$B$4),"Past date - check","")))</f>
        <v/>
      </c>
    </row>
    <row r="1065">
      <c r="A1065" s="6">
        <f>IFERROR(IF(INDEX('Recurring Plans'!$A$5:$A$104,INT((ROW()-5)/12)+1)="","",INDEX('Recurring Plans'!$A$5:$A$104,INT((ROW()-5)/12)+1)),"")</f>
        <v/>
      </c>
      <c r="B1065" s="21">
        <f>IF($A1065="","",MOD(ROW()-5,12)+1)</f>
        <v/>
      </c>
      <c r="C1065" s="18">
        <f>IF($A1065="","",IFERROR(VLOOKUP($A1065,'Recurring Plans'!$A$5:$M$104,2,FALSE),""))</f>
        <v/>
      </c>
      <c r="D1065" s="18">
        <f>IF($A1065="","",IFERROR(VLOOKUP($A1065,'Recurring Plans'!$A$5:$M$104,4,FALSE),""))</f>
        <v/>
      </c>
      <c r="E1065" s="32">
        <f>IF(OR($A1065="",$B1065&gt;IFERROR(VLOOKUP($A1065,'Recurring Plans'!$A$5:$M$104,8,FALSE),0),IFERROR(VLOOKUP($A1065,'Recurring Plans'!$A$5:$M$104,11,FALSE),"")&lt;&gt;'Assumptions'!$E$9),"",IFERROR(IF(VLOOKUP($A1065,'Recurring Plans'!$A$5:$M$104,7,FALSE)='Assumptions'!$E$4,VLOOKUP($A1065,'Recurring Plans'!$A$5:$M$104,5,FALSE)+($B1065-1)*VLOOKUP($A1065,'Recurring Plans'!$A$5:$M$104,6,FALSE),IF(VLOOKUP($A1065,'Recurring Plans'!$A$5:$M$104,7,FALSE)='Assumptions'!$E$5,VLOOKUP($A1065,'Recurring Plans'!$A$5:$M$104,5,FALSE)+($B1065-1)*VLOOKUP($A1065,'Recurring Plans'!$A$5:$M$104,6,FALSE)*7,IF(VLOOKUP($A1065,'Recurring Plans'!$A$5:$M$104,7,FALSE)='Assumptions'!$E$6,EDATE(VLOOKUP($A1065,'Recurring Plans'!$A$5:$M$104,5,FALSE),($B1065-1)*VLOOKUP($A1065,'Recurring Plans'!$A$5:$M$104,6,FALSE)),""))),""))</f>
        <v/>
      </c>
      <c r="F1065" s="31" t="n"/>
      <c r="G1065" s="32">
        <f>IF($E1065="","",IF($F1065&lt;&gt;"",$F1065,$E1065))</f>
        <v/>
      </c>
      <c r="H1065" s="22">
        <f>IF($E1065="","",IFERROR(VLOOKUP($A1065,'Recurring Plans'!$A$5:$M$104,9,FALSE),""))</f>
        <v/>
      </c>
      <c r="I1065" s="13" t="n"/>
      <c r="J1065" s="18">
        <f>IF($E1065="","",IF($I1065&lt;&gt;"",$I1065,IFERROR(VLOOKUP($A1065,'Recurring Plans'!$A$5:$M$104,10,FALSE),"")))</f>
        <v/>
      </c>
      <c r="K1065" s="12" t="n"/>
      <c r="L1065" s="6">
        <f>IF($G1065="","",IF($K1065&lt;&gt;"",$K1065,'Assumptions'!$E$14))</f>
        <v/>
      </c>
      <c r="M1065" s="13" t="n"/>
      <c r="N1065" s="18">
        <f>IF($G1065="","",IF(OR($F1065&lt;&gt;"",$I1065&lt;&gt;"",$M1065&lt;&gt;"",$K1065='Assumptions'!$E$16,$K1065='Assumptions'!$E$17),"Exception - check",IF(AND($L1065='Assumptions'!$E$14,$G1065&lt;'Assumptions'!$B$4),"Past date - check","")))</f>
        <v/>
      </c>
    </row>
    <row r="1066">
      <c r="A1066" s="9">
        <f>IFERROR(IF(INDEX('Recurring Plans'!$A$5:$A$104,INT((ROW()-5)/12)+1)="","",INDEX('Recurring Plans'!$A$5:$A$104,INT((ROW()-5)/12)+1)),"")</f>
        <v/>
      </c>
      <c r="B1066" s="23">
        <f>IF($A1066="","",MOD(ROW()-5,12)+1)</f>
        <v/>
      </c>
      <c r="C1066" s="20">
        <f>IF($A1066="","",IFERROR(VLOOKUP($A1066,'Recurring Plans'!$A$5:$M$104,2,FALSE),""))</f>
        <v/>
      </c>
      <c r="D1066" s="20">
        <f>IF($A1066="","",IFERROR(VLOOKUP($A1066,'Recurring Plans'!$A$5:$M$104,4,FALSE),""))</f>
        <v/>
      </c>
      <c r="E1066" s="33">
        <f>IF(OR($A1066="",$B1066&gt;IFERROR(VLOOKUP($A1066,'Recurring Plans'!$A$5:$M$104,8,FALSE),0),IFERROR(VLOOKUP($A1066,'Recurring Plans'!$A$5:$M$104,11,FALSE),"")&lt;&gt;'Assumptions'!$E$9),"",IFERROR(IF(VLOOKUP($A1066,'Recurring Plans'!$A$5:$M$104,7,FALSE)='Assumptions'!$E$4,VLOOKUP($A1066,'Recurring Plans'!$A$5:$M$104,5,FALSE)+($B1066-1)*VLOOKUP($A1066,'Recurring Plans'!$A$5:$M$104,6,FALSE),IF(VLOOKUP($A1066,'Recurring Plans'!$A$5:$M$104,7,FALSE)='Assumptions'!$E$5,VLOOKUP($A1066,'Recurring Plans'!$A$5:$M$104,5,FALSE)+($B1066-1)*VLOOKUP($A1066,'Recurring Plans'!$A$5:$M$104,6,FALSE)*7,IF(VLOOKUP($A1066,'Recurring Plans'!$A$5:$M$104,7,FALSE)='Assumptions'!$E$6,EDATE(VLOOKUP($A1066,'Recurring Plans'!$A$5:$M$104,5,FALSE),($B1066-1)*VLOOKUP($A1066,'Recurring Plans'!$A$5:$M$104,6,FALSE)),""))),""))</f>
        <v/>
      </c>
      <c r="F1066" s="31" t="n"/>
      <c r="G1066" s="33">
        <f>IF($E1066="","",IF($F1066&lt;&gt;"",$F1066,$E1066))</f>
        <v/>
      </c>
      <c r="H1066" s="24">
        <f>IF($E1066="","",IFERROR(VLOOKUP($A1066,'Recurring Plans'!$A$5:$M$104,9,FALSE),""))</f>
        <v/>
      </c>
      <c r="I1066" s="13" t="n"/>
      <c r="J1066" s="20">
        <f>IF($E1066="","",IF($I1066&lt;&gt;"",$I1066,IFERROR(VLOOKUP($A1066,'Recurring Plans'!$A$5:$M$104,10,FALSE),"")))</f>
        <v/>
      </c>
      <c r="K1066" s="12" t="n"/>
      <c r="L1066" s="9">
        <f>IF($G1066="","",IF($K1066&lt;&gt;"",$K1066,'Assumptions'!$E$14))</f>
        <v/>
      </c>
      <c r="M1066" s="13" t="n"/>
      <c r="N1066" s="20">
        <f>IF($G1066="","",IF(OR($F1066&lt;&gt;"",$I1066&lt;&gt;"",$M1066&lt;&gt;"",$K1066='Assumptions'!$E$16,$K1066='Assumptions'!$E$17),"Exception - check",IF(AND($L1066='Assumptions'!$E$14,$G1066&lt;'Assumptions'!$B$4),"Past date - check","")))</f>
        <v/>
      </c>
    </row>
    <row r="1067">
      <c r="A1067" s="6">
        <f>IFERROR(IF(INDEX('Recurring Plans'!$A$5:$A$104,INT((ROW()-5)/12)+1)="","",INDEX('Recurring Plans'!$A$5:$A$104,INT((ROW()-5)/12)+1)),"")</f>
        <v/>
      </c>
      <c r="B1067" s="21">
        <f>IF($A1067="","",MOD(ROW()-5,12)+1)</f>
        <v/>
      </c>
      <c r="C1067" s="18">
        <f>IF($A1067="","",IFERROR(VLOOKUP($A1067,'Recurring Plans'!$A$5:$M$104,2,FALSE),""))</f>
        <v/>
      </c>
      <c r="D1067" s="18">
        <f>IF($A1067="","",IFERROR(VLOOKUP($A1067,'Recurring Plans'!$A$5:$M$104,4,FALSE),""))</f>
        <v/>
      </c>
      <c r="E1067" s="32">
        <f>IF(OR($A1067="",$B1067&gt;IFERROR(VLOOKUP($A1067,'Recurring Plans'!$A$5:$M$104,8,FALSE),0),IFERROR(VLOOKUP($A1067,'Recurring Plans'!$A$5:$M$104,11,FALSE),"")&lt;&gt;'Assumptions'!$E$9),"",IFERROR(IF(VLOOKUP($A1067,'Recurring Plans'!$A$5:$M$104,7,FALSE)='Assumptions'!$E$4,VLOOKUP($A1067,'Recurring Plans'!$A$5:$M$104,5,FALSE)+($B1067-1)*VLOOKUP($A1067,'Recurring Plans'!$A$5:$M$104,6,FALSE),IF(VLOOKUP($A1067,'Recurring Plans'!$A$5:$M$104,7,FALSE)='Assumptions'!$E$5,VLOOKUP($A1067,'Recurring Plans'!$A$5:$M$104,5,FALSE)+($B1067-1)*VLOOKUP($A1067,'Recurring Plans'!$A$5:$M$104,6,FALSE)*7,IF(VLOOKUP($A1067,'Recurring Plans'!$A$5:$M$104,7,FALSE)='Assumptions'!$E$6,EDATE(VLOOKUP($A1067,'Recurring Plans'!$A$5:$M$104,5,FALSE),($B1067-1)*VLOOKUP($A1067,'Recurring Plans'!$A$5:$M$104,6,FALSE)),""))),""))</f>
        <v/>
      </c>
      <c r="F1067" s="31" t="n"/>
      <c r="G1067" s="32">
        <f>IF($E1067="","",IF($F1067&lt;&gt;"",$F1067,$E1067))</f>
        <v/>
      </c>
      <c r="H1067" s="22">
        <f>IF($E1067="","",IFERROR(VLOOKUP($A1067,'Recurring Plans'!$A$5:$M$104,9,FALSE),""))</f>
        <v/>
      </c>
      <c r="I1067" s="13" t="n"/>
      <c r="J1067" s="18">
        <f>IF($E1067="","",IF($I1067&lt;&gt;"",$I1067,IFERROR(VLOOKUP($A1067,'Recurring Plans'!$A$5:$M$104,10,FALSE),"")))</f>
        <v/>
      </c>
      <c r="K1067" s="12" t="n"/>
      <c r="L1067" s="6">
        <f>IF($G1067="","",IF($K1067&lt;&gt;"",$K1067,'Assumptions'!$E$14))</f>
        <v/>
      </c>
      <c r="M1067" s="13" t="n"/>
      <c r="N1067" s="18">
        <f>IF($G1067="","",IF(OR($F1067&lt;&gt;"",$I1067&lt;&gt;"",$M1067&lt;&gt;"",$K1067='Assumptions'!$E$16,$K1067='Assumptions'!$E$17),"Exception - check",IF(AND($L1067='Assumptions'!$E$14,$G1067&lt;'Assumptions'!$B$4),"Past date - check","")))</f>
        <v/>
      </c>
    </row>
    <row r="1068">
      <c r="A1068" s="9">
        <f>IFERROR(IF(INDEX('Recurring Plans'!$A$5:$A$104,INT((ROW()-5)/12)+1)="","",INDEX('Recurring Plans'!$A$5:$A$104,INT((ROW()-5)/12)+1)),"")</f>
        <v/>
      </c>
      <c r="B1068" s="23">
        <f>IF($A1068="","",MOD(ROW()-5,12)+1)</f>
        <v/>
      </c>
      <c r="C1068" s="20">
        <f>IF($A1068="","",IFERROR(VLOOKUP($A1068,'Recurring Plans'!$A$5:$M$104,2,FALSE),""))</f>
        <v/>
      </c>
      <c r="D1068" s="20">
        <f>IF($A1068="","",IFERROR(VLOOKUP($A1068,'Recurring Plans'!$A$5:$M$104,4,FALSE),""))</f>
        <v/>
      </c>
      <c r="E1068" s="33">
        <f>IF(OR($A1068="",$B1068&gt;IFERROR(VLOOKUP($A1068,'Recurring Plans'!$A$5:$M$104,8,FALSE),0),IFERROR(VLOOKUP($A1068,'Recurring Plans'!$A$5:$M$104,11,FALSE),"")&lt;&gt;'Assumptions'!$E$9),"",IFERROR(IF(VLOOKUP($A1068,'Recurring Plans'!$A$5:$M$104,7,FALSE)='Assumptions'!$E$4,VLOOKUP($A1068,'Recurring Plans'!$A$5:$M$104,5,FALSE)+($B1068-1)*VLOOKUP($A1068,'Recurring Plans'!$A$5:$M$104,6,FALSE),IF(VLOOKUP($A1068,'Recurring Plans'!$A$5:$M$104,7,FALSE)='Assumptions'!$E$5,VLOOKUP($A1068,'Recurring Plans'!$A$5:$M$104,5,FALSE)+($B1068-1)*VLOOKUP($A1068,'Recurring Plans'!$A$5:$M$104,6,FALSE)*7,IF(VLOOKUP($A1068,'Recurring Plans'!$A$5:$M$104,7,FALSE)='Assumptions'!$E$6,EDATE(VLOOKUP($A1068,'Recurring Plans'!$A$5:$M$104,5,FALSE),($B1068-1)*VLOOKUP($A1068,'Recurring Plans'!$A$5:$M$104,6,FALSE)),""))),""))</f>
        <v/>
      </c>
      <c r="F1068" s="31" t="n"/>
      <c r="G1068" s="33">
        <f>IF($E1068="","",IF($F1068&lt;&gt;"",$F1068,$E1068))</f>
        <v/>
      </c>
      <c r="H1068" s="24">
        <f>IF($E1068="","",IFERROR(VLOOKUP($A1068,'Recurring Plans'!$A$5:$M$104,9,FALSE),""))</f>
        <v/>
      </c>
      <c r="I1068" s="13" t="n"/>
      <c r="J1068" s="20">
        <f>IF($E1068="","",IF($I1068&lt;&gt;"",$I1068,IFERROR(VLOOKUP($A1068,'Recurring Plans'!$A$5:$M$104,10,FALSE),"")))</f>
        <v/>
      </c>
      <c r="K1068" s="12" t="n"/>
      <c r="L1068" s="9">
        <f>IF($G1068="","",IF($K1068&lt;&gt;"",$K1068,'Assumptions'!$E$14))</f>
        <v/>
      </c>
      <c r="M1068" s="13" t="n"/>
      <c r="N1068" s="20">
        <f>IF($G1068="","",IF(OR($F1068&lt;&gt;"",$I1068&lt;&gt;"",$M1068&lt;&gt;"",$K1068='Assumptions'!$E$16,$K1068='Assumptions'!$E$17),"Exception - check",IF(AND($L1068='Assumptions'!$E$14,$G1068&lt;'Assumptions'!$B$4),"Past date - check","")))</f>
        <v/>
      </c>
    </row>
    <row r="1069">
      <c r="A1069" s="6">
        <f>IFERROR(IF(INDEX('Recurring Plans'!$A$5:$A$104,INT((ROW()-5)/12)+1)="","",INDEX('Recurring Plans'!$A$5:$A$104,INT((ROW()-5)/12)+1)),"")</f>
        <v/>
      </c>
      <c r="B1069" s="21">
        <f>IF($A1069="","",MOD(ROW()-5,12)+1)</f>
        <v/>
      </c>
      <c r="C1069" s="18">
        <f>IF($A1069="","",IFERROR(VLOOKUP($A1069,'Recurring Plans'!$A$5:$M$104,2,FALSE),""))</f>
        <v/>
      </c>
      <c r="D1069" s="18">
        <f>IF($A1069="","",IFERROR(VLOOKUP($A1069,'Recurring Plans'!$A$5:$M$104,4,FALSE),""))</f>
        <v/>
      </c>
      <c r="E1069" s="32">
        <f>IF(OR($A1069="",$B1069&gt;IFERROR(VLOOKUP($A1069,'Recurring Plans'!$A$5:$M$104,8,FALSE),0),IFERROR(VLOOKUP($A1069,'Recurring Plans'!$A$5:$M$104,11,FALSE),"")&lt;&gt;'Assumptions'!$E$9),"",IFERROR(IF(VLOOKUP($A1069,'Recurring Plans'!$A$5:$M$104,7,FALSE)='Assumptions'!$E$4,VLOOKUP($A1069,'Recurring Plans'!$A$5:$M$104,5,FALSE)+($B1069-1)*VLOOKUP($A1069,'Recurring Plans'!$A$5:$M$104,6,FALSE),IF(VLOOKUP($A1069,'Recurring Plans'!$A$5:$M$104,7,FALSE)='Assumptions'!$E$5,VLOOKUP($A1069,'Recurring Plans'!$A$5:$M$104,5,FALSE)+($B1069-1)*VLOOKUP($A1069,'Recurring Plans'!$A$5:$M$104,6,FALSE)*7,IF(VLOOKUP($A1069,'Recurring Plans'!$A$5:$M$104,7,FALSE)='Assumptions'!$E$6,EDATE(VLOOKUP($A1069,'Recurring Plans'!$A$5:$M$104,5,FALSE),($B1069-1)*VLOOKUP($A1069,'Recurring Plans'!$A$5:$M$104,6,FALSE)),""))),""))</f>
        <v/>
      </c>
      <c r="F1069" s="31" t="n"/>
      <c r="G1069" s="32">
        <f>IF($E1069="","",IF($F1069&lt;&gt;"",$F1069,$E1069))</f>
        <v/>
      </c>
      <c r="H1069" s="22">
        <f>IF($E1069="","",IFERROR(VLOOKUP($A1069,'Recurring Plans'!$A$5:$M$104,9,FALSE),""))</f>
        <v/>
      </c>
      <c r="I1069" s="13" t="n"/>
      <c r="J1069" s="18">
        <f>IF($E1069="","",IF($I1069&lt;&gt;"",$I1069,IFERROR(VLOOKUP($A1069,'Recurring Plans'!$A$5:$M$104,10,FALSE),"")))</f>
        <v/>
      </c>
      <c r="K1069" s="12" t="n"/>
      <c r="L1069" s="6">
        <f>IF($G1069="","",IF($K1069&lt;&gt;"",$K1069,'Assumptions'!$E$14))</f>
        <v/>
      </c>
      <c r="M1069" s="13" t="n"/>
      <c r="N1069" s="18">
        <f>IF($G1069="","",IF(OR($F1069&lt;&gt;"",$I1069&lt;&gt;"",$M1069&lt;&gt;"",$K1069='Assumptions'!$E$16,$K1069='Assumptions'!$E$17),"Exception - check",IF(AND($L1069='Assumptions'!$E$14,$G1069&lt;'Assumptions'!$B$4),"Past date - check","")))</f>
        <v/>
      </c>
    </row>
    <row r="1070">
      <c r="A1070" s="9">
        <f>IFERROR(IF(INDEX('Recurring Plans'!$A$5:$A$104,INT((ROW()-5)/12)+1)="","",INDEX('Recurring Plans'!$A$5:$A$104,INT((ROW()-5)/12)+1)),"")</f>
        <v/>
      </c>
      <c r="B1070" s="23">
        <f>IF($A1070="","",MOD(ROW()-5,12)+1)</f>
        <v/>
      </c>
      <c r="C1070" s="20">
        <f>IF($A1070="","",IFERROR(VLOOKUP($A1070,'Recurring Plans'!$A$5:$M$104,2,FALSE),""))</f>
        <v/>
      </c>
      <c r="D1070" s="20">
        <f>IF($A1070="","",IFERROR(VLOOKUP($A1070,'Recurring Plans'!$A$5:$M$104,4,FALSE),""))</f>
        <v/>
      </c>
      <c r="E1070" s="33">
        <f>IF(OR($A1070="",$B1070&gt;IFERROR(VLOOKUP($A1070,'Recurring Plans'!$A$5:$M$104,8,FALSE),0),IFERROR(VLOOKUP($A1070,'Recurring Plans'!$A$5:$M$104,11,FALSE),"")&lt;&gt;'Assumptions'!$E$9),"",IFERROR(IF(VLOOKUP($A1070,'Recurring Plans'!$A$5:$M$104,7,FALSE)='Assumptions'!$E$4,VLOOKUP($A1070,'Recurring Plans'!$A$5:$M$104,5,FALSE)+($B1070-1)*VLOOKUP($A1070,'Recurring Plans'!$A$5:$M$104,6,FALSE),IF(VLOOKUP($A1070,'Recurring Plans'!$A$5:$M$104,7,FALSE)='Assumptions'!$E$5,VLOOKUP($A1070,'Recurring Plans'!$A$5:$M$104,5,FALSE)+($B1070-1)*VLOOKUP($A1070,'Recurring Plans'!$A$5:$M$104,6,FALSE)*7,IF(VLOOKUP($A1070,'Recurring Plans'!$A$5:$M$104,7,FALSE)='Assumptions'!$E$6,EDATE(VLOOKUP($A1070,'Recurring Plans'!$A$5:$M$104,5,FALSE),($B1070-1)*VLOOKUP($A1070,'Recurring Plans'!$A$5:$M$104,6,FALSE)),""))),""))</f>
        <v/>
      </c>
      <c r="F1070" s="31" t="n"/>
      <c r="G1070" s="33">
        <f>IF($E1070="","",IF($F1070&lt;&gt;"",$F1070,$E1070))</f>
        <v/>
      </c>
      <c r="H1070" s="24">
        <f>IF($E1070="","",IFERROR(VLOOKUP($A1070,'Recurring Plans'!$A$5:$M$104,9,FALSE),""))</f>
        <v/>
      </c>
      <c r="I1070" s="13" t="n"/>
      <c r="J1070" s="20">
        <f>IF($E1070="","",IF($I1070&lt;&gt;"",$I1070,IFERROR(VLOOKUP($A1070,'Recurring Plans'!$A$5:$M$104,10,FALSE),"")))</f>
        <v/>
      </c>
      <c r="K1070" s="12" t="n"/>
      <c r="L1070" s="9">
        <f>IF($G1070="","",IF($K1070&lt;&gt;"",$K1070,'Assumptions'!$E$14))</f>
        <v/>
      </c>
      <c r="M1070" s="13" t="n"/>
      <c r="N1070" s="20">
        <f>IF($G1070="","",IF(OR($F1070&lt;&gt;"",$I1070&lt;&gt;"",$M1070&lt;&gt;"",$K1070='Assumptions'!$E$16,$K1070='Assumptions'!$E$17),"Exception - check",IF(AND($L1070='Assumptions'!$E$14,$G1070&lt;'Assumptions'!$B$4),"Past date - check","")))</f>
        <v/>
      </c>
    </row>
    <row r="1071">
      <c r="A1071" s="6">
        <f>IFERROR(IF(INDEX('Recurring Plans'!$A$5:$A$104,INT((ROW()-5)/12)+1)="","",INDEX('Recurring Plans'!$A$5:$A$104,INT((ROW()-5)/12)+1)),"")</f>
        <v/>
      </c>
      <c r="B1071" s="21">
        <f>IF($A1071="","",MOD(ROW()-5,12)+1)</f>
        <v/>
      </c>
      <c r="C1071" s="18">
        <f>IF($A1071="","",IFERROR(VLOOKUP($A1071,'Recurring Plans'!$A$5:$M$104,2,FALSE),""))</f>
        <v/>
      </c>
      <c r="D1071" s="18">
        <f>IF($A1071="","",IFERROR(VLOOKUP($A1071,'Recurring Plans'!$A$5:$M$104,4,FALSE),""))</f>
        <v/>
      </c>
      <c r="E1071" s="32">
        <f>IF(OR($A1071="",$B1071&gt;IFERROR(VLOOKUP($A1071,'Recurring Plans'!$A$5:$M$104,8,FALSE),0),IFERROR(VLOOKUP($A1071,'Recurring Plans'!$A$5:$M$104,11,FALSE),"")&lt;&gt;'Assumptions'!$E$9),"",IFERROR(IF(VLOOKUP($A1071,'Recurring Plans'!$A$5:$M$104,7,FALSE)='Assumptions'!$E$4,VLOOKUP($A1071,'Recurring Plans'!$A$5:$M$104,5,FALSE)+($B1071-1)*VLOOKUP($A1071,'Recurring Plans'!$A$5:$M$104,6,FALSE),IF(VLOOKUP($A1071,'Recurring Plans'!$A$5:$M$104,7,FALSE)='Assumptions'!$E$5,VLOOKUP($A1071,'Recurring Plans'!$A$5:$M$104,5,FALSE)+($B1071-1)*VLOOKUP($A1071,'Recurring Plans'!$A$5:$M$104,6,FALSE)*7,IF(VLOOKUP($A1071,'Recurring Plans'!$A$5:$M$104,7,FALSE)='Assumptions'!$E$6,EDATE(VLOOKUP($A1071,'Recurring Plans'!$A$5:$M$104,5,FALSE),($B1071-1)*VLOOKUP($A1071,'Recurring Plans'!$A$5:$M$104,6,FALSE)),""))),""))</f>
        <v/>
      </c>
      <c r="F1071" s="31" t="n"/>
      <c r="G1071" s="32">
        <f>IF($E1071="","",IF($F1071&lt;&gt;"",$F1071,$E1071))</f>
        <v/>
      </c>
      <c r="H1071" s="22">
        <f>IF($E1071="","",IFERROR(VLOOKUP($A1071,'Recurring Plans'!$A$5:$M$104,9,FALSE),""))</f>
        <v/>
      </c>
      <c r="I1071" s="13" t="n"/>
      <c r="J1071" s="18">
        <f>IF($E1071="","",IF($I1071&lt;&gt;"",$I1071,IFERROR(VLOOKUP($A1071,'Recurring Plans'!$A$5:$M$104,10,FALSE),"")))</f>
        <v/>
      </c>
      <c r="K1071" s="12" t="n"/>
      <c r="L1071" s="6">
        <f>IF($G1071="","",IF($K1071&lt;&gt;"",$K1071,'Assumptions'!$E$14))</f>
        <v/>
      </c>
      <c r="M1071" s="13" t="n"/>
      <c r="N1071" s="18">
        <f>IF($G1071="","",IF(OR($F1071&lt;&gt;"",$I1071&lt;&gt;"",$M1071&lt;&gt;"",$K1071='Assumptions'!$E$16,$K1071='Assumptions'!$E$17),"Exception - check",IF(AND($L1071='Assumptions'!$E$14,$G1071&lt;'Assumptions'!$B$4),"Past date - check","")))</f>
        <v/>
      </c>
    </row>
    <row r="1072">
      <c r="A1072" s="9">
        <f>IFERROR(IF(INDEX('Recurring Plans'!$A$5:$A$104,INT((ROW()-5)/12)+1)="","",INDEX('Recurring Plans'!$A$5:$A$104,INT((ROW()-5)/12)+1)),"")</f>
        <v/>
      </c>
      <c r="B1072" s="23">
        <f>IF($A1072="","",MOD(ROW()-5,12)+1)</f>
        <v/>
      </c>
      <c r="C1072" s="20">
        <f>IF($A1072="","",IFERROR(VLOOKUP($A1072,'Recurring Plans'!$A$5:$M$104,2,FALSE),""))</f>
        <v/>
      </c>
      <c r="D1072" s="20">
        <f>IF($A1072="","",IFERROR(VLOOKUP($A1072,'Recurring Plans'!$A$5:$M$104,4,FALSE),""))</f>
        <v/>
      </c>
      <c r="E1072" s="33">
        <f>IF(OR($A1072="",$B1072&gt;IFERROR(VLOOKUP($A1072,'Recurring Plans'!$A$5:$M$104,8,FALSE),0),IFERROR(VLOOKUP($A1072,'Recurring Plans'!$A$5:$M$104,11,FALSE),"")&lt;&gt;'Assumptions'!$E$9),"",IFERROR(IF(VLOOKUP($A1072,'Recurring Plans'!$A$5:$M$104,7,FALSE)='Assumptions'!$E$4,VLOOKUP($A1072,'Recurring Plans'!$A$5:$M$104,5,FALSE)+($B1072-1)*VLOOKUP($A1072,'Recurring Plans'!$A$5:$M$104,6,FALSE),IF(VLOOKUP($A1072,'Recurring Plans'!$A$5:$M$104,7,FALSE)='Assumptions'!$E$5,VLOOKUP($A1072,'Recurring Plans'!$A$5:$M$104,5,FALSE)+($B1072-1)*VLOOKUP($A1072,'Recurring Plans'!$A$5:$M$104,6,FALSE)*7,IF(VLOOKUP($A1072,'Recurring Plans'!$A$5:$M$104,7,FALSE)='Assumptions'!$E$6,EDATE(VLOOKUP($A1072,'Recurring Plans'!$A$5:$M$104,5,FALSE),($B1072-1)*VLOOKUP($A1072,'Recurring Plans'!$A$5:$M$104,6,FALSE)),""))),""))</f>
        <v/>
      </c>
      <c r="F1072" s="31" t="n"/>
      <c r="G1072" s="33">
        <f>IF($E1072="","",IF($F1072&lt;&gt;"",$F1072,$E1072))</f>
        <v/>
      </c>
      <c r="H1072" s="24">
        <f>IF($E1072="","",IFERROR(VLOOKUP($A1072,'Recurring Plans'!$A$5:$M$104,9,FALSE),""))</f>
        <v/>
      </c>
      <c r="I1072" s="13" t="n"/>
      <c r="J1072" s="20">
        <f>IF($E1072="","",IF($I1072&lt;&gt;"",$I1072,IFERROR(VLOOKUP($A1072,'Recurring Plans'!$A$5:$M$104,10,FALSE),"")))</f>
        <v/>
      </c>
      <c r="K1072" s="12" t="n"/>
      <c r="L1072" s="9">
        <f>IF($G1072="","",IF($K1072&lt;&gt;"",$K1072,'Assumptions'!$E$14))</f>
        <v/>
      </c>
      <c r="M1072" s="13" t="n"/>
      <c r="N1072" s="20">
        <f>IF($G1072="","",IF(OR($F1072&lt;&gt;"",$I1072&lt;&gt;"",$M1072&lt;&gt;"",$K1072='Assumptions'!$E$16,$K1072='Assumptions'!$E$17),"Exception - check",IF(AND($L1072='Assumptions'!$E$14,$G1072&lt;'Assumptions'!$B$4),"Past date - check","")))</f>
        <v/>
      </c>
    </row>
    <row r="1073">
      <c r="A1073" s="6">
        <f>IFERROR(IF(INDEX('Recurring Plans'!$A$5:$A$104,INT((ROW()-5)/12)+1)="","",INDEX('Recurring Plans'!$A$5:$A$104,INT((ROW()-5)/12)+1)),"")</f>
        <v/>
      </c>
      <c r="B1073" s="21">
        <f>IF($A1073="","",MOD(ROW()-5,12)+1)</f>
        <v/>
      </c>
      <c r="C1073" s="18">
        <f>IF($A1073="","",IFERROR(VLOOKUP($A1073,'Recurring Plans'!$A$5:$M$104,2,FALSE),""))</f>
        <v/>
      </c>
      <c r="D1073" s="18">
        <f>IF($A1073="","",IFERROR(VLOOKUP($A1073,'Recurring Plans'!$A$5:$M$104,4,FALSE),""))</f>
        <v/>
      </c>
      <c r="E1073" s="32">
        <f>IF(OR($A1073="",$B1073&gt;IFERROR(VLOOKUP($A1073,'Recurring Plans'!$A$5:$M$104,8,FALSE),0),IFERROR(VLOOKUP($A1073,'Recurring Plans'!$A$5:$M$104,11,FALSE),"")&lt;&gt;'Assumptions'!$E$9),"",IFERROR(IF(VLOOKUP($A1073,'Recurring Plans'!$A$5:$M$104,7,FALSE)='Assumptions'!$E$4,VLOOKUP($A1073,'Recurring Plans'!$A$5:$M$104,5,FALSE)+($B1073-1)*VLOOKUP($A1073,'Recurring Plans'!$A$5:$M$104,6,FALSE),IF(VLOOKUP($A1073,'Recurring Plans'!$A$5:$M$104,7,FALSE)='Assumptions'!$E$5,VLOOKUP($A1073,'Recurring Plans'!$A$5:$M$104,5,FALSE)+($B1073-1)*VLOOKUP($A1073,'Recurring Plans'!$A$5:$M$104,6,FALSE)*7,IF(VLOOKUP($A1073,'Recurring Plans'!$A$5:$M$104,7,FALSE)='Assumptions'!$E$6,EDATE(VLOOKUP($A1073,'Recurring Plans'!$A$5:$M$104,5,FALSE),($B1073-1)*VLOOKUP($A1073,'Recurring Plans'!$A$5:$M$104,6,FALSE)),""))),""))</f>
        <v/>
      </c>
      <c r="F1073" s="31" t="n"/>
      <c r="G1073" s="32">
        <f>IF($E1073="","",IF($F1073&lt;&gt;"",$F1073,$E1073))</f>
        <v/>
      </c>
      <c r="H1073" s="22">
        <f>IF($E1073="","",IFERROR(VLOOKUP($A1073,'Recurring Plans'!$A$5:$M$104,9,FALSE),""))</f>
        <v/>
      </c>
      <c r="I1073" s="13" t="n"/>
      <c r="J1073" s="18">
        <f>IF($E1073="","",IF($I1073&lt;&gt;"",$I1073,IFERROR(VLOOKUP($A1073,'Recurring Plans'!$A$5:$M$104,10,FALSE),"")))</f>
        <v/>
      </c>
      <c r="K1073" s="12" t="n"/>
      <c r="L1073" s="6">
        <f>IF($G1073="","",IF($K1073&lt;&gt;"",$K1073,'Assumptions'!$E$14))</f>
        <v/>
      </c>
      <c r="M1073" s="13" t="n"/>
      <c r="N1073" s="18">
        <f>IF($G1073="","",IF(OR($F1073&lt;&gt;"",$I1073&lt;&gt;"",$M1073&lt;&gt;"",$K1073='Assumptions'!$E$16,$K1073='Assumptions'!$E$17),"Exception - check",IF(AND($L1073='Assumptions'!$E$14,$G1073&lt;'Assumptions'!$B$4),"Past date - check","")))</f>
        <v/>
      </c>
    </row>
    <row r="1074">
      <c r="A1074" s="9">
        <f>IFERROR(IF(INDEX('Recurring Plans'!$A$5:$A$104,INT((ROW()-5)/12)+1)="","",INDEX('Recurring Plans'!$A$5:$A$104,INT((ROW()-5)/12)+1)),"")</f>
        <v/>
      </c>
      <c r="B1074" s="23">
        <f>IF($A1074="","",MOD(ROW()-5,12)+1)</f>
        <v/>
      </c>
      <c r="C1074" s="20">
        <f>IF($A1074="","",IFERROR(VLOOKUP($A1074,'Recurring Plans'!$A$5:$M$104,2,FALSE),""))</f>
        <v/>
      </c>
      <c r="D1074" s="20">
        <f>IF($A1074="","",IFERROR(VLOOKUP($A1074,'Recurring Plans'!$A$5:$M$104,4,FALSE),""))</f>
        <v/>
      </c>
      <c r="E1074" s="33">
        <f>IF(OR($A1074="",$B1074&gt;IFERROR(VLOOKUP($A1074,'Recurring Plans'!$A$5:$M$104,8,FALSE),0),IFERROR(VLOOKUP($A1074,'Recurring Plans'!$A$5:$M$104,11,FALSE),"")&lt;&gt;'Assumptions'!$E$9),"",IFERROR(IF(VLOOKUP($A1074,'Recurring Plans'!$A$5:$M$104,7,FALSE)='Assumptions'!$E$4,VLOOKUP($A1074,'Recurring Plans'!$A$5:$M$104,5,FALSE)+($B1074-1)*VLOOKUP($A1074,'Recurring Plans'!$A$5:$M$104,6,FALSE),IF(VLOOKUP($A1074,'Recurring Plans'!$A$5:$M$104,7,FALSE)='Assumptions'!$E$5,VLOOKUP($A1074,'Recurring Plans'!$A$5:$M$104,5,FALSE)+($B1074-1)*VLOOKUP($A1074,'Recurring Plans'!$A$5:$M$104,6,FALSE)*7,IF(VLOOKUP($A1074,'Recurring Plans'!$A$5:$M$104,7,FALSE)='Assumptions'!$E$6,EDATE(VLOOKUP($A1074,'Recurring Plans'!$A$5:$M$104,5,FALSE),($B1074-1)*VLOOKUP($A1074,'Recurring Plans'!$A$5:$M$104,6,FALSE)),""))),""))</f>
        <v/>
      </c>
      <c r="F1074" s="31" t="n"/>
      <c r="G1074" s="33">
        <f>IF($E1074="","",IF($F1074&lt;&gt;"",$F1074,$E1074))</f>
        <v/>
      </c>
      <c r="H1074" s="24">
        <f>IF($E1074="","",IFERROR(VLOOKUP($A1074,'Recurring Plans'!$A$5:$M$104,9,FALSE),""))</f>
        <v/>
      </c>
      <c r="I1074" s="13" t="n"/>
      <c r="J1074" s="20">
        <f>IF($E1074="","",IF($I1074&lt;&gt;"",$I1074,IFERROR(VLOOKUP($A1074,'Recurring Plans'!$A$5:$M$104,10,FALSE),"")))</f>
        <v/>
      </c>
      <c r="K1074" s="12" t="n"/>
      <c r="L1074" s="9">
        <f>IF($G1074="","",IF($K1074&lt;&gt;"",$K1074,'Assumptions'!$E$14))</f>
        <v/>
      </c>
      <c r="M1074" s="13" t="n"/>
      <c r="N1074" s="20">
        <f>IF($G1074="","",IF(OR($F1074&lt;&gt;"",$I1074&lt;&gt;"",$M1074&lt;&gt;"",$K1074='Assumptions'!$E$16,$K1074='Assumptions'!$E$17),"Exception - check",IF(AND($L1074='Assumptions'!$E$14,$G1074&lt;'Assumptions'!$B$4),"Past date - check","")))</f>
        <v/>
      </c>
    </row>
    <row r="1075">
      <c r="A1075" s="6">
        <f>IFERROR(IF(INDEX('Recurring Plans'!$A$5:$A$104,INT((ROW()-5)/12)+1)="","",INDEX('Recurring Plans'!$A$5:$A$104,INT((ROW()-5)/12)+1)),"")</f>
        <v/>
      </c>
      <c r="B1075" s="21">
        <f>IF($A1075="","",MOD(ROW()-5,12)+1)</f>
        <v/>
      </c>
      <c r="C1075" s="18">
        <f>IF($A1075="","",IFERROR(VLOOKUP($A1075,'Recurring Plans'!$A$5:$M$104,2,FALSE),""))</f>
        <v/>
      </c>
      <c r="D1075" s="18">
        <f>IF($A1075="","",IFERROR(VLOOKUP($A1075,'Recurring Plans'!$A$5:$M$104,4,FALSE),""))</f>
        <v/>
      </c>
      <c r="E1075" s="32">
        <f>IF(OR($A1075="",$B1075&gt;IFERROR(VLOOKUP($A1075,'Recurring Plans'!$A$5:$M$104,8,FALSE),0),IFERROR(VLOOKUP($A1075,'Recurring Plans'!$A$5:$M$104,11,FALSE),"")&lt;&gt;'Assumptions'!$E$9),"",IFERROR(IF(VLOOKUP($A1075,'Recurring Plans'!$A$5:$M$104,7,FALSE)='Assumptions'!$E$4,VLOOKUP($A1075,'Recurring Plans'!$A$5:$M$104,5,FALSE)+($B1075-1)*VLOOKUP($A1075,'Recurring Plans'!$A$5:$M$104,6,FALSE),IF(VLOOKUP($A1075,'Recurring Plans'!$A$5:$M$104,7,FALSE)='Assumptions'!$E$5,VLOOKUP($A1075,'Recurring Plans'!$A$5:$M$104,5,FALSE)+($B1075-1)*VLOOKUP($A1075,'Recurring Plans'!$A$5:$M$104,6,FALSE)*7,IF(VLOOKUP($A1075,'Recurring Plans'!$A$5:$M$104,7,FALSE)='Assumptions'!$E$6,EDATE(VLOOKUP($A1075,'Recurring Plans'!$A$5:$M$104,5,FALSE),($B1075-1)*VLOOKUP($A1075,'Recurring Plans'!$A$5:$M$104,6,FALSE)),""))),""))</f>
        <v/>
      </c>
      <c r="F1075" s="31" t="n"/>
      <c r="G1075" s="32">
        <f>IF($E1075="","",IF($F1075&lt;&gt;"",$F1075,$E1075))</f>
        <v/>
      </c>
      <c r="H1075" s="22">
        <f>IF($E1075="","",IFERROR(VLOOKUP($A1075,'Recurring Plans'!$A$5:$M$104,9,FALSE),""))</f>
        <v/>
      </c>
      <c r="I1075" s="13" t="n"/>
      <c r="J1075" s="18">
        <f>IF($E1075="","",IF($I1075&lt;&gt;"",$I1075,IFERROR(VLOOKUP($A1075,'Recurring Plans'!$A$5:$M$104,10,FALSE),"")))</f>
        <v/>
      </c>
      <c r="K1075" s="12" t="n"/>
      <c r="L1075" s="6">
        <f>IF($G1075="","",IF($K1075&lt;&gt;"",$K1075,'Assumptions'!$E$14))</f>
        <v/>
      </c>
      <c r="M1075" s="13" t="n"/>
      <c r="N1075" s="18">
        <f>IF($G1075="","",IF(OR($F1075&lt;&gt;"",$I1075&lt;&gt;"",$M1075&lt;&gt;"",$K1075='Assumptions'!$E$16,$K1075='Assumptions'!$E$17),"Exception - check",IF(AND($L1075='Assumptions'!$E$14,$G1075&lt;'Assumptions'!$B$4),"Past date - check","")))</f>
        <v/>
      </c>
    </row>
    <row r="1076">
      <c r="A1076" s="9">
        <f>IFERROR(IF(INDEX('Recurring Plans'!$A$5:$A$104,INT((ROW()-5)/12)+1)="","",INDEX('Recurring Plans'!$A$5:$A$104,INT((ROW()-5)/12)+1)),"")</f>
        <v/>
      </c>
      <c r="B1076" s="23">
        <f>IF($A1076="","",MOD(ROW()-5,12)+1)</f>
        <v/>
      </c>
      <c r="C1076" s="20">
        <f>IF($A1076="","",IFERROR(VLOOKUP($A1076,'Recurring Plans'!$A$5:$M$104,2,FALSE),""))</f>
        <v/>
      </c>
      <c r="D1076" s="20">
        <f>IF($A1076="","",IFERROR(VLOOKUP($A1076,'Recurring Plans'!$A$5:$M$104,4,FALSE),""))</f>
        <v/>
      </c>
      <c r="E1076" s="33">
        <f>IF(OR($A1076="",$B1076&gt;IFERROR(VLOOKUP($A1076,'Recurring Plans'!$A$5:$M$104,8,FALSE),0),IFERROR(VLOOKUP($A1076,'Recurring Plans'!$A$5:$M$104,11,FALSE),"")&lt;&gt;'Assumptions'!$E$9),"",IFERROR(IF(VLOOKUP($A1076,'Recurring Plans'!$A$5:$M$104,7,FALSE)='Assumptions'!$E$4,VLOOKUP($A1076,'Recurring Plans'!$A$5:$M$104,5,FALSE)+($B1076-1)*VLOOKUP($A1076,'Recurring Plans'!$A$5:$M$104,6,FALSE),IF(VLOOKUP($A1076,'Recurring Plans'!$A$5:$M$104,7,FALSE)='Assumptions'!$E$5,VLOOKUP($A1076,'Recurring Plans'!$A$5:$M$104,5,FALSE)+($B1076-1)*VLOOKUP($A1076,'Recurring Plans'!$A$5:$M$104,6,FALSE)*7,IF(VLOOKUP($A1076,'Recurring Plans'!$A$5:$M$104,7,FALSE)='Assumptions'!$E$6,EDATE(VLOOKUP($A1076,'Recurring Plans'!$A$5:$M$104,5,FALSE),($B1076-1)*VLOOKUP($A1076,'Recurring Plans'!$A$5:$M$104,6,FALSE)),""))),""))</f>
        <v/>
      </c>
      <c r="F1076" s="31" t="n"/>
      <c r="G1076" s="33">
        <f>IF($E1076="","",IF($F1076&lt;&gt;"",$F1076,$E1076))</f>
        <v/>
      </c>
      <c r="H1076" s="24">
        <f>IF($E1076="","",IFERROR(VLOOKUP($A1076,'Recurring Plans'!$A$5:$M$104,9,FALSE),""))</f>
        <v/>
      </c>
      <c r="I1076" s="13" t="n"/>
      <c r="J1076" s="20">
        <f>IF($E1076="","",IF($I1076&lt;&gt;"",$I1076,IFERROR(VLOOKUP($A1076,'Recurring Plans'!$A$5:$M$104,10,FALSE),"")))</f>
        <v/>
      </c>
      <c r="K1076" s="12" t="n"/>
      <c r="L1076" s="9">
        <f>IF($G1076="","",IF($K1076&lt;&gt;"",$K1076,'Assumptions'!$E$14))</f>
        <v/>
      </c>
      <c r="M1076" s="13" t="n"/>
      <c r="N1076" s="20">
        <f>IF($G1076="","",IF(OR($F1076&lt;&gt;"",$I1076&lt;&gt;"",$M1076&lt;&gt;"",$K1076='Assumptions'!$E$16,$K1076='Assumptions'!$E$17),"Exception - check",IF(AND($L1076='Assumptions'!$E$14,$G1076&lt;'Assumptions'!$B$4),"Past date - check","")))</f>
        <v/>
      </c>
    </row>
    <row r="1077">
      <c r="A1077" s="6">
        <f>IFERROR(IF(INDEX('Recurring Plans'!$A$5:$A$104,INT((ROW()-5)/12)+1)="","",INDEX('Recurring Plans'!$A$5:$A$104,INT((ROW()-5)/12)+1)),"")</f>
        <v/>
      </c>
      <c r="B1077" s="21">
        <f>IF($A1077="","",MOD(ROW()-5,12)+1)</f>
        <v/>
      </c>
      <c r="C1077" s="18">
        <f>IF($A1077="","",IFERROR(VLOOKUP($A1077,'Recurring Plans'!$A$5:$M$104,2,FALSE),""))</f>
        <v/>
      </c>
      <c r="D1077" s="18">
        <f>IF($A1077="","",IFERROR(VLOOKUP($A1077,'Recurring Plans'!$A$5:$M$104,4,FALSE),""))</f>
        <v/>
      </c>
      <c r="E1077" s="32">
        <f>IF(OR($A1077="",$B1077&gt;IFERROR(VLOOKUP($A1077,'Recurring Plans'!$A$5:$M$104,8,FALSE),0),IFERROR(VLOOKUP($A1077,'Recurring Plans'!$A$5:$M$104,11,FALSE),"")&lt;&gt;'Assumptions'!$E$9),"",IFERROR(IF(VLOOKUP($A1077,'Recurring Plans'!$A$5:$M$104,7,FALSE)='Assumptions'!$E$4,VLOOKUP($A1077,'Recurring Plans'!$A$5:$M$104,5,FALSE)+($B1077-1)*VLOOKUP($A1077,'Recurring Plans'!$A$5:$M$104,6,FALSE),IF(VLOOKUP($A1077,'Recurring Plans'!$A$5:$M$104,7,FALSE)='Assumptions'!$E$5,VLOOKUP($A1077,'Recurring Plans'!$A$5:$M$104,5,FALSE)+($B1077-1)*VLOOKUP($A1077,'Recurring Plans'!$A$5:$M$104,6,FALSE)*7,IF(VLOOKUP($A1077,'Recurring Plans'!$A$5:$M$104,7,FALSE)='Assumptions'!$E$6,EDATE(VLOOKUP($A1077,'Recurring Plans'!$A$5:$M$104,5,FALSE),($B1077-1)*VLOOKUP($A1077,'Recurring Plans'!$A$5:$M$104,6,FALSE)),""))),""))</f>
        <v/>
      </c>
      <c r="F1077" s="31" t="n"/>
      <c r="G1077" s="32">
        <f>IF($E1077="","",IF($F1077&lt;&gt;"",$F1077,$E1077))</f>
        <v/>
      </c>
      <c r="H1077" s="22">
        <f>IF($E1077="","",IFERROR(VLOOKUP($A1077,'Recurring Plans'!$A$5:$M$104,9,FALSE),""))</f>
        <v/>
      </c>
      <c r="I1077" s="13" t="n"/>
      <c r="J1077" s="18">
        <f>IF($E1077="","",IF($I1077&lt;&gt;"",$I1077,IFERROR(VLOOKUP($A1077,'Recurring Plans'!$A$5:$M$104,10,FALSE),"")))</f>
        <v/>
      </c>
      <c r="K1077" s="12" t="n"/>
      <c r="L1077" s="6">
        <f>IF($G1077="","",IF($K1077&lt;&gt;"",$K1077,'Assumptions'!$E$14))</f>
        <v/>
      </c>
      <c r="M1077" s="13" t="n"/>
      <c r="N1077" s="18">
        <f>IF($G1077="","",IF(OR($F1077&lt;&gt;"",$I1077&lt;&gt;"",$M1077&lt;&gt;"",$K1077='Assumptions'!$E$16,$K1077='Assumptions'!$E$17),"Exception - check",IF(AND($L1077='Assumptions'!$E$14,$G1077&lt;'Assumptions'!$B$4),"Past date - check","")))</f>
        <v/>
      </c>
    </row>
    <row r="1078">
      <c r="A1078" s="9">
        <f>IFERROR(IF(INDEX('Recurring Plans'!$A$5:$A$104,INT((ROW()-5)/12)+1)="","",INDEX('Recurring Plans'!$A$5:$A$104,INT((ROW()-5)/12)+1)),"")</f>
        <v/>
      </c>
      <c r="B1078" s="23">
        <f>IF($A1078="","",MOD(ROW()-5,12)+1)</f>
        <v/>
      </c>
      <c r="C1078" s="20">
        <f>IF($A1078="","",IFERROR(VLOOKUP($A1078,'Recurring Plans'!$A$5:$M$104,2,FALSE),""))</f>
        <v/>
      </c>
      <c r="D1078" s="20">
        <f>IF($A1078="","",IFERROR(VLOOKUP($A1078,'Recurring Plans'!$A$5:$M$104,4,FALSE),""))</f>
        <v/>
      </c>
      <c r="E1078" s="33">
        <f>IF(OR($A1078="",$B1078&gt;IFERROR(VLOOKUP($A1078,'Recurring Plans'!$A$5:$M$104,8,FALSE),0),IFERROR(VLOOKUP($A1078,'Recurring Plans'!$A$5:$M$104,11,FALSE),"")&lt;&gt;'Assumptions'!$E$9),"",IFERROR(IF(VLOOKUP($A1078,'Recurring Plans'!$A$5:$M$104,7,FALSE)='Assumptions'!$E$4,VLOOKUP($A1078,'Recurring Plans'!$A$5:$M$104,5,FALSE)+($B1078-1)*VLOOKUP($A1078,'Recurring Plans'!$A$5:$M$104,6,FALSE),IF(VLOOKUP($A1078,'Recurring Plans'!$A$5:$M$104,7,FALSE)='Assumptions'!$E$5,VLOOKUP($A1078,'Recurring Plans'!$A$5:$M$104,5,FALSE)+($B1078-1)*VLOOKUP($A1078,'Recurring Plans'!$A$5:$M$104,6,FALSE)*7,IF(VLOOKUP($A1078,'Recurring Plans'!$A$5:$M$104,7,FALSE)='Assumptions'!$E$6,EDATE(VLOOKUP($A1078,'Recurring Plans'!$A$5:$M$104,5,FALSE),($B1078-1)*VLOOKUP($A1078,'Recurring Plans'!$A$5:$M$104,6,FALSE)),""))),""))</f>
        <v/>
      </c>
      <c r="F1078" s="31" t="n"/>
      <c r="G1078" s="33">
        <f>IF($E1078="","",IF($F1078&lt;&gt;"",$F1078,$E1078))</f>
        <v/>
      </c>
      <c r="H1078" s="24">
        <f>IF($E1078="","",IFERROR(VLOOKUP($A1078,'Recurring Plans'!$A$5:$M$104,9,FALSE),""))</f>
        <v/>
      </c>
      <c r="I1078" s="13" t="n"/>
      <c r="J1078" s="20">
        <f>IF($E1078="","",IF($I1078&lt;&gt;"",$I1078,IFERROR(VLOOKUP($A1078,'Recurring Plans'!$A$5:$M$104,10,FALSE),"")))</f>
        <v/>
      </c>
      <c r="K1078" s="12" t="n"/>
      <c r="L1078" s="9">
        <f>IF($G1078="","",IF($K1078&lt;&gt;"",$K1078,'Assumptions'!$E$14))</f>
        <v/>
      </c>
      <c r="M1078" s="13" t="n"/>
      <c r="N1078" s="20">
        <f>IF($G1078="","",IF(OR($F1078&lt;&gt;"",$I1078&lt;&gt;"",$M1078&lt;&gt;"",$K1078='Assumptions'!$E$16,$K1078='Assumptions'!$E$17),"Exception - check",IF(AND($L1078='Assumptions'!$E$14,$G1078&lt;'Assumptions'!$B$4),"Past date - check","")))</f>
        <v/>
      </c>
    </row>
    <row r="1079">
      <c r="A1079" s="6">
        <f>IFERROR(IF(INDEX('Recurring Plans'!$A$5:$A$104,INT((ROW()-5)/12)+1)="","",INDEX('Recurring Plans'!$A$5:$A$104,INT((ROW()-5)/12)+1)),"")</f>
        <v/>
      </c>
      <c r="B1079" s="21">
        <f>IF($A1079="","",MOD(ROW()-5,12)+1)</f>
        <v/>
      </c>
      <c r="C1079" s="18">
        <f>IF($A1079="","",IFERROR(VLOOKUP($A1079,'Recurring Plans'!$A$5:$M$104,2,FALSE),""))</f>
        <v/>
      </c>
      <c r="D1079" s="18">
        <f>IF($A1079="","",IFERROR(VLOOKUP($A1079,'Recurring Plans'!$A$5:$M$104,4,FALSE),""))</f>
        <v/>
      </c>
      <c r="E1079" s="32">
        <f>IF(OR($A1079="",$B1079&gt;IFERROR(VLOOKUP($A1079,'Recurring Plans'!$A$5:$M$104,8,FALSE),0),IFERROR(VLOOKUP($A1079,'Recurring Plans'!$A$5:$M$104,11,FALSE),"")&lt;&gt;'Assumptions'!$E$9),"",IFERROR(IF(VLOOKUP($A1079,'Recurring Plans'!$A$5:$M$104,7,FALSE)='Assumptions'!$E$4,VLOOKUP($A1079,'Recurring Plans'!$A$5:$M$104,5,FALSE)+($B1079-1)*VLOOKUP($A1079,'Recurring Plans'!$A$5:$M$104,6,FALSE),IF(VLOOKUP($A1079,'Recurring Plans'!$A$5:$M$104,7,FALSE)='Assumptions'!$E$5,VLOOKUP($A1079,'Recurring Plans'!$A$5:$M$104,5,FALSE)+($B1079-1)*VLOOKUP($A1079,'Recurring Plans'!$A$5:$M$104,6,FALSE)*7,IF(VLOOKUP($A1079,'Recurring Plans'!$A$5:$M$104,7,FALSE)='Assumptions'!$E$6,EDATE(VLOOKUP($A1079,'Recurring Plans'!$A$5:$M$104,5,FALSE),($B1079-1)*VLOOKUP($A1079,'Recurring Plans'!$A$5:$M$104,6,FALSE)),""))),""))</f>
        <v/>
      </c>
      <c r="F1079" s="31" t="n"/>
      <c r="G1079" s="32">
        <f>IF($E1079="","",IF($F1079&lt;&gt;"",$F1079,$E1079))</f>
        <v/>
      </c>
      <c r="H1079" s="22">
        <f>IF($E1079="","",IFERROR(VLOOKUP($A1079,'Recurring Plans'!$A$5:$M$104,9,FALSE),""))</f>
        <v/>
      </c>
      <c r="I1079" s="13" t="n"/>
      <c r="J1079" s="18">
        <f>IF($E1079="","",IF($I1079&lt;&gt;"",$I1079,IFERROR(VLOOKUP($A1079,'Recurring Plans'!$A$5:$M$104,10,FALSE),"")))</f>
        <v/>
      </c>
      <c r="K1079" s="12" t="n"/>
      <c r="L1079" s="6">
        <f>IF($G1079="","",IF($K1079&lt;&gt;"",$K1079,'Assumptions'!$E$14))</f>
        <v/>
      </c>
      <c r="M1079" s="13" t="n"/>
      <c r="N1079" s="18">
        <f>IF($G1079="","",IF(OR($F1079&lt;&gt;"",$I1079&lt;&gt;"",$M1079&lt;&gt;"",$K1079='Assumptions'!$E$16,$K1079='Assumptions'!$E$17),"Exception - check",IF(AND($L1079='Assumptions'!$E$14,$G1079&lt;'Assumptions'!$B$4),"Past date - check","")))</f>
        <v/>
      </c>
    </row>
    <row r="1080">
      <c r="A1080" s="9">
        <f>IFERROR(IF(INDEX('Recurring Plans'!$A$5:$A$104,INT((ROW()-5)/12)+1)="","",INDEX('Recurring Plans'!$A$5:$A$104,INT((ROW()-5)/12)+1)),"")</f>
        <v/>
      </c>
      <c r="B1080" s="23">
        <f>IF($A1080="","",MOD(ROW()-5,12)+1)</f>
        <v/>
      </c>
      <c r="C1080" s="20">
        <f>IF($A1080="","",IFERROR(VLOOKUP($A1080,'Recurring Plans'!$A$5:$M$104,2,FALSE),""))</f>
        <v/>
      </c>
      <c r="D1080" s="20">
        <f>IF($A1080="","",IFERROR(VLOOKUP($A1080,'Recurring Plans'!$A$5:$M$104,4,FALSE),""))</f>
        <v/>
      </c>
      <c r="E1080" s="33">
        <f>IF(OR($A1080="",$B1080&gt;IFERROR(VLOOKUP($A1080,'Recurring Plans'!$A$5:$M$104,8,FALSE),0),IFERROR(VLOOKUP($A1080,'Recurring Plans'!$A$5:$M$104,11,FALSE),"")&lt;&gt;'Assumptions'!$E$9),"",IFERROR(IF(VLOOKUP($A1080,'Recurring Plans'!$A$5:$M$104,7,FALSE)='Assumptions'!$E$4,VLOOKUP($A1080,'Recurring Plans'!$A$5:$M$104,5,FALSE)+($B1080-1)*VLOOKUP($A1080,'Recurring Plans'!$A$5:$M$104,6,FALSE),IF(VLOOKUP($A1080,'Recurring Plans'!$A$5:$M$104,7,FALSE)='Assumptions'!$E$5,VLOOKUP($A1080,'Recurring Plans'!$A$5:$M$104,5,FALSE)+($B1080-1)*VLOOKUP($A1080,'Recurring Plans'!$A$5:$M$104,6,FALSE)*7,IF(VLOOKUP($A1080,'Recurring Plans'!$A$5:$M$104,7,FALSE)='Assumptions'!$E$6,EDATE(VLOOKUP($A1080,'Recurring Plans'!$A$5:$M$104,5,FALSE),($B1080-1)*VLOOKUP($A1080,'Recurring Plans'!$A$5:$M$104,6,FALSE)),""))),""))</f>
        <v/>
      </c>
      <c r="F1080" s="31" t="n"/>
      <c r="G1080" s="33">
        <f>IF($E1080="","",IF($F1080&lt;&gt;"",$F1080,$E1080))</f>
        <v/>
      </c>
      <c r="H1080" s="24">
        <f>IF($E1080="","",IFERROR(VLOOKUP($A1080,'Recurring Plans'!$A$5:$M$104,9,FALSE),""))</f>
        <v/>
      </c>
      <c r="I1080" s="13" t="n"/>
      <c r="J1080" s="20">
        <f>IF($E1080="","",IF($I1080&lt;&gt;"",$I1080,IFERROR(VLOOKUP($A1080,'Recurring Plans'!$A$5:$M$104,10,FALSE),"")))</f>
        <v/>
      </c>
      <c r="K1080" s="12" t="n"/>
      <c r="L1080" s="9">
        <f>IF($G1080="","",IF($K1080&lt;&gt;"",$K1080,'Assumptions'!$E$14))</f>
        <v/>
      </c>
      <c r="M1080" s="13" t="n"/>
      <c r="N1080" s="20">
        <f>IF($G1080="","",IF(OR($F1080&lt;&gt;"",$I1080&lt;&gt;"",$M1080&lt;&gt;"",$K1080='Assumptions'!$E$16,$K1080='Assumptions'!$E$17),"Exception - check",IF(AND($L1080='Assumptions'!$E$14,$G1080&lt;'Assumptions'!$B$4),"Past date - check","")))</f>
        <v/>
      </c>
    </row>
    <row r="1081">
      <c r="A1081" s="6">
        <f>IFERROR(IF(INDEX('Recurring Plans'!$A$5:$A$104,INT((ROW()-5)/12)+1)="","",INDEX('Recurring Plans'!$A$5:$A$104,INT((ROW()-5)/12)+1)),"")</f>
        <v/>
      </c>
      <c r="B1081" s="21">
        <f>IF($A1081="","",MOD(ROW()-5,12)+1)</f>
        <v/>
      </c>
      <c r="C1081" s="18">
        <f>IF($A1081="","",IFERROR(VLOOKUP($A1081,'Recurring Plans'!$A$5:$M$104,2,FALSE),""))</f>
        <v/>
      </c>
      <c r="D1081" s="18">
        <f>IF($A1081="","",IFERROR(VLOOKUP($A1081,'Recurring Plans'!$A$5:$M$104,4,FALSE),""))</f>
        <v/>
      </c>
      <c r="E1081" s="32">
        <f>IF(OR($A1081="",$B1081&gt;IFERROR(VLOOKUP($A1081,'Recurring Plans'!$A$5:$M$104,8,FALSE),0),IFERROR(VLOOKUP($A1081,'Recurring Plans'!$A$5:$M$104,11,FALSE),"")&lt;&gt;'Assumptions'!$E$9),"",IFERROR(IF(VLOOKUP($A1081,'Recurring Plans'!$A$5:$M$104,7,FALSE)='Assumptions'!$E$4,VLOOKUP($A1081,'Recurring Plans'!$A$5:$M$104,5,FALSE)+($B1081-1)*VLOOKUP($A1081,'Recurring Plans'!$A$5:$M$104,6,FALSE),IF(VLOOKUP($A1081,'Recurring Plans'!$A$5:$M$104,7,FALSE)='Assumptions'!$E$5,VLOOKUP($A1081,'Recurring Plans'!$A$5:$M$104,5,FALSE)+($B1081-1)*VLOOKUP($A1081,'Recurring Plans'!$A$5:$M$104,6,FALSE)*7,IF(VLOOKUP($A1081,'Recurring Plans'!$A$5:$M$104,7,FALSE)='Assumptions'!$E$6,EDATE(VLOOKUP($A1081,'Recurring Plans'!$A$5:$M$104,5,FALSE),($B1081-1)*VLOOKUP($A1081,'Recurring Plans'!$A$5:$M$104,6,FALSE)),""))),""))</f>
        <v/>
      </c>
      <c r="F1081" s="31" t="n"/>
      <c r="G1081" s="32">
        <f>IF($E1081="","",IF($F1081&lt;&gt;"",$F1081,$E1081))</f>
        <v/>
      </c>
      <c r="H1081" s="22">
        <f>IF($E1081="","",IFERROR(VLOOKUP($A1081,'Recurring Plans'!$A$5:$M$104,9,FALSE),""))</f>
        <v/>
      </c>
      <c r="I1081" s="13" t="n"/>
      <c r="J1081" s="18">
        <f>IF($E1081="","",IF($I1081&lt;&gt;"",$I1081,IFERROR(VLOOKUP($A1081,'Recurring Plans'!$A$5:$M$104,10,FALSE),"")))</f>
        <v/>
      </c>
      <c r="K1081" s="12" t="n"/>
      <c r="L1081" s="6">
        <f>IF($G1081="","",IF($K1081&lt;&gt;"",$K1081,'Assumptions'!$E$14))</f>
        <v/>
      </c>
      <c r="M1081" s="13" t="n"/>
      <c r="N1081" s="18">
        <f>IF($G1081="","",IF(OR($F1081&lt;&gt;"",$I1081&lt;&gt;"",$M1081&lt;&gt;"",$K1081='Assumptions'!$E$16,$K1081='Assumptions'!$E$17),"Exception - check",IF(AND($L1081='Assumptions'!$E$14,$G1081&lt;'Assumptions'!$B$4),"Past date - check","")))</f>
        <v/>
      </c>
    </row>
    <row r="1082">
      <c r="A1082" s="9">
        <f>IFERROR(IF(INDEX('Recurring Plans'!$A$5:$A$104,INT((ROW()-5)/12)+1)="","",INDEX('Recurring Plans'!$A$5:$A$104,INT((ROW()-5)/12)+1)),"")</f>
        <v/>
      </c>
      <c r="B1082" s="23">
        <f>IF($A1082="","",MOD(ROW()-5,12)+1)</f>
        <v/>
      </c>
      <c r="C1082" s="20">
        <f>IF($A1082="","",IFERROR(VLOOKUP($A1082,'Recurring Plans'!$A$5:$M$104,2,FALSE),""))</f>
        <v/>
      </c>
      <c r="D1082" s="20">
        <f>IF($A1082="","",IFERROR(VLOOKUP($A1082,'Recurring Plans'!$A$5:$M$104,4,FALSE),""))</f>
        <v/>
      </c>
      <c r="E1082" s="33">
        <f>IF(OR($A1082="",$B1082&gt;IFERROR(VLOOKUP($A1082,'Recurring Plans'!$A$5:$M$104,8,FALSE),0),IFERROR(VLOOKUP($A1082,'Recurring Plans'!$A$5:$M$104,11,FALSE),"")&lt;&gt;'Assumptions'!$E$9),"",IFERROR(IF(VLOOKUP($A1082,'Recurring Plans'!$A$5:$M$104,7,FALSE)='Assumptions'!$E$4,VLOOKUP($A1082,'Recurring Plans'!$A$5:$M$104,5,FALSE)+($B1082-1)*VLOOKUP($A1082,'Recurring Plans'!$A$5:$M$104,6,FALSE),IF(VLOOKUP($A1082,'Recurring Plans'!$A$5:$M$104,7,FALSE)='Assumptions'!$E$5,VLOOKUP($A1082,'Recurring Plans'!$A$5:$M$104,5,FALSE)+($B1082-1)*VLOOKUP($A1082,'Recurring Plans'!$A$5:$M$104,6,FALSE)*7,IF(VLOOKUP($A1082,'Recurring Plans'!$A$5:$M$104,7,FALSE)='Assumptions'!$E$6,EDATE(VLOOKUP($A1082,'Recurring Plans'!$A$5:$M$104,5,FALSE),($B1082-1)*VLOOKUP($A1082,'Recurring Plans'!$A$5:$M$104,6,FALSE)),""))),""))</f>
        <v/>
      </c>
      <c r="F1082" s="31" t="n"/>
      <c r="G1082" s="33">
        <f>IF($E1082="","",IF($F1082&lt;&gt;"",$F1082,$E1082))</f>
        <v/>
      </c>
      <c r="H1082" s="24">
        <f>IF($E1082="","",IFERROR(VLOOKUP($A1082,'Recurring Plans'!$A$5:$M$104,9,FALSE),""))</f>
        <v/>
      </c>
      <c r="I1082" s="13" t="n"/>
      <c r="J1082" s="20">
        <f>IF($E1082="","",IF($I1082&lt;&gt;"",$I1082,IFERROR(VLOOKUP($A1082,'Recurring Plans'!$A$5:$M$104,10,FALSE),"")))</f>
        <v/>
      </c>
      <c r="K1082" s="12" t="n"/>
      <c r="L1082" s="9">
        <f>IF($G1082="","",IF($K1082&lt;&gt;"",$K1082,'Assumptions'!$E$14))</f>
        <v/>
      </c>
      <c r="M1082" s="13" t="n"/>
      <c r="N1082" s="20">
        <f>IF($G1082="","",IF(OR($F1082&lt;&gt;"",$I1082&lt;&gt;"",$M1082&lt;&gt;"",$K1082='Assumptions'!$E$16,$K1082='Assumptions'!$E$17),"Exception - check",IF(AND($L1082='Assumptions'!$E$14,$G1082&lt;'Assumptions'!$B$4),"Past date - check","")))</f>
        <v/>
      </c>
    </row>
    <row r="1083">
      <c r="A1083" s="6">
        <f>IFERROR(IF(INDEX('Recurring Plans'!$A$5:$A$104,INT((ROW()-5)/12)+1)="","",INDEX('Recurring Plans'!$A$5:$A$104,INT((ROW()-5)/12)+1)),"")</f>
        <v/>
      </c>
      <c r="B1083" s="21">
        <f>IF($A1083="","",MOD(ROW()-5,12)+1)</f>
        <v/>
      </c>
      <c r="C1083" s="18">
        <f>IF($A1083="","",IFERROR(VLOOKUP($A1083,'Recurring Plans'!$A$5:$M$104,2,FALSE),""))</f>
        <v/>
      </c>
      <c r="D1083" s="18">
        <f>IF($A1083="","",IFERROR(VLOOKUP($A1083,'Recurring Plans'!$A$5:$M$104,4,FALSE),""))</f>
        <v/>
      </c>
      <c r="E1083" s="32">
        <f>IF(OR($A1083="",$B1083&gt;IFERROR(VLOOKUP($A1083,'Recurring Plans'!$A$5:$M$104,8,FALSE),0),IFERROR(VLOOKUP($A1083,'Recurring Plans'!$A$5:$M$104,11,FALSE),"")&lt;&gt;'Assumptions'!$E$9),"",IFERROR(IF(VLOOKUP($A1083,'Recurring Plans'!$A$5:$M$104,7,FALSE)='Assumptions'!$E$4,VLOOKUP($A1083,'Recurring Plans'!$A$5:$M$104,5,FALSE)+($B1083-1)*VLOOKUP($A1083,'Recurring Plans'!$A$5:$M$104,6,FALSE),IF(VLOOKUP($A1083,'Recurring Plans'!$A$5:$M$104,7,FALSE)='Assumptions'!$E$5,VLOOKUP($A1083,'Recurring Plans'!$A$5:$M$104,5,FALSE)+($B1083-1)*VLOOKUP($A1083,'Recurring Plans'!$A$5:$M$104,6,FALSE)*7,IF(VLOOKUP($A1083,'Recurring Plans'!$A$5:$M$104,7,FALSE)='Assumptions'!$E$6,EDATE(VLOOKUP($A1083,'Recurring Plans'!$A$5:$M$104,5,FALSE),($B1083-1)*VLOOKUP($A1083,'Recurring Plans'!$A$5:$M$104,6,FALSE)),""))),""))</f>
        <v/>
      </c>
      <c r="F1083" s="31" t="n"/>
      <c r="G1083" s="32">
        <f>IF($E1083="","",IF($F1083&lt;&gt;"",$F1083,$E1083))</f>
        <v/>
      </c>
      <c r="H1083" s="22">
        <f>IF($E1083="","",IFERROR(VLOOKUP($A1083,'Recurring Plans'!$A$5:$M$104,9,FALSE),""))</f>
        <v/>
      </c>
      <c r="I1083" s="13" t="n"/>
      <c r="J1083" s="18">
        <f>IF($E1083="","",IF($I1083&lt;&gt;"",$I1083,IFERROR(VLOOKUP($A1083,'Recurring Plans'!$A$5:$M$104,10,FALSE),"")))</f>
        <v/>
      </c>
      <c r="K1083" s="12" t="n"/>
      <c r="L1083" s="6">
        <f>IF($G1083="","",IF($K1083&lt;&gt;"",$K1083,'Assumptions'!$E$14))</f>
        <v/>
      </c>
      <c r="M1083" s="13" t="n"/>
      <c r="N1083" s="18">
        <f>IF($G1083="","",IF(OR($F1083&lt;&gt;"",$I1083&lt;&gt;"",$M1083&lt;&gt;"",$K1083='Assumptions'!$E$16,$K1083='Assumptions'!$E$17),"Exception - check",IF(AND($L1083='Assumptions'!$E$14,$G1083&lt;'Assumptions'!$B$4),"Past date - check","")))</f>
        <v/>
      </c>
    </row>
    <row r="1084">
      <c r="A1084" s="9">
        <f>IFERROR(IF(INDEX('Recurring Plans'!$A$5:$A$104,INT((ROW()-5)/12)+1)="","",INDEX('Recurring Plans'!$A$5:$A$104,INT((ROW()-5)/12)+1)),"")</f>
        <v/>
      </c>
      <c r="B1084" s="23">
        <f>IF($A1084="","",MOD(ROW()-5,12)+1)</f>
        <v/>
      </c>
      <c r="C1084" s="20">
        <f>IF($A1084="","",IFERROR(VLOOKUP($A1084,'Recurring Plans'!$A$5:$M$104,2,FALSE),""))</f>
        <v/>
      </c>
      <c r="D1084" s="20">
        <f>IF($A1084="","",IFERROR(VLOOKUP($A1084,'Recurring Plans'!$A$5:$M$104,4,FALSE),""))</f>
        <v/>
      </c>
      <c r="E1084" s="33">
        <f>IF(OR($A1084="",$B1084&gt;IFERROR(VLOOKUP($A1084,'Recurring Plans'!$A$5:$M$104,8,FALSE),0),IFERROR(VLOOKUP($A1084,'Recurring Plans'!$A$5:$M$104,11,FALSE),"")&lt;&gt;'Assumptions'!$E$9),"",IFERROR(IF(VLOOKUP($A1084,'Recurring Plans'!$A$5:$M$104,7,FALSE)='Assumptions'!$E$4,VLOOKUP($A1084,'Recurring Plans'!$A$5:$M$104,5,FALSE)+($B1084-1)*VLOOKUP($A1084,'Recurring Plans'!$A$5:$M$104,6,FALSE),IF(VLOOKUP($A1084,'Recurring Plans'!$A$5:$M$104,7,FALSE)='Assumptions'!$E$5,VLOOKUP($A1084,'Recurring Plans'!$A$5:$M$104,5,FALSE)+($B1084-1)*VLOOKUP($A1084,'Recurring Plans'!$A$5:$M$104,6,FALSE)*7,IF(VLOOKUP($A1084,'Recurring Plans'!$A$5:$M$104,7,FALSE)='Assumptions'!$E$6,EDATE(VLOOKUP($A1084,'Recurring Plans'!$A$5:$M$104,5,FALSE),($B1084-1)*VLOOKUP($A1084,'Recurring Plans'!$A$5:$M$104,6,FALSE)),""))),""))</f>
        <v/>
      </c>
      <c r="F1084" s="31" t="n"/>
      <c r="G1084" s="33">
        <f>IF($E1084="","",IF($F1084&lt;&gt;"",$F1084,$E1084))</f>
        <v/>
      </c>
      <c r="H1084" s="24">
        <f>IF($E1084="","",IFERROR(VLOOKUP($A1084,'Recurring Plans'!$A$5:$M$104,9,FALSE),""))</f>
        <v/>
      </c>
      <c r="I1084" s="13" t="n"/>
      <c r="J1084" s="20">
        <f>IF($E1084="","",IF($I1084&lt;&gt;"",$I1084,IFERROR(VLOOKUP($A1084,'Recurring Plans'!$A$5:$M$104,10,FALSE),"")))</f>
        <v/>
      </c>
      <c r="K1084" s="12" t="n"/>
      <c r="L1084" s="9">
        <f>IF($G1084="","",IF($K1084&lt;&gt;"",$K1084,'Assumptions'!$E$14))</f>
        <v/>
      </c>
      <c r="M1084" s="13" t="n"/>
      <c r="N1084" s="20">
        <f>IF($G1084="","",IF(OR($F1084&lt;&gt;"",$I1084&lt;&gt;"",$M1084&lt;&gt;"",$K1084='Assumptions'!$E$16,$K1084='Assumptions'!$E$17),"Exception - check",IF(AND($L1084='Assumptions'!$E$14,$G1084&lt;'Assumptions'!$B$4),"Past date - check","")))</f>
        <v/>
      </c>
    </row>
    <row r="1085">
      <c r="A1085" s="6">
        <f>IFERROR(IF(INDEX('Recurring Plans'!$A$5:$A$104,INT((ROW()-5)/12)+1)="","",INDEX('Recurring Plans'!$A$5:$A$104,INT((ROW()-5)/12)+1)),"")</f>
        <v/>
      </c>
      <c r="B1085" s="21">
        <f>IF($A1085="","",MOD(ROW()-5,12)+1)</f>
        <v/>
      </c>
      <c r="C1085" s="18">
        <f>IF($A1085="","",IFERROR(VLOOKUP($A1085,'Recurring Plans'!$A$5:$M$104,2,FALSE),""))</f>
        <v/>
      </c>
      <c r="D1085" s="18">
        <f>IF($A1085="","",IFERROR(VLOOKUP($A1085,'Recurring Plans'!$A$5:$M$104,4,FALSE),""))</f>
        <v/>
      </c>
      <c r="E1085" s="32">
        <f>IF(OR($A1085="",$B1085&gt;IFERROR(VLOOKUP($A1085,'Recurring Plans'!$A$5:$M$104,8,FALSE),0),IFERROR(VLOOKUP($A1085,'Recurring Plans'!$A$5:$M$104,11,FALSE),"")&lt;&gt;'Assumptions'!$E$9),"",IFERROR(IF(VLOOKUP($A1085,'Recurring Plans'!$A$5:$M$104,7,FALSE)='Assumptions'!$E$4,VLOOKUP($A1085,'Recurring Plans'!$A$5:$M$104,5,FALSE)+($B1085-1)*VLOOKUP($A1085,'Recurring Plans'!$A$5:$M$104,6,FALSE),IF(VLOOKUP($A1085,'Recurring Plans'!$A$5:$M$104,7,FALSE)='Assumptions'!$E$5,VLOOKUP($A1085,'Recurring Plans'!$A$5:$M$104,5,FALSE)+($B1085-1)*VLOOKUP($A1085,'Recurring Plans'!$A$5:$M$104,6,FALSE)*7,IF(VLOOKUP($A1085,'Recurring Plans'!$A$5:$M$104,7,FALSE)='Assumptions'!$E$6,EDATE(VLOOKUP($A1085,'Recurring Plans'!$A$5:$M$104,5,FALSE),($B1085-1)*VLOOKUP($A1085,'Recurring Plans'!$A$5:$M$104,6,FALSE)),""))),""))</f>
        <v/>
      </c>
      <c r="F1085" s="31" t="n"/>
      <c r="G1085" s="32">
        <f>IF($E1085="","",IF($F1085&lt;&gt;"",$F1085,$E1085))</f>
        <v/>
      </c>
      <c r="H1085" s="22">
        <f>IF($E1085="","",IFERROR(VLOOKUP($A1085,'Recurring Plans'!$A$5:$M$104,9,FALSE),""))</f>
        <v/>
      </c>
      <c r="I1085" s="13" t="n"/>
      <c r="J1085" s="18">
        <f>IF($E1085="","",IF($I1085&lt;&gt;"",$I1085,IFERROR(VLOOKUP($A1085,'Recurring Plans'!$A$5:$M$104,10,FALSE),"")))</f>
        <v/>
      </c>
      <c r="K1085" s="12" t="n"/>
      <c r="L1085" s="6">
        <f>IF($G1085="","",IF($K1085&lt;&gt;"",$K1085,'Assumptions'!$E$14))</f>
        <v/>
      </c>
      <c r="M1085" s="13" t="n"/>
      <c r="N1085" s="18">
        <f>IF($G1085="","",IF(OR($F1085&lt;&gt;"",$I1085&lt;&gt;"",$M1085&lt;&gt;"",$K1085='Assumptions'!$E$16,$K1085='Assumptions'!$E$17),"Exception - check",IF(AND($L1085='Assumptions'!$E$14,$G1085&lt;'Assumptions'!$B$4),"Past date - check","")))</f>
        <v/>
      </c>
    </row>
    <row r="1086">
      <c r="A1086" s="9">
        <f>IFERROR(IF(INDEX('Recurring Plans'!$A$5:$A$104,INT((ROW()-5)/12)+1)="","",INDEX('Recurring Plans'!$A$5:$A$104,INT((ROW()-5)/12)+1)),"")</f>
        <v/>
      </c>
      <c r="B1086" s="23">
        <f>IF($A1086="","",MOD(ROW()-5,12)+1)</f>
        <v/>
      </c>
      <c r="C1086" s="20">
        <f>IF($A1086="","",IFERROR(VLOOKUP($A1086,'Recurring Plans'!$A$5:$M$104,2,FALSE),""))</f>
        <v/>
      </c>
      <c r="D1086" s="20">
        <f>IF($A1086="","",IFERROR(VLOOKUP($A1086,'Recurring Plans'!$A$5:$M$104,4,FALSE),""))</f>
        <v/>
      </c>
      <c r="E1086" s="33">
        <f>IF(OR($A1086="",$B1086&gt;IFERROR(VLOOKUP($A1086,'Recurring Plans'!$A$5:$M$104,8,FALSE),0),IFERROR(VLOOKUP($A1086,'Recurring Plans'!$A$5:$M$104,11,FALSE),"")&lt;&gt;'Assumptions'!$E$9),"",IFERROR(IF(VLOOKUP($A1086,'Recurring Plans'!$A$5:$M$104,7,FALSE)='Assumptions'!$E$4,VLOOKUP($A1086,'Recurring Plans'!$A$5:$M$104,5,FALSE)+($B1086-1)*VLOOKUP($A1086,'Recurring Plans'!$A$5:$M$104,6,FALSE),IF(VLOOKUP($A1086,'Recurring Plans'!$A$5:$M$104,7,FALSE)='Assumptions'!$E$5,VLOOKUP($A1086,'Recurring Plans'!$A$5:$M$104,5,FALSE)+($B1086-1)*VLOOKUP($A1086,'Recurring Plans'!$A$5:$M$104,6,FALSE)*7,IF(VLOOKUP($A1086,'Recurring Plans'!$A$5:$M$104,7,FALSE)='Assumptions'!$E$6,EDATE(VLOOKUP($A1086,'Recurring Plans'!$A$5:$M$104,5,FALSE),($B1086-1)*VLOOKUP($A1086,'Recurring Plans'!$A$5:$M$104,6,FALSE)),""))),""))</f>
        <v/>
      </c>
      <c r="F1086" s="31" t="n"/>
      <c r="G1086" s="33">
        <f>IF($E1086="","",IF($F1086&lt;&gt;"",$F1086,$E1086))</f>
        <v/>
      </c>
      <c r="H1086" s="24">
        <f>IF($E1086="","",IFERROR(VLOOKUP($A1086,'Recurring Plans'!$A$5:$M$104,9,FALSE),""))</f>
        <v/>
      </c>
      <c r="I1086" s="13" t="n"/>
      <c r="J1086" s="20">
        <f>IF($E1086="","",IF($I1086&lt;&gt;"",$I1086,IFERROR(VLOOKUP($A1086,'Recurring Plans'!$A$5:$M$104,10,FALSE),"")))</f>
        <v/>
      </c>
      <c r="K1086" s="12" t="n"/>
      <c r="L1086" s="9">
        <f>IF($G1086="","",IF($K1086&lt;&gt;"",$K1086,'Assumptions'!$E$14))</f>
        <v/>
      </c>
      <c r="M1086" s="13" t="n"/>
      <c r="N1086" s="20">
        <f>IF($G1086="","",IF(OR($F1086&lt;&gt;"",$I1086&lt;&gt;"",$M1086&lt;&gt;"",$K1086='Assumptions'!$E$16,$K1086='Assumptions'!$E$17),"Exception - check",IF(AND($L1086='Assumptions'!$E$14,$G1086&lt;'Assumptions'!$B$4),"Past date - check","")))</f>
        <v/>
      </c>
    </row>
    <row r="1087">
      <c r="A1087" s="6">
        <f>IFERROR(IF(INDEX('Recurring Plans'!$A$5:$A$104,INT((ROW()-5)/12)+1)="","",INDEX('Recurring Plans'!$A$5:$A$104,INT((ROW()-5)/12)+1)),"")</f>
        <v/>
      </c>
      <c r="B1087" s="21">
        <f>IF($A1087="","",MOD(ROW()-5,12)+1)</f>
        <v/>
      </c>
      <c r="C1087" s="18">
        <f>IF($A1087="","",IFERROR(VLOOKUP($A1087,'Recurring Plans'!$A$5:$M$104,2,FALSE),""))</f>
        <v/>
      </c>
      <c r="D1087" s="18">
        <f>IF($A1087="","",IFERROR(VLOOKUP($A1087,'Recurring Plans'!$A$5:$M$104,4,FALSE),""))</f>
        <v/>
      </c>
      <c r="E1087" s="32">
        <f>IF(OR($A1087="",$B1087&gt;IFERROR(VLOOKUP($A1087,'Recurring Plans'!$A$5:$M$104,8,FALSE),0),IFERROR(VLOOKUP($A1087,'Recurring Plans'!$A$5:$M$104,11,FALSE),"")&lt;&gt;'Assumptions'!$E$9),"",IFERROR(IF(VLOOKUP($A1087,'Recurring Plans'!$A$5:$M$104,7,FALSE)='Assumptions'!$E$4,VLOOKUP($A1087,'Recurring Plans'!$A$5:$M$104,5,FALSE)+($B1087-1)*VLOOKUP($A1087,'Recurring Plans'!$A$5:$M$104,6,FALSE),IF(VLOOKUP($A1087,'Recurring Plans'!$A$5:$M$104,7,FALSE)='Assumptions'!$E$5,VLOOKUP($A1087,'Recurring Plans'!$A$5:$M$104,5,FALSE)+($B1087-1)*VLOOKUP($A1087,'Recurring Plans'!$A$5:$M$104,6,FALSE)*7,IF(VLOOKUP($A1087,'Recurring Plans'!$A$5:$M$104,7,FALSE)='Assumptions'!$E$6,EDATE(VLOOKUP($A1087,'Recurring Plans'!$A$5:$M$104,5,FALSE),($B1087-1)*VLOOKUP($A1087,'Recurring Plans'!$A$5:$M$104,6,FALSE)),""))),""))</f>
        <v/>
      </c>
      <c r="F1087" s="31" t="n"/>
      <c r="G1087" s="32">
        <f>IF($E1087="","",IF($F1087&lt;&gt;"",$F1087,$E1087))</f>
        <v/>
      </c>
      <c r="H1087" s="22">
        <f>IF($E1087="","",IFERROR(VLOOKUP($A1087,'Recurring Plans'!$A$5:$M$104,9,FALSE),""))</f>
        <v/>
      </c>
      <c r="I1087" s="13" t="n"/>
      <c r="J1087" s="18">
        <f>IF($E1087="","",IF($I1087&lt;&gt;"",$I1087,IFERROR(VLOOKUP($A1087,'Recurring Plans'!$A$5:$M$104,10,FALSE),"")))</f>
        <v/>
      </c>
      <c r="K1087" s="12" t="n"/>
      <c r="L1087" s="6">
        <f>IF($G1087="","",IF($K1087&lt;&gt;"",$K1087,'Assumptions'!$E$14))</f>
        <v/>
      </c>
      <c r="M1087" s="13" t="n"/>
      <c r="N1087" s="18">
        <f>IF($G1087="","",IF(OR($F1087&lt;&gt;"",$I1087&lt;&gt;"",$M1087&lt;&gt;"",$K1087='Assumptions'!$E$16,$K1087='Assumptions'!$E$17),"Exception - check",IF(AND($L1087='Assumptions'!$E$14,$G1087&lt;'Assumptions'!$B$4),"Past date - check","")))</f>
        <v/>
      </c>
    </row>
    <row r="1088">
      <c r="A1088" s="9">
        <f>IFERROR(IF(INDEX('Recurring Plans'!$A$5:$A$104,INT((ROW()-5)/12)+1)="","",INDEX('Recurring Plans'!$A$5:$A$104,INT((ROW()-5)/12)+1)),"")</f>
        <v/>
      </c>
      <c r="B1088" s="23">
        <f>IF($A1088="","",MOD(ROW()-5,12)+1)</f>
        <v/>
      </c>
      <c r="C1088" s="20">
        <f>IF($A1088="","",IFERROR(VLOOKUP($A1088,'Recurring Plans'!$A$5:$M$104,2,FALSE),""))</f>
        <v/>
      </c>
      <c r="D1088" s="20">
        <f>IF($A1088="","",IFERROR(VLOOKUP($A1088,'Recurring Plans'!$A$5:$M$104,4,FALSE),""))</f>
        <v/>
      </c>
      <c r="E1088" s="33">
        <f>IF(OR($A1088="",$B1088&gt;IFERROR(VLOOKUP($A1088,'Recurring Plans'!$A$5:$M$104,8,FALSE),0),IFERROR(VLOOKUP($A1088,'Recurring Plans'!$A$5:$M$104,11,FALSE),"")&lt;&gt;'Assumptions'!$E$9),"",IFERROR(IF(VLOOKUP($A1088,'Recurring Plans'!$A$5:$M$104,7,FALSE)='Assumptions'!$E$4,VLOOKUP($A1088,'Recurring Plans'!$A$5:$M$104,5,FALSE)+($B1088-1)*VLOOKUP($A1088,'Recurring Plans'!$A$5:$M$104,6,FALSE),IF(VLOOKUP($A1088,'Recurring Plans'!$A$5:$M$104,7,FALSE)='Assumptions'!$E$5,VLOOKUP($A1088,'Recurring Plans'!$A$5:$M$104,5,FALSE)+($B1088-1)*VLOOKUP($A1088,'Recurring Plans'!$A$5:$M$104,6,FALSE)*7,IF(VLOOKUP($A1088,'Recurring Plans'!$A$5:$M$104,7,FALSE)='Assumptions'!$E$6,EDATE(VLOOKUP($A1088,'Recurring Plans'!$A$5:$M$104,5,FALSE),($B1088-1)*VLOOKUP($A1088,'Recurring Plans'!$A$5:$M$104,6,FALSE)),""))),""))</f>
        <v/>
      </c>
      <c r="F1088" s="31" t="n"/>
      <c r="G1088" s="33">
        <f>IF($E1088="","",IF($F1088&lt;&gt;"",$F1088,$E1088))</f>
        <v/>
      </c>
      <c r="H1088" s="24">
        <f>IF($E1088="","",IFERROR(VLOOKUP($A1088,'Recurring Plans'!$A$5:$M$104,9,FALSE),""))</f>
        <v/>
      </c>
      <c r="I1088" s="13" t="n"/>
      <c r="J1088" s="20">
        <f>IF($E1088="","",IF($I1088&lt;&gt;"",$I1088,IFERROR(VLOOKUP($A1088,'Recurring Plans'!$A$5:$M$104,10,FALSE),"")))</f>
        <v/>
      </c>
      <c r="K1088" s="12" t="n"/>
      <c r="L1088" s="9">
        <f>IF($G1088="","",IF($K1088&lt;&gt;"",$K1088,'Assumptions'!$E$14))</f>
        <v/>
      </c>
      <c r="M1088" s="13" t="n"/>
      <c r="N1088" s="20">
        <f>IF($G1088="","",IF(OR($F1088&lt;&gt;"",$I1088&lt;&gt;"",$M1088&lt;&gt;"",$K1088='Assumptions'!$E$16,$K1088='Assumptions'!$E$17),"Exception - check",IF(AND($L1088='Assumptions'!$E$14,$G1088&lt;'Assumptions'!$B$4),"Past date - check","")))</f>
        <v/>
      </c>
    </row>
    <row r="1089">
      <c r="A1089" s="6">
        <f>IFERROR(IF(INDEX('Recurring Plans'!$A$5:$A$104,INT((ROW()-5)/12)+1)="","",INDEX('Recurring Plans'!$A$5:$A$104,INT((ROW()-5)/12)+1)),"")</f>
        <v/>
      </c>
      <c r="B1089" s="21">
        <f>IF($A1089="","",MOD(ROW()-5,12)+1)</f>
        <v/>
      </c>
      <c r="C1089" s="18">
        <f>IF($A1089="","",IFERROR(VLOOKUP($A1089,'Recurring Plans'!$A$5:$M$104,2,FALSE),""))</f>
        <v/>
      </c>
      <c r="D1089" s="18">
        <f>IF($A1089="","",IFERROR(VLOOKUP($A1089,'Recurring Plans'!$A$5:$M$104,4,FALSE),""))</f>
        <v/>
      </c>
      <c r="E1089" s="32">
        <f>IF(OR($A1089="",$B1089&gt;IFERROR(VLOOKUP($A1089,'Recurring Plans'!$A$5:$M$104,8,FALSE),0),IFERROR(VLOOKUP($A1089,'Recurring Plans'!$A$5:$M$104,11,FALSE),"")&lt;&gt;'Assumptions'!$E$9),"",IFERROR(IF(VLOOKUP($A1089,'Recurring Plans'!$A$5:$M$104,7,FALSE)='Assumptions'!$E$4,VLOOKUP($A1089,'Recurring Plans'!$A$5:$M$104,5,FALSE)+($B1089-1)*VLOOKUP($A1089,'Recurring Plans'!$A$5:$M$104,6,FALSE),IF(VLOOKUP($A1089,'Recurring Plans'!$A$5:$M$104,7,FALSE)='Assumptions'!$E$5,VLOOKUP($A1089,'Recurring Plans'!$A$5:$M$104,5,FALSE)+($B1089-1)*VLOOKUP($A1089,'Recurring Plans'!$A$5:$M$104,6,FALSE)*7,IF(VLOOKUP($A1089,'Recurring Plans'!$A$5:$M$104,7,FALSE)='Assumptions'!$E$6,EDATE(VLOOKUP($A1089,'Recurring Plans'!$A$5:$M$104,5,FALSE),($B1089-1)*VLOOKUP($A1089,'Recurring Plans'!$A$5:$M$104,6,FALSE)),""))),""))</f>
        <v/>
      </c>
      <c r="F1089" s="31" t="n"/>
      <c r="G1089" s="32">
        <f>IF($E1089="","",IF($F1089&lt;&gt;"",$F1089,$E1089))</f>
        <v/>
      </c>
      <c r="H1089" s="22">
        <f>IF($E1089="","",IFERROR(VLOOKUP($A1089,'Recurring Plans'!$A$5:$M$104,9,FALSE),""))</f>
        <v/>
      </c>
      <c r="I1089" s="13" t="n"/>
      <c r="J1089" s="18">
        <f>IF($E1089="","",IF($I1089&lt;&gt;"",$I1089,IFERROR(VLOOKUP($A1089,'Recurring Plans'!$A$5:$M$104,10,FALSE),"")))</f>
        <v/>
      </c>
      <c r="K1089" s="12" t="n"/>
      <c r="L1089" s="6">
        <f>IF($G1089="","",IF($K1089&lt;&gt;"",$K1089,'Assumptions'!$E$14))</f>
        <v/>
      </c>
      <c r="M1089" s="13" t="n"/>
      <c r="N1089" s="18">
        <f>IF($G1089="","",IF(OR($F1089&lt;&gt;"",$I1089&lt;&gt;"",$M1089&lt;&gt;"",$K1089='Assumptions'!$E$16,$K1089='Assumptions'!$E$17),"Exception - check",IF(AND($L1089='Assumptions'!$E$14,$G1089&lt;'Assumptions'!$B$4),"Past date - check","")))</f>
        <v/>
      </c>
    </row>
    <row r="1090">
      <c r="A1090" s="9">
        <f>IFERROR(IF(INDEX('Recurring Plans'!$A$5:$A$104,INT((ROW()-5)/12)+1)="","",INDEX('Recurring Plans'!$A$5:$A$104,INT((ROW()-5)/12)+1)),"")</f>
        <v/>
      </c>
      <c r="B1090" s="23">
        <f>IF($A1090="","",MOD(ROW()-5,12)+1)</f>
        <v/>
      </c>
      <c r="C1090" s="20">
        <f>IF($A1090="","",IFERROR(VLOOKUP($A1090,'Recurring Plans'!$A$5:$M$104,2,FALSE),""))</f>
        <v/>
      </c>
      <c r="D1090" s="20">
        <f>IF($A1090="","",IFERROR(VLOOKUP($A1090,'Recurring Plans'!$A$5:$M$104,4,FALSE),""))</f>
        <v/>
      </c>
      <c r="E1090" s="33">
        <f>IF(OR($A1090="",$B1090&gt;IFERROR(VLOOKUP($A1090,'Recurring Plans'!$A$5:$M$104,8,FALSE),0),IFERROR(VLOOKUP($A1090,'Recurring Plans'!$A$5:$M$104,11,FALSE),"")&lt;&gt;'Assumptions'!$E$9),"",IFERROR(IF(VLOOKUP($A1090,'Recurring Plans'!$A$5:$M$104,7,FALSE)='Assumptions'!$E$4,VLOOKUP($A1090,'Recurring Plans'!$A$5:$M$104,5,FALSE)+($B1090-1)*VLOOKUP($A1090,'Recurring Plans'!$A$5:$M$104,6,FALSE),IF(VLOOKUP($A1090,'Recurring Plans'!$A$5:$M$104,7,FALSE)='Assumptions'!$E$5,VLOOKUP($A1090,'Recurring Plans'!$A$5:$M$104,5,FALSE)+($B1090-1)*VLOOKUP($A1090,'Recurring Plans'!$A$5:$M$104,6,FALSE)*7,IF(VLOOKUP($A1090,'Recurring Plans'!$A$5:$M$104,7,FALSE)='Assumptions'!$E$6,EDATE(VLOOKUP($A1090,'Recurring Plans'!$A$5:$M$104,5,FALSE),($B1090-1)*VLOOKUP($A1090,'Recurring Plans'!$A$5:$M$104,6,FALSE)),""))),""))</f>
        <v/>
      </c>
      <c r="F1090" s="31" t="n"/>
      <c r="G1090" s="33">
        <f>IF($E1090="","",IF($F1090&lt;&gt;"",$F1090,$E1090))</f>
        <v/>
      </c>
      <c r="H1090" s="24">
        <f>IF($E1090="","",IFERROR(VLOOKUP($A1090,'Recurring Plans'!$A$5:$M$104,9,FALSE),""))</f>
        <v/>
      </c>
      <c r="I1090" s="13" t="n"/>
      <c r="J1090" s="20">
        <f>IF($E1090="","",IF($I1090&lt;&gt;"",$I1090,IFERROR(VLOOKUP($A1090,'Recurring Plans'!$A$5:$M$104,10,FALSE),"")))</f>
        <v/>
      </c>
      <c r="K1090" s="12" t="n"/>
      <c r="L1090" s="9">
        <f>IF($G1090="","",IF($K1090&lt;&gt;"",$K1090,'Assumptions'!$E$14))</f>
        <v/>
      </c>
      <c r="M1090" s="13" t="n"/>
      <c r="N1090" s="20">
        <f>IF($G1090="","",IF(OR($F1090&lt;&gt;"",$I1090&lt;&gt;"",$M1090&lt;&gt;"",$K1090='Assumptions'!$E$16,$K1090='Assumptions'!$E$17),"Exception - check",IF(AND($L1090='Assumptions'!$E$14,$G1090&lt;'Assumptions'!$B$4),"Past date - check","")))</f>
        <v/>
      </c>
    </row>
    <row r="1091">
      <c r="A1091" s="6">
        <f>IFERROR(IF(INDEX('Recurring Plans'!$A$5:$A$104,INT((ROW()-5)/12)+1)="","",INDEX('Recurring Plans'!$A$5:$A$104,INT((ROW()-5)/12)+1)),"")</f>
        <v/>
      </c>
      <c r="B1091" s="21">
        <f>IF($A1091="","",MOD(ROW()-5,12)+1)</f>
        <v/>
      </c>
      <c r="C1091" s="18">
        <f>IF($A1091="","",IFERROR(VLOOKUP($A1091,'Recurring Plans'!$A$5:$M$104,2,FALSE),""))</f>
        <v/>
      </c>
      <c r="D1091" s="18">
        <f>IF($A1091="","",IFERROR(VLOOKUP($A1091,'Recurring Plans'!$A$5:$M$104,4,FALSE),""))</f>
        <v/>
      </c>
      <c r="E1091" s="32">
        <f>IF(OR($A1091="",$B1091&gt;IFERROR(VLOOKUP($A1091,'Recurring Plans'!$A$5:$M$104,8,FALSE),0),IFERROR(VLOOKUP($A1091,'Recurring Plans'!$A$5:$M$104,11,FALSE),"")&lt;&gt;'Assumptions'!$E$9),"",IFERROR(IF(VLOOKUP($A1091,'Recurring Plans'!$A$5:$M$104,7,FALSE)='Assumptions'!$E$4,VLOOKUP($A1091,'Recurring Plans'!$A$5:$M$104,5,FALSE)+($B1091-1)*VLOOKUP($A1091,'Recurring Plans'!$A$5:$M$104,6,FALSE),IF(VLOOKUP($A1091,'Recurring Plans'!$A$5:$M$104,7,FALSE)='Assumptions'!$E$5,VLOOKUP($A1091,'Recurring Plans'!$A$5:$M$104,5,FALSE)+($B1091-1)*VLOOKUP($A1091,'Recurring Plans'!$A$5:$M$104,6,FALSE)*7,IF(VLOOKUP($A1091,'Recurring Plans'!$A$5:$M$104,7,FALSE)='Assumptions'!$E$6,EDATE(VLOOKUP($A1091,'Recurring Plans'!$A$5:$M$104,5,FALSE),($B1091-1)*VLOOKUP($A1091,'Recurring Plans'!$A$5:$M$104,6,FALSE)),""))),""))</f>
        <v/>
      </c>
      <c r="F1091" s="31" t="n"/>
      <c r="G1091" s="32">
        <f>IF($E1091="","",IF($F1091&lt;&gt;"",$F1091,$E1091))</f>
        <v/>
      </c>
      <c r="H1091" s="22">
        <f>IF($E1091="","",IFERROR(VLOOKUP($A1091,'Recurring Plans'!$A$5:$M$104,9,FALSE),""))</f>
        <v/>
      </c>
      <c r="I1091" s="13" t="n"/>
      <c r="J1091" s="18">
        <f>IF($E1091="","",IF($I1091&lt;&gt;"",$I1091,IFERROR(VLOOKUP($A1091,'Recurring Plans'!$A$5:$M$104,10,FALSE),"")))</f>
        <v/>
      </c>
      <c r="K1091" s="12" t="n"/>
      <c r="L1091" s="6">
        <f>IF($G1091="","",IF($K1091&lt;&gt;"",$K1091,'Assumptions'!$E$14))</f>
        <v/>
      </c>
      <c r="M1091" s="13" t="n"/>
      <c r="N1091" s="18">
        <f>IF($G1091="","",IF(OR($F1091&lt;&gt;"",$I1091&lt;&gt;"",$M1091&lt;&gt;"",$K1091='Assumptions'!$E$16,$K1091='Assumptions'!$E$17),"Exception - check",IF(AND($L1091='Assumptions'!$E$14,$G1091&lt;'Assumptions'!$B$4),"Past date - check","")))</f>
        <v/>
      </c>
    </row>
    <row r="1092">
      <c r="A1092" s="9">
        <f>IFERROR(IF(INDEX('Recurring Plans'!$A$5:$A$104,INT((ROW()-5)/12)+1)="","",INDEX('Recurring Plans'!$A$5:$A$104,INT((ROW()-5)/12)+1)),"")</f>
        <v/>
      </c>
      <c r="B1092" s="23">
        <f>IF($A1092="","",MOD(ROW()-5,12)+1)</f>
        <v/>
      </c>
      <c r="C1092" s="20">
        <f>IF($A1092="","",IFERROR(VLOOKUP($A1092,'Recurring Plans'!$A$5:$M$104,2,FALSE),""))</f>
        <v/>
      </c>
      <c r="D1092" s="20">
        <f>IF($A1092="","",IFERROR(VLOOKUP($A1092,'Recurring Plans'!$A$5:$M$104,4,FALSE),""))</f>
        <v/>
      </c>
      <c r="E1092" s="33">
        <f>IF(OR($A1092="",$B1092&gt;IFERROR(VLOOKUP($A1092,'Recurring Plans'!$A$5:$M$104,8,FALSE),0),IFERROR(VLOOKUP($A1092,'Recurring Plans'!$A$5:$M$104,11,FALSE),"")&lt;&gt;'Assumptions'!$E$9),"",IFERROR(IF(VLOOKUP($A1092,'Recurring Plans'!$A$5:$M$104,7,FALSE)='Assumptions'!$E$4,VLOOKUP($A1092,'Recurring Plans'!$A$5:$M$104,5,FALSE)+($B1092-1)*VLOOKUP($A1092,'Recurring Plans'!$A$5:$M$104,6,FALSE),IF(VLOOKUP($A1092,'Recurring Plans'!$A$5:$M$104,7,FALSE)='Assumptions'!$E$5,VLOOKUP($A1092,'Recurring Plans'!$A$5:$M$104,5,FALSE)+($B1092-1)*VLOOKUP($A1092,'Recurring Plans'!$A$5:$M$104,6,FALSE)*7,IF(VLOOKUP($A1092,'Recurring Plans'!$A$5:$M$104,7,FALSE)='Assumptions'!$E$6,EDATE(VLOOKUP($A1092,'Recurring Plans'!$A$5:$M$104,5,FALSE),($B1092-1)*VLOOKUP($A1092,'Recurring Plans'!$A$5:$M$104,6,FALSE)),""))),""))</f>
        <v/>
      </c>
      <c r="F1092" s="31" t="n"/>
      <c r="G1092" s="33">
        <f>IF($E1092="","",IF($F1092&lt;&gt;"",$F1092,$E1092))</f>
        <v/>
      </c>
      <c r="H1092" s="24">
        <f>IF($E1092="","",IFERROR(VLOOKUP($A1092,'Recurring Plans'!$A$5:$M$104,9,FALSE),""))</f>
        <v/>
      </c>
      <c r="I1092" s="13" t="n"/>
      <c r="J1092" s="20">
        <f>IF($E1092="","",IF($I1092&lt;&gt;"",$I1092,IFERROR(VLOOKUP($A1092,'Recurring Plans'!$A$5:$M$104,10,FALSE),"")))</f>
        <v/>
      </c>
      <c r="K1092" s="12" t="n"/>
      <c r="L1092" s="9">
        <f>IF($G1092="","",IF($K1092&lt;&gt;"",$K1092,'Assumptions'!$E$14))</f>
        <v/>
      </c>
      <c r="M1092" s="13" t="n"/>
      <c r="N1092" s="20">
        <f>IF($G1092="","",IF(OR($F1092&lt;&gt;"",$I1092&lt;&gt;"",$M1092&lt;&gt;"",$K1092='Assumptions'!$E$16,$K1092='Assumptions'!$E$17),"Exception - check",IF(AND($L1092='Assumptions'!$E$14,$G1092&lt;'Assumptions'!$B$4),"Past date - check","")))</f>
        <v/>
      </c>
    </row>
    <row r="1093">
      <c r="A1093" s="6">
        <f>IFERROR(IF(INDEX('Recurring Plans'!$A$5:$A$104,INT((ROW()-5)/12)+1)="","",INDEX('Recurring Plans'!$A$5:$A$104,INT((ROW()-5)/12)+1)),"")</f>
        <v/>
      </c>
      <c r="B1093" s="21">
        <f>IF($A1093="","",MOD(ROW()-5,12)+1)</f>
        <v/>
      </c>
      <c r="C1093" s="18">
        <f>IF($A1093="","",IFERROR(VLOOKUP($A1093,'Recurring Plans'!$A$5:$M$104,2,FALSE),""))</f>
        <v/>
      </c>
      <c r="D1093" s="18">
        <f>IF($A1093="","",IFERROR(VLOOKUP($A1093,'Recurring Plans'!$A$5:$M$104,4,FALSE),""))</f>
        <v/>
      </c>
      <c r="E1093" s="32">
        <f>IF(OR($A1093="",$B1093&gt;IFERROR(VLOOKUP($A1093,'Recurring Plans'!$A$5:$M$104,8,FALSE),0),IFERROR(VLOOKUP($A1093,'Recurring Plans'!$A$5:$M$104,11,FALSE),"")&lt;&gt;'Assumptions'!$E$9),"",IFERROR(IF(VLOOKUP($A1093,'Recurring Plans'!$A$5:$M$104,7,FALSE)='Assumptions'!$E$4,VLOOKUP($A1093,'Recurring Plans'!$A$5:$M$104,5,FALSE)+($B1093-1)*VLOOKUP($A1093,'Recurring Plans'!$A$5:$M$104,6,FALSE),IF(VLOOKUP($A1093,'Recurring Plans'!$A$5:$M$104,7,FALSE)='Assumptions'!$E$5,VLOOKUP($A1093,'Recurring Plans'!$A$5:$M$104,5,FALSE)+($B1093-1)*VLOOKUP($A1093,'Recurring Plans'!$A$5:$M$104,6,FALSE)*7,IF(VLOOKUP($A1093,'Recurring Plans'!$A$5:$M$104,7,FALSE)='Assumptions'!$E$6,EDATE(VLOOKUP($A1093,'Recurring Plans'!$A$5:$M$104,5,FALSE),($B1093-1)*VLOOKUP($A1093,'Recurring Plans'!$A$5:$M$104,6,FALSE)),""))),""))</f>
        <v/>
      </c>
      <c r="F1093" s="31" t="n"/>
      <c r="G1093" s="32">
        <f>IF($E1093="","",IF($F1093&lt;&gt;"",$F1093,$E1093))</f>
        <v/>
      </c>
      <c r="H1093" s="22">
        <f>IF($E1093="","",IFERROR(VLOOKUP($A1093,'Recurring Plans'!$A$5:$M$104,9,FALSE),""))</f>
        <v/>
      </c>
      <c r="I1093" s="13" t="n"/>
      <c r="J1093" s="18">
        <f>IF($E1093="","",IF($I1093&lt;&gt;"",$I1093,IFERROR(VLOOKUP($A1093,'Recurring Plans'!$A$5:$M$104,10,FALSE),"")))</f>
        <v/>
      </c>
      <c r="K1093" s="12" t="n"/>
      <c r="L1093" s="6">
        <f>IF($G1093="","",IF($K1093&lt;&gt;"",$K1093,'Assumptions'!$E$14))</f>
        <v/>
      </c>
      <c r="M1093" s="13" t="n"/>
      <c r="N1093" s="18">
        <f>IF($G1093="","",IF(OR($F1093&lt;&gt;"",$I1093&lt;&gt;"",$M1093&lt;&gt;"",$K1093='Assumptions'!$E$16,$K1093='Assumptions'!$E$17),"Exception - check",IF(AND($L1093='Assumptions'!$E$14,$G1093&lt;'Assumptions'!$B$4),"Past date - check","")))</f>
        <v/>
      </c>
    </row>
    <row r="1094">
      <c r="A1094" s="9">
        <f>IFERROR(IF(INDEX('Recurring Plans'!$A$5:$A$104,INT((ROW()-5)/12)+1)="","",INDEX('Recurring Plans'!$A$5:$A$104,INT((ROW()-5)/12)+1)),"")</f>
        <v/>
      </c>
      <c r="B1094" s="23">
        <f>IF($A1094="","",MOD(ROW()-5,12)+1)</f>
        <v/>
      </c>
      <c r="C1094" s="20">
        <f>IF($A1094="","",IFERROR(VLOOKUP($A1094,'Recurring Plans'!$A$5:$M$104,2,FALSE),""))</f>
        <v/>
      </c>
      <c r="D1094" s="20">
        <f>IF($A1094="","",IFERROR(VLOOKUP($A1094,'Recurring Plans'!$A$5:$M$104,4,FALSE),""))</f>
        <v/>
      </c>
      <c r="E1094" s="33">
        <f>IF(OR($A1094="",$B1094&gt;IFERROR(VLOOKUP($A1094,'Recurring Plans'!$A$5:$M$104,8,FALSE),0),IFERROR(VLOOKUP($A1094,'Recurring Plans'!$A$5:$M$104,11,FALSE),"")&lt;&gt;'Assumptions'!$E$9),"",IFERROR(IF(VLOOKUP($A1094,'Recurring Plans'!$A$5:$M$104,7,FALSE)='Assumptions'!$E$4,VLOOKUP($A1094,'Recurring Plans'!$A$5:$M$104,5,FALSE)+($B1094-1)*VLOOKUP($A1094,'Recurring Plans'!$A$5:$M$104,6,FALSE),IF(VLOOKUP($A1094,'Recurring Plans'!$A$5:$M$104,7,FALSE)='Assumptions'!$E$5,VLOOKUP($A1094,'Recurring Plans'!$A$5:$M$104,5,FALSE)+($B1094-1)*VLOOKUP($A1094,'Recurring Plans'!$A$5:$M$104,6,FALSE)*7,IF(VLOOKUP($A1094,'Recurring Plans'!$A$5:$M$104,7,FALSE)='Assumptions'!$E$6,EDATE(VLOOKUP($A1094,'Recurring Plans'!$A$5:$M$104,5,FALSE),($B1094-1)*VLOOKUP($A1094,'Recurring Plans'!$A$5:$M$104,6,FALSE)),""))),""))</f>
        <v/>
      </c>
      <c r="F1094" s="31" t="n"/>
      <c r="G1094" s="33">
        <f>IF($E1094="","",IF($F1094&lt;&gt;"",$F1094,$E1094))</f>
        <v/>
      </c>
      <c r="H1094" s="24">
        <f>IF($E1094="","",IFERROR(VLOOKUP($A1094,'Recurring Plans'!$A$5:$M$104,9,FALSE),""))</f>
        <v/>
      </c>
      <c r="I1094" s="13" t="n"/>
      <c r="J1094" s="20">
        <f>IF($E1094="","",IF($I1094&lt;&gt;"",$I1094,IFERROR(VLOOKUP($A1094,'Recurring Plans'!$A$5:$M$104,10,FALSE),"")))</f>
        <v/>
      </c>
      <c r="K1094" s="12" t="n"/>
      <c r="L1094" s="9">
        <f>IF($G1094="","",IF($K1094&lt;&gt;"",$K1094,'Assumptions'!$E$14))</f>
        <v/>
      </c>
      <c r="M1094" s="13" t="n"/>
      <c r="N1094" s="20">
        <f>IF($G1094="","",IF(OR($F1094&lt;&gt;"",$I1094&lt;&gt;"",$M1094&lt;&gt;"",$K1094='Assumptions'!$E$16,$K1094='Assumptions'!$E$17),"Exception - check",IF(AND($L1094='Assumptions'!$E$14,$G1094&lt;'Assumptions'!$B$4),"Past date - check","")))</f>
        <v/>
      </c>
    </row>
    <row r="1095">
      <c r="A1095" s="6">
        <f>IFERROR(IF(INDEX('Recurring Plans'!$A$5:$A$104,INT((ROW()-5)/12)+1)="","",INDEX('Recurring Plans'!$A$5:$A$104,INT((ROW()-5)/12)+1)),"")</f>
        <v/>
      </c>
      <c r="B1095" s="21">
        <f>IF($A1095="","",MOD(ROW()-5,12)+1)</f>
        <v/>
      </c>
      <c r="C1095" s="18">
        <f>IF($A1095="","",IFERROR(VLOOKUP($A1095,'Recurring Plans'!$A$5:$M$104,2,FALSE),""))</f>
        <v/>
      </c>
      <c r="D1095" s="18">
        <f>IF($A1095="","",IFERROR(VLOOKUP($A1095,'Recurring Plans'!$A$5:$M$104,4,FALSE),""))</f>
        <v/>
      </c>
      <c r="E1095" s="32">
        <f>IF(OR($A1095="",$B1095&gt;IFERROR(VLOOKUP($A1095,'Recurring Plans'!$A$5:$M$104,8,FALSE),0),IFERROR(VLOOKUP($A1095,'Recurring Plans'!$A$5:$M$104,11,FALSE),"")&lt;&gt;'Assumptions'!$E$9),"",IFERROR(IF(VLOOKUP($A1095,'Recurring Plans'!$A$5:$M$104,7,FALSE)='Assumptions'!$E$4,VLOOKUP($A1095,'Recurring Plans'!$A$5:$M$104,5,FALSE)+($B1095-1)*VLOOKUP($A1095,'Recurring Plans'!$A$5:$M$104,6,FALSE),IF(VLOOKUP($A1095,'Recurring Plans'!$A$5:$M$104,7,FALSE)='Assumptions'!$E$5,VLOOKUP($A1095,'Recurring Plans'!$A$5:$M$104,5,FALSE)+($B1095-1)*VLOOKUP($A1095,'Recurring Plans'!$A$5:$M$104,6,FALSE)*7,IF(VLOOKUP($A1095,'Recurring Plans'!$A$5:$M$104,7,FALSE)='Assumptions'!$E$6,EDATE(VLOOKUP($A1095,'Recurring Plans'!$A$5:$M$104,5,FALSE),($B1095-1)*VLOOKUP($A1095,'Recurring Plans'!$A$5:$M$104,6,FALSE)),""))),""))</f>
        <v/>
      </c>
      <c r="F1095" s="31" t="n"/>
      <c r="G1095" s="32">
        <f>IF($E1095="","",IF($F1095&lt;&gt;"",$F1095,$E1095))</f>
        <v/>
      </c>
      <c r="H1095" s="22">
        <f>IF($E1095="","",IFERROR(VLOOKUP($A1095,'Recurring Plans'!$A$5:$M$104,9,FALSE),""))</f>
        <v/>
      </c>
      <c r="I1095" s="13" t="n"/>
      <c r="J1095" s="18">
        <f>IF($E1095="","",IF($I1095&lt;&gt;"",$I1095,IFERROR(VLOOKUP($A1095,'Recurring Plans'!$A$5:$M$104,10,FALSE),"")))</f>
        <v/>
      </c>
      <c r="K1095" s="12" t="n"/>
      <c r="L1095" s="6">
        <f>IF($G1095="","",IF($K1095&lt;&gt;"",$K1095,'Assumptions'!$E$14))</f>
        <v/>
      </c>
      <c r="M1095" s="13" t="n"/>
      <c r="N1095" s="18">
        <f>IF($G1095="","",IF(OR($F1095&lt;&gt;"",$I1095&lt;&gt;"",$M1095&lt;&gt;"",$K1095='Assumptions'!$E$16,$K1095='Assumptions'!$E$17),"Exception - check",IF(AND($L1095='Assumptions'!$E$14,$G1095&lt;'Assumptions'!$B$4),"Past date - check","")))</f>
        <v/>
      </c>
    </row>
    <row r="1096">
      <c r="A1096" s="9">
        <f>IFERROR(IF(INDEX('Recurring Plans'!$A$5:$A$104,INT((ROW()-5)/12)+1)="","",INDEX('Recurring Plans'!$A$5:$A$104,INT((ROW()-5)/12)+1)),"")</f>
        <v/>
      </c>
      <c r="B1096" s="23">
        <f>IF($A1096="","",MOD(ROW()-5,12)+1)</f>
        <v/>
      </c>
      <c r="C1096" s="20">
        <f>IF($A1096="","",IFERROR(VLOOKUP($A1096,'Recurring Plans'!$A$5:$M$104,2,FALSE),""))</f>
        <v/>
      </c>
      <c r="D1096" s="20">
        <f>IF($A1096="","",IFERROR(VLOOKUP($A1096,'Recurring Plans'!$A$5:$M$104,4,FALSE),""))</f>
        <v/>
      </c>
      <c r="E1096" s="33">
        <f>IF(OR($A1096="",$B1096&gt;IFERROR(VLOOKUP($A1096,'Recurring Plans'!$A$5:$M$104,8,FALSE),0),IFERROR(VLOOKUP($A1096,'Recurring Plans'!$A$5:$M$104,11,FALSE),"")&lt;&gt;'Assumptions'!$E$9),"",IFERROR(IF(VLOOKUP($A1096,'Recurring Plans'!$A$5:$M$104,7,FALSE)='Assumptions'!$E$4,VLOOKUP($A1096,'Recurring Plans'!$A$5:$M$104,5,FALSE)+($B1096-1)*VLOOKUP($A1096,'Recurring Plans'!$A$5:$M$104,6,FALSE),IF(VLOOKUP($A1096,'Recurring Plans'!$A$5:$M$104,7,FALSE)='Assumptions'!$E$5,VLOOKUP($A1096,'Recurring Plans'!$A$5:$M$104,5,FALSE)+($B1096-1)*VLOOKUP($A1096,'Recurring Plans'!$A$5:$M$104,6,FALSE)*7,IF(VLOOKUP($A1096,'Recurring Plans'!$A$5:$M$104,7,FALSE)='Assumptions'!$E$6,EDATE(VLOOKUP($A1096,'Recurring Plans'!$A$5:$M$104,5,FALSE),($B1096-1)*VLOOKUP($A1096,'Recurring Plans'!$A$5:$M$104,6,FALSE)),""))),""))</f>
        <v/>
      </c>
      <c r="F1096" s="31" t="n"/>
      <c r="G1096" s="33">
        <f>IF($E1096="","",IF($F1096&lt;&gt;"",$F1096,$E1096))</f>
        <v/>
      </c>
      <c r="H1096" s="24">
        <f>IF($E1096="","",IFERROR(VLOOKUP($A1096,'Recurring Plans'!$A$5:$M$104,9,FALSE),""))</f>
        <v/>
      </c>
      <c r="I1096" s="13" t="n"/>
      <c r="J1096" s="20">
        <f>IF($E1096="","",IF($I1096&lt;&gt;"",$I1096,IFERROR(VLOOKUP($A1096,'Recurring Plans'!$A$5:$M$104,10,FALSE),"")))</f>
        <v/>
      </c>
      <c r="K1096" s="12" t="n"/>
      <c r="L1096" s="9">
        <f>IF($G1096="","",IF($K1096&lt;&gt;"",$K1096,'Assumptions'!$E$14))</f>
        <v/>
      </c>
      <c r="M1096" s="13" t="n"/>
      <c r="N1096" s="20">
        <f>IF($G1096="","",IF(OR($F1096&lt;&gt;"",$I1096&lt;&gt;"",$M1096&lt;&gt;"",$K1096='Assumptions'!$E$16,$K1096='Assumptions'!$E$17),"Exception - check",IF(AND($L1096='Assumptions'!$E$14,$G1096&lt;'Assumptions'!$B$4),"Past date - check","")))</f>
        <v/>
      </c>
    </row>
    <row r="1097">
      <c r="A1097" s="6">
        <f>IFERROR(IF(INDEX('Recurring Plans'!$A$5:$A$104,INT((ROW()-5)/12)+1)="","",INDEX('Recurring Plans'!$A$5:$A$104,INT((ROW()-5)/12)+1)),"")</f>
        <v/>
      </c>
      <c r="B1097" s="21">
        <f>IF($A1097="","",MOD(ROW()-5,12)+1)</f>
        <v/>
      </c>
      <c r="C1097" s="18">
        <f>IF($A1097="","",IFERROR(VLOOKUP($A1097,'Recurring Plans'!$A$5:$M$104,2,FALSE),""))</f>
        <v/>
      </c>
      <c r="D1097" s="18">
        <f>IF($A1097="","",IFERROR(VLOOKUP($A1097,'Recurring Plans'!$A$5:$M$104,4,FALSE),""))</f>
        <v/>
      </c>
      <c r="E1097" s="32">
        <f>IF(OR($A1097="",$B1097&gt;IFERROR(VLOOKUP($A1097,'Recurring Plans'!$A$5:$M$104,8,FALSE),0),IFERROR(VLOOKUP($A1097,'Recurring Plans'!$A$5:$M$104,11,FALSE),"")&lt;&gt;'Assumptions'!$E$9),"",IFERROR(IF(VLOOKUP($A1097,'Recurring Plans'!$A$5:$M$104,7,FALSE)='Assumptions'!$E$4,VLOOKUP($A1097,'Recurring Plans'!$A$5:$M$104,5,FALSE)+($B1097-1)*VLOOKUP($A1097,'Recurring Plans'!$A$5:$M$104,6,FALSE),IF(VLOOKUP($A1097,'Recurring Plans'!$A$5:$M$104,7,FALSE)='Assumptions'!$E$5,VLOOKUP($A1097,'Recurring Plans'!$A$5:$M$104,5,FALSE)+($B1097-1)*VLOOKUP($A1097,'Recurring Plans'!$A$5:$M$104,6,FALSE)*7,IF(VLOOKUP($A1097,'Recurring Plans'!$A$5:$M$104,7,FALSE)='Assumptions'!$E$6,EDATE(VLOOKUP($A1097,'Recurring Plans'!$A$5:$M$104,5,FALSE),($B1097-1)*VLOOKUP($A1097,'Recurring Plans'!$A$5:$M$104,6,FALSE)),""))),""))</f>
        <v/>
      </c>
      <c r="F1097" s="31" t="n"/>
      <c r="G1097" s="32">
        <f>IF($E1097="","",IF($F1097&lt;&gt;"",$F1097,$E1097))</f>
        <v/>
      </c>
      <c r="H1097" s="22">
        <f>IF($E1097="","",IFERROR(VLOOKUP($A1097,'Recurring Plans'!$A$5:$M$104,9,FALSE),""))</f>
        <v/>
      </c>
      <c r="I1097" s="13" t="n"/>
      <c r="J1097" s="18">
        <f>IF($E1097="","",IF($I1097&lt;&gt;"",$I1097,IFERROR(VLOOKUP($A1097,'Recurring Plans'!$A$5:$M$104,10,FALSE),"")))</f>
        <v/>
      </c>
      <c r="K1097" s="12" t="n"/>
      <c r="L1097" s="6">
        <f>IF($G1097="","",IF($K1097&lt;&gt;"",$K1097,'Assumptions'!$E$14))</f>
        <v/>
      </c>
      <c r="M1097" s="13" t="n"/>
      <c r="N1097" s="18">
        <f>IF($G1097="","",IF(OR($F1097&lt;&gt;"",$I1097&lt;&gt;"",$M1097&lt;&gt;"",$K1097='Assumptions'!$E$16,$K1097='Assumptions'!$E$17),"Exception - check",IF(AND($L1097='Assumptions'!$E$14,$G1097&lt;'Assumptions'!$B$4),"Past date - check","")))</f>
        <v/>
      </c>
    </row>
    <row r="1098">
      <c r="A1098" s="9">
        <f>IFERROR(IF(INDEX('Recurring Plans'!$A$5:$A$104,INT((ROW()-5)/12)+1)="","",INDEX('Recurring Plans'!$A$5:$A$104,INT((ROW()-5)/12)+1)),"")</f>
        <v/>
      </c>
      <c r="B1098" s="23">
        <f>IF($A1098="","",MOD(ROW()-5,12)+1)</f>
        <v/>
      </c>
      <c r="C1098" s="20">
        <f>IF($A1098="","",IFERROR(VLOOKUP($A1098,'Recurring Plans'!$A$5:$M$104,2,FALSE),""))</f>
        <v/>
      </c>
      <c r="D1098" s="20">
        <f>IF($A1098="","",IFERROR(VLOOKUP($A1098,'Recurring Plans'!$A$5:$M$104,4,FALSE),""))</f>
        <v/>
      </c>
      <c r="E1098" s="33">
        <f>IF(OR($A1098="",$B1098&gt;IFERROR(VLOOKUP($A1098,'Recurring Plans'!$A$5:$M$104,8,FALSE),0),IFERROR(VLOOKUP($A1098,'Recurring Plans'!$A$5:$M$104,11,FALSE),"")&lt;&gt;'Assumptions'!$E$9),"",IFERROR(IF(VLOOKUP($A1098,'Recurring Plans'!$A$5:$M$104,7,FALSE)='Assumptions'!$E$4,VLOOKUP($A1098,'Recurring Plans'!$A$5:$M$104,5,FALSE)+($B1098-1)*VLOOKUP($A1098,'Recurring Plans'!$A$5:$M$104,6,FALSE),IF(VLOOKUP($A1098,'Recurring Plans'!$A$5:$M$104,7,FALSE)='Assumptions'!$E$5,VLOOKUP($A1098,'Recurring Plans'!$A$5:$M$104,5,FALSE)+($B1098-1)*VLOOKUP($A1098,'Recurring Plans'!$A$5:$M$104,6,FALSE)*7,IF(VLOOKUP($A1098,'Recurring Plans'!$A$5:$M$104,7,FALSE)='Assumptions'!$E$6,EDATE(VLOOKUP($A1098,'Recurring Plans'!$A$5:$M$104,5,FALSE),($B1098-1)*VLOOKUP($A1098,'Recurring Plans'!$A$5:$M$104,6,FALSE)),""))),""))</f>
        <v/>
      </c>
      <c r="F1098" s="31" t="n"/>
      <c r="G1098" s="33">
        <f>IF($E1098="","",IF($F1098&lt;&gt;"",$F1098,$E1098))</f>
        <v/>
      </c>
      <c r="H1098" s="24">
        <f>IF($E1098="","",IFERROR(VLOOKUP($A1098,'Recurring Plans'!$A$5:$M$104,9,FALSE),""))</f>
        <v/>
      </c>
      <c r="I1098" s="13" t="n"/>
      <c r="J1098" s="20">
        <f>IF($E1098="","",IF($I1098&lt;&gt;"",$I1098,IFERROR(VLOOKUP($A1098,'Recurring Plans'!$A$5:$M$104,10,FALSE),"")))</f>
        <v/>
      </c>
      <c r="K1098" s="12" t="n"/>
      <c r="L1098" s="9">
        <f>IF($G1098="","",IF($K1098&lt;&gt;"",$K1098,'Assumptions'!$E$14))</f>
        <v/>
      </c>
      <c r="M1098" s="13" t="n"/>
      <c r="N1098" s="20">
        <f>IF($G1098="","",IF(OR($F1098&lt;&gt;"",$I1098&lt;&gt;"",$M1098&lt;&gt;"",$K1098='Assumptions'!$E$16,$K1098='Assumptions'!$E$17),"Exception - check",IF(AND($L1098='Assumptions'!$E$14,$G1098&lt;'Assumptions'!$B$4),"Past date - check","")))</f>
        <v/>
      </c>
    </row>
    <row r="1099">
      <c r="A1099" s="6">
        <f>IFERROR(IF(INDEX('Recurring Plans'!$A$5:$A$104,INT((ROW()-5)/12)+1)="","",INDEX('Recurring Plans'!$A$5:$A$104,INT((ROW()-5)/12)+1)),"")</f>
        <v/>
      </c>
      <c r="B1099" s="21">
        <f>IF($A1099="","",MOD(ROW()-5,12)+1)</f>
        <v/>
      </c>
      <c r="C1099" s="18">
        <f>IF($A1099="","",IFERROR(VLOOKUP($A1099,'Recurring Plans'!$A$5:$M$104,2,FALSE),""))</f>
        <v/>
      </c>
      <c r="D1099" s="18">
        <f>IF($A1099="","",IFERROR(VLOOKUP($A1099,'Recurring Plans'!$A$5:$M$104,4,FALSE),""))</f>
        <v/>
      </c>
      <c r="E1099" s="32">
        <f>IF(OR($A1099="",$B1099&gt;IFERROR(VLOOKUP($A1099,'Recurring Plans'!$A$5:$M$104,8,FALSE),0),IFERROR(VLOOKUP($A1099,'Recurring Plans'!$A$5:$M$104,11,FALSE),"")&lt;&gt;'Assumptions'!$E$9),"",IFERROR(IF(VLOOKUP($A1099,'Recurring Plans'!$A$5:$M$104,7,FALSE)='Assumptions'!$E$4,VLOOKUP($A1099,'Recurring Plans'!$A$5:$M$104,5,FALSE)+($B1099-1)*VLOOKUP($A1099,'Recurring Plans'!$A$5:$M$104,6,FALSE),IF(VLOOKUP($A1099,'Recurring Plans'!$A$5:$M$104,7,FALSE)='Assumptions'!$E$5,VLOOKUP($A1099,'Recurring Plans'!$A$5:$M$104,5,FALSE)+($B1099-1)*VLOOKUP($A1099,'Recurring Plans'!$A$5:$M$104,6,FALSE)*7,IF(VLOOKUP($A1099,'Recurring Plans'!$A$5:$M$104,7,FALSE)='Assumptions'!$E$6,EDATE(VLOOKUP($A1099,'Recurring Plans'!$A$5:$M$104,5,FALSE),($B1099-1)*VLOOKUP($A1099,'Recurring Plans'!$A$5:$M$104,6,FALSE)),""))),""))</f>
        <v/>
      </c>
      <c r="F1099" s="31" t="n"/>
      <c r="G1099" s="32">
        <f>IF($E1099="","",IF($F1099&lt;&gt;"",$F1099,$E1099))</f>
        <v/>
      </c>
      <c r="H1099" s="22">
        <f>IF($E1099="","",IFERROR(VLOOKUP($A1099,'Recurring Plans'!$A$5:$M$104,9,FALSE),""))</f>
        <v/>
      </c>
      <c r="I1099" s="13" t="n"/>
      <c r="J1099" s="18">
        <f>IF($E1099="","",IF($I1099&lt;&gt;"",$I1099,IFERROR(VLOOKUP($A1099,'Recurring Plans'!$A$5:$M$104,10,FALSE),"")))</f>
        <v/>
      </c>
      <c r="K1099" s="12" t="n"/>
      <c r="L1099" s="6">
        <f>IF($G1099="","",IF($K1099&lt;&gt;"",$K1099,'Assumptions'!$E$14))</f>
        <v/>
      </c>
      <c r="M1099" s="13" t="n"/>
      <c r="N1099" s="18">
        <f>IF($G1099="","",IF(OR($F1099&lt;&gt;"",$I1099&lt;&gt;"",$M1099&lt;&gt;"",$K1099='Assumptions'!$E$16,$K1099='Assumptions'!$E$17),"Exception - check",IF(AND($L1099='Assumptions'!$E$14,$G1099&lt;'Assumptions'!$B$4),"Past date - check","")))</f>
        <v/>
      </c>
    </row>
    <row r="1100">
      <c r="A1100" s="9">
        <f>IFERROR(IF(INDEX('Recurring Plans'!$A$5:$A$104,INT((ROW()-5)/12)+1)="","",INDEX('Recurring Plans'!$A$5:$A$104,INT((ROW()-5)/12)+1)),"")</f>
        <v/>
      </c>
      <c r="B1100" s="23">
        <f>IF($A1100="","",MOD(ROW()-5,12)+1)</f>
        <v/>
      </c>
      <c r="C1100" s="20">
        <f>IF($A1100="","",IFERROR(VLOOKUP($A1100,'Recurring Plans'!$A$5:$M$104,2,FALSE),""))</f>
        <v/>
      </c>
      <c r="D1100" s="20">
        <f>IF($A1100="","",IFERROR(VLOOKUP($A1100,'Recurring Plans'!$A$5:$M$104,4,FALSE),""))</f>
        <v/>
      </c>
      <c r="E1100" s="33">
        <f>IF(OR($A1100="",$B1100&gt;IFERROR(VLOOKUP($A1100,'Recurring Plans'!$A$5:$M$104,8,FALSE),0),IFERROR(VLOOKUP($A1100,'Recurring Plans'!$A$5:$M$104,11,FALSE),"")&lt;&gt;'Assumptions'!$E$9),"",IFERROR(IF(VLOOKUP($A1100,'Recurring Plans'!$A$5:$M$104,7,FALSE)='Assumptions'!$E$4,VLOOKUP($A1100,'Recurring Plans'!$A$5:$M$104,5,FALSE)+($B1100-1)*VLOOKUP($A1100,'Recurring Plans'!$A$5:$M$104,6,FALSE),IF(VLOOKUP($A1100,'Recurring Plans'!$A$5:$M$104,7,FALSE)='Assumptions'!$E$5,VLOOKUP($A1100,'Recurring Plans'!$A$5:$M$104,5,FALSE)+($B1100-1)*VLOOKUP($A1100,'Recurring Plans'!$A$5:$M$104,6,FALSE)*7,IF(VLOOKUP($A1100,'Recurring Plans'!$A$5:$M$104,7,FALSE)='Assumptions'!$E$6,EDATE(VLOOKUP($A1100,'Recurring Plans'!$A$5:$M$104,5,FALSE),($B1100-1)*VLOOKUP($A1100,'Recurring Plans'!$A$5:$M$104,6,FALSE)),""))),""))</f>
        <v/>
      </c>
      <c r="F1100" s="31" t="n"/>
      <c r="G1100" s="33">
        <f>IF($E1100="","",IF($F1100&lt;&gt;"",$F1100,$E1100))</f>
        <v/>
      </c>
      <c r="H1100" s="24">
        <f>IF($E1100="","",IFERROR(VLOOKUP($A1100,'Recurring Plans'!$A$5:$M$104,9,FALSE),""))</f>
        <v/>
      </c>
      <c r="I1100" s="13" t="n"/>
      <c r="J1100" s="20">
        <f>IF($E1100="","",IF($I1100&lt;&gt;"",$I1100,IFERROR(VLOOKUP($A1100,'Recurring Plans'!$A$5:$M$104,10,FALSE),"")))</f>
        <v/>
      </c>
      <c r="K1100" s="12" t="n"/>
      <c r="L1100" s="9">
        <f>IF($G1100="","",IF($K1100&lt;&gt;"",$K1100,'Assumptions'!$E$14))</f>
        <v/>
      </c>
      <c r="M1100" s="13" t="n"/>
      <c r="N1100" s="20">
        <f>IF($G1100="","",IF(OR($F1100&lt;&gt;"",$I1100&lt;&gt;"",$M1100&lt;&gt;"",$K1100='Assumptions'!$E$16,$K1100='Assumptions'!$E$17),"Exception - check",IF(AND($L1100='Assumptions'!$E$14,$G1100&lt;'Assumptions'!$B$4),"Past date - check","")))</f>
        <v/>
      </c>
    </row>
    <row r="1101">
      <c r="A1101" s="6">
        <f>IFERROR(IF(INDEX('Recurring Plans'!$A$5:$A$104,INT((ROW()-5)/12)+1)="","",INDEX('Recurring Plans'!$A$5:$A$104,INT((ROW()-5)/12)+1)),"")</f>
        <v/>
      </c>
      <c r="B1101" s="21">
        <f>IF($A1101="","",MOD(ROW()-5,12)+1)</f>
        <v/>
      </c>
      <c r="C1101" s="18">
        <f>IF($A1101="","",IFERROR(VLOOKUP($A1101,'Recurring Plans'!$A$5:$M$104,2,FALSE),""))</f>
        <v/>
      </c>
      <c r="D1101" s="18">
        <f>IF($A1101="","",IFERROR(VLOOKUP($A1101,'Recurring Plans'!$A$5:$M$104,4,FALSE),""))</f>
        <v/>
      </c>
      <c r="E1101" s="32">
        <f>IF(OR($A1101="",$B1101&gt;IFERROR(VLOOKUP($A1101,'Recurring Plans'!$A$5:$M$104,8,FALSE),0),IFERROR(VLOOKUP($A1101,'Recurring Plans'!$A$5:$M$104,11,FALSE),"")&lt;&gt;'Assumptions'!$E$9),"",IFERROR(IF(VLOOKUP($A1101,'Recurring Plans'!$A$5:$M$104,7,FALSE)='Assumptions'!$E$4,VLOOKUP($A1101,'Recurring Plans'!$A$5:$M$104,5,FALSE)+($B1101-1)*VLOOKUP($A1101,'Recurring Plans'!$A$5:$M$104,6,FALSE),IF(VLOOKUP($A1101,'Recurring Plans'!$A$5:$M$104,7,FALSE)='Assumptions'!$E$5,VLOOKUP($A1101,'Recurring Plans'!$A$5:$M$104,5,FALSE)+($B1101-1)*VLOOKUP($A1101,'Recurring Plans'!$A$5:$M$104,6,FALSE)*7,IF(VLOOKUP($A1101,'Recurring Plans'!$A$5:$M$104,7,FALSE)='Assumptions'!$E$6,EDATE(VLOOKUP($A1101,'Recurring Plans'!$A$5:$M$104,5,FALSE),($B1101-1)*VLOOKUP($A1101,'Recurring Plans'!$A$5:$M$104,6,FALSE)),""))),""))</f>
        <v/>
      </c>
      <c r="F1101" s="31" t="n"/>
      <c r="G1101" s="32">
        <f>IF($E1101="","",IF($F1101&lt;&gt;"",$F1101,$E1101))</f>
        <v/>
      </c>
      <c r="H1101" s="22">
        <f>IF($E1101="","",IFERROR(VLOOKUP($A1101,'Recurring Plans'!$A$5:$M$104,9,FALSE),""))</f>
        <v/>
      </c>
      <c r="I1101" s="13" t="n"/>
      <c r="J1101" s="18">
        <f>IF($E1101="","",IF($I1101&lt;&gt;"",$I1101,IFERROR(VLOOKUP($A1101,'Recurring Plans'!$A$5:$M$104,10,FALSE),"")))</f>
        <v/>
      </c>
      <c r="K1101" s="12" t="n"/>
      <c r="L1101" s="6">
        <f>IF($G1101="","",IF($K1101&lt;&gt;"",$K1101,'Assumptions'!$E$14))</f>
        <v/>
      </c>
      <c r="M1101" s="13" t="n"/>
      <c r="N1101" s="18">
        <f>IF($G1101="","",IF(OR($F1101&lt;&gt;"",$I1101&lt;&gt;"",$M1101&lt;&gt;"",$K1101='Assumptions'!$E$16,$K1101='Assumptions'!$E$17),"Exception - check",IF(AND($L1101='Assumptions'!$E$14,$G1101&lt;'Assumptions'!$B$4),"Past date - check","")))</f>
        <v/>
      </c>
    </row>
    <row r="1102">
      <c r="A1102" s="9">
        <f>IFERROR(IF(INDEX('Recurring Plans'!$A$5:$A$104,INT((ROW()-5)/12)+1)="","",INDEX('Recurring Plans'!$A$5:$A$104,INT((ROW()-5)/12)+1)),"")</f>
        <v/>
      </c>
      <c r="B1102" s="23">
        <f>IF($A1102="","",MOD(ROW()-5,12)+1)</f>
        <v/>
      </c>
      <c r="C1102" s="20">
        <f>IF($A1102="","",IFERROR(VLOOKUP($A1102,'Recurring Plans'!$A$5:$M$104,2,FALSE),""))</f>
        <v/>
      </c>
      <c r="D1102" s="20">
        <f>IF($A1102="","",IFERROR(VLOOKUP($A1102,'Recurring Plans'!$A$5:$M$104,4,FALSE),""))</f>
        <v/>
      </c>
      <c r="E1102" s="33">
        <f>IF(OR($A1102="",$B1102&gt;IFERROR(VLOOKUP($A1102,'Recurring Plans'!$A$5:$M$104,8,FALSE),0),IFERROR(VLOOKUP($A1102,'Recurring Plans'!$A$5:$M$104,11,FALSE),"")&lt;&gt;'Assumptions'!$E$9),"",IFERROR(IF(VLOOKUP($A1102,'Recurring Plans'!$A$5:$M$104,7,FALSE)='Assumptions'!$E$4,VLOOKUP($A1102,'Recurring Plans'!$A$5:$M$104,5,FALSE)+($B1102-1)*VLOOKUP($A1102,'Recurring Plans'!$A$5:$M$104,6,FALSE),IF(VLOOKUP($A1102,'Recurring Plans'!$A$5:$M$104,7,FALSE)='Assumptions'!$E$5,VLOOKUP($A1102,'Recurring Plans'!$A$5:$M$104,5,FALSE)+($B1102-1)*VLOOKUP($A1102,'Recurring Plans'!$A$5:$M$104,6,FALSE)*7,IF(VLOOKUP($A1102,'Recurring Plans'!$A$5:$M$104,7,FALSE)='Assumptions'!$E$6,EDATE(VLOOKUP($A1102,'Recurring Plans'!$A$5:$M$104,5,FALSE),($B1102-1)*VLOOKUP($A1102,'Recurring Plans'!$A$5:$M$104,6,FALSE)),""))),""))</f>
        <v/>
      </c>
      <c r="F1102" s="31" t="n"/>
      <c r="G1102" s="33">
        <f>IF($E1102="","",IF($F1102&lt;&gt;"",$F1102,$E1102))</f>
        <v/>
      </c>
      <c r="H1102" s="24">
        <f>IF($E1102="","",IFERROR(VLOOKUP($A1102,'Recurring Plans'!$A$5:$M$104,9,FALSE),""))</f>
        <v/>
      </c>
      <c r="I1102" s="13" t="n"/>
      <c r="J1102" s="20">
        <f>IF($E1102="","",IF($I1102&lt;&gt;"",$I1102,IFERROR(VLOOKUP($A1102,'Recurring Plans'!$A$5:$M$104,10,FALSE),"")))</f>
        <v/>
      </c>
      <c r="K1102" s="12" t="n"/>
      <c r="L1102" s="9">
        <f>IF($G1102="","",IF($K1102&lt;&gt;"",$K1102,'Assumptions'!$E$14))</f>
        <v/>
      </c>
      <c r="M1102" s="13" t="n"/>
      <c r="N1102" s="20">
        <f>IF($G1102="","",IF(OR($F1102&lt;&gt;"",$I1102&lt;&gt;"",$M1102&lt;&gt;"",$K1102='Assumptions'!$E$16,$K1102='Assumptions'!$E$17),"Exception - check",IF(AND($L1102='Assumptions'!$E$14,$G1102&lt;'Assumptions'!$B$4),"Past date - check","")))</f>
        <v/>
      </c>
    </row>
    <row r="1103">
      <c r="A1103" s="6">
        <f>IFERROR(IF(INDEX('Recurring Plans'!$A$5:$A$104,INT((ROW()-5)/12)+1)="","",INDEX('Recurring Plans'!$A$5:$A$104,INT((ROW()-5)/12)+1)),"")</f>
        <v/>
      </c>
      <c r="B1103" s="21">
        <f>IF($A1103="","",MOD(ROW()-5,12)+1)</f>
        <v/>
      </c>
      <c r="C1103" s="18">
        <f>IF($A1103="","",IFERROR(VLOOKUP($A1103,'Recurring Plans'!$A$5:$M$104,2,FALSE),""))</f>
        <v/>
      </c>
      <c r="D1103" s="18">
        <f>IF($A1103="","",IFERROR(VLOOKUP($A1103,'Recurring Plans'!$A$5:$M$104,4,FALSE),""))</f>
        <v/>
      </c>
      <c r="E1103" s="32">
        <f>IF(OR($A1103="",$B1103&gt;IFERROR(VLOOKUP($A1103,'Recurring Plans'!$A$5:$M$104,8,FALSE),0),IFERROR(VLOOKUP($A1103,'Recurring Plans'!$A$5:$M$104,11,FALSE),"")&lt;&gt;'Assumptions'!$E$9),"",IFERROR(IF(VLOOKUP($A1103,'Recurring Plans'!$A$5:$M$104,7,FALSE)='Assumptions'!$E$4,VLOOKUP($A1103,'Recurring Plans'!$A$5:$M$104,5,FALSE)+($B1103-1)*VLOOKUP($A1103,'Recurring Plans'!$A$5:$M$104,6,FALSE),IF(VLOOKUP($A1103,'Recurring Plans'!$A$5:$M$104,7,FALSE)='Assumptions'!$E$5,VLOOKUP($A1103,'Recurring Plans'!$A$5:$M$104,5,FALSE)+($B1103-1)*VLOOKUP($A1103,'Recurring Plans'!$A$5:$M$104,6,FALSE)*7,IF(VLOOKUP($A1103,'Recurring Plans'!$A$5:$M$104,7,FALSE)='Assumptions'!$E$6,EDATE(VLOOKUP($A1103,'Recurring Plans'!$A$5:$M$104,5,FALSE),($B1103-1)*VLOOKUP($A1103,'Recurring Plans'!$A$5:$M$104,6,FALSE)),""))),""))</f>
        <v/>
      </c>
      <c r="F1103" s="31" t="n"/>
      <c r="G1103" s="32">
        <f>IF($E1103="","",IF($F1103&lt;&gt;"",$F1103,$E1103))</f>
        <v/>
      </c>
      <c r="H1103" s="22">
        <f>IF($E1103="","",IFERROR(VLOOKUP($A1103,'Recurring Plans'!$A$5:$M$104,9,FALSE),""))</f>
        <v/>
      </c>
      <c r="I1103" s="13" t="n"/>
      <c r="J1103" s="18">
        <f>IF($E1103="","",IF($I1103&lt;&gt;"",$I1103,IFERROR(VLOOKUP($A1103,'Recurring Plans'!$A$5:$M$104,10,FALSE),"")))</f>
        <v/>
      </c>
      <c r="K1103" s="12" t="n"/>
      <c r="L1103" s="6">
        <f>IF($G1103="","",IF($K1103&lt;&gt;"",$K1103,'Assumptions'!$E$14))</f>
        <v/>
      </c>
      <c r="M1103" s="13" t="n"/>
      <c r="N1103" s="18">
        <f>IF($G1103="","",IF(OR($F1103&lt;&gt;"",$I1103&lt;&gt;"",$M1103&lt;&gt;"",$K1103='Assumptions'!$E$16,$K1103='Assumptions'!$E$17),"Exception - check",IF(AND($L1103='Assumptions'!$E$14,$G1103&lt;'Assumptions'!$B$4),"Past date - check","")))</f>
        <v/>
      </c>
    </row>
    <row r="1104">
      <c r="A1104" s="9">
        <f>IFERROR(IF(INDEX('Recurring Plans'!$A$5:$A$104,INT((ROW()-5)/12)+1)="","",INDEX('Recurring Plans'!$A$5:$A$104,INT((ROW()-5)/12)+1)),"")</f>
        <v/>
      </c>
      <c r="B1104" s="23">
        <f>IF($A1104="","",MOD(ROW()-5,12)+1)</f>
        <v/>
      </c>
      <c r="C1104" s="20">
        <f>IF($A1104="","",IFERROR(VLOOKUP($A1104,'Recurring Plans'!$A$5:$M$104,2,FALSE),""))</f>
        <v/>
      </c>
      <c r="D1104" s="20">
        <f>IF($A1104="","",IFERROR(VLOOKUP($A1104,'Recurring Plans'!$A$5:$M$104,4,FALSE),""))</f>
        <v/>
      </c>
      <c r="E1104" s="33">
        <f>IF(OR($A1104="",$B1104&gt;IFERROR(VLOOKUP($A1104,'Recurring Plans'!$A$5:$M$104,8,FALSE),0),IFERROR(VLOOKUP($A1104,'Recurring Plans'!$A$5:$M$104,11,FALSE),"")&lt;&gt;'Assumptions'!$E$9),"",IFERROR(IF(VLOOKUP($A1104,'Recurring Plans'!$A$5:$M$104,7,FALSE)='Assumptions'!$E$4,VLOOKUP($A1104,'Recurring Plans'!$A$5:$M$104,5,FALSE)+($B1104-1)*VLOOKUP($A1104,'Recurring Plans'!$A$5:$M$104,6,FALSE),IF(VLOOKUP($A1104,'Recurring Plans'!$A$5:$M$104,7,FALSE)='Assumptions'!$E$5,VLOOKUP($A1104,'Recurring Plans'!$A$5:$M$104,5,FALSE)+($B1104-1)*VLOOKUP($A1104,'Recurring Plans'!$A$5:$M$104,6,FALSE)*7,IF(VLOOKUP($A1104,'Recurring Plans'!$A$5:$M$104,7,FALSE)='Assumptions'!$E$6,EDATE(VLOOKUP($A1104,'Recurring Plans'!$A$5:$M$104,5,FALSE),($B1104-1)*VLOOKUP($A1104,'Recurring Plans'!$A$5:$M$104,6,FALSE)),""))),""))</f>
        <v/>
      </c>
      <c r="F1104" s="31" t="n"/>
      <c r="G1104" s="33">
        <f>IF($E1104="","",IF($F1104&lt;&gt;"",$F1104,$E1104))</f>
        <v/>
      </c>
      <c r="H1104" s="24">
        <f>IF($E1104="","",IFERROR(VLOOKUP($A1104,'Recurring Plans'!$A$5:$M$104,9,FALSE),""))</f>
        <v/>
      </c>
      <c r="I1104" s="13" t="n"/>
      <c r="J1104" s="20">
        <f>IF($E1104="","",IF($I1104&lt;&gt;"",$I1104,IFERROR(VLOOKUP($A1104,'Recurring Plans'!$A$5:$M$104,10,FALSE),"")))</f>
        <v/>
      </c>
      <c r="K1104" s="12" t="n"/>
      <c r="L1104" s="9">
        <f>IF($G1104="","",IF($K1104&lt;&gt;"",$K1104,'Assumptions'!$E$14))</f>
        <v/>
      </c>
      <c r="M1104" s="13" t="n"/>
      <c r="N1104" s="20">
        <f>IF($G1104="","",IF(OR($F1104&lt;&gt;"",$I1104&lt;&gt;"",$M1104&lt;&gt;"",$K1104='Assumptions'!$E$16,$K1104='Assumptions'!$E$17),"Exception - check",IF(AND($L1104='Assumptions'!$E$14,$G1104&lt;'Assumptions'!$B$4),"Past date - check","")))</f>
        <v/>
      </c>
    </row>
    <row r="1105">
      <c r="A1105" s="6">
        <f>IFERROR(IF(INDEX('Recurring Plans'!$A$5:$A$104,INT((ROW()-5)/12)+1)="","",INDEX('Recurring Plans'!$A$5:$A$104,INT((ROW()-5)/12)+1)),"")</f>
        <v/>
      </c>
      <c r="B1105" s="21">
        <f>IF($A1105="","",MOD(ROW()-5,12)+1)</f>
        <v/>
      </c>
      <c r="C1105" s="18">
        <f>IF($A1105="","",IFERROR(VLOOKUP($A1105,'Recurring Plans'!$A$5:$M$104,2,FALSE),""))</f>
        <v/>
      </c>
      <c r="D1105" s="18">
        <f>IF($A1105="","",IFERROR(VLOOKUP($A1105,'Recurring Plans'!$A$5:$M$104,4,FALSE),""))</f>
        <v/>
      </c>
      <c r="E1105" s="32">
        <f>IF(OR($A1105="",$B1105&gt;IFERROR(VLOOKUP($A1105,'Recurring Plans'!$A$5:$M$104,8,FALSE),0),IFERROR(VLOOKUP($A1105,'Recurring Plans'!$A$5:$M$104,11,FALSE),"")&lt;&gt;'Assumptions'!$E$9),"",IFERROR(IF(VLOOKUP($A1105,'Recurring Plans'!$A$5:$M$104,7,FALSE)='Assumptions'!$E$4,VLOOKUP($A1105,'Recurring Plans'!$A$5:$M$104,5,FALSE)+($B1105-1)*VLOOKUP($A1105,'Recurring Plans'!$A$5:$M$104,6,FALSE),IF(VLOOKUP($A1105,'Recurring Plans'!$A$5:$M$104,7,FALSE)='Assumptions'!$E$5,VLOOKUP($A1105,'Recurring Plans'!$A$5:$M$104,5,FALSE)+($B1105-1)*VLOOKUP($A1105,'Recurring Plans'!$A$5:$M$104,6,FALSE)*7,IF(VLOOKUP($A1105,'Recurring Plans'!$A$5:$M$104,7,FALSE)='Assumptions'!$E$6,EDATE(VLOOKUP($A1105,'Recurring Plans'!$A$5:$M$104,5,FALSE),($B1105-1)*VLOOKUP($A1105,'Recurring Plans'!$A$5:$M$104,6,FALSE)),""))),""))</f>
        <v/>
      </c>
      <c r="F1105" s="31" t="n"/>
      <c r="G1105" s="32">
        <f>IF($E1105="","",IF($F1105&lt;&gt;"",$F1105,$E1105))</f>
        <v/>
      </c>
      <c r="H1105" s="22">
        <f>IF($E1105="","",IFERROR(VLOOKUP($A1105,'Recurring Plans'!$A$5:$M$104,9,FALSE),""))</f>
        <v/>
      </c>
      <c r="I1105" s="13" t="n"/>
      <c r="J1105" s="18">
        <f>IF($E1105="","",IF($I1105&lt;&gt;"",$I1105,IFERROR(VLOOKUP($A1105,'Recurring Plans'!$A$5:$M$104,10,FALSE),"")))</f>
        <v/>
      </c>
      <c r="K1105" s="12" t="n"/>
      <c r="L1105" s="6">
        <f>IF($G1105="","",IF($K1105&lt;&gt;"",$K1105,'Assumptions'!$E$14))</f>
        <v/>
      </c>
      <c r="M1105" s="13" t="n"/>
      <c r="N1105" s="18">
        <f>IF($G1105="","",IF(OR($F1105&lt;&gt;"",$I1105&lt;&gt;"",$M1105&lt;&gt;"",$K1105='Assumptions'!$E$16,$K1105='Assumptions'!$E$17),"Exception - check",IF(AND($L1105='Assumptions'!$E$14,$G1105&lt;'Assumptions'!$B$4),"Past date - check","")))</f>
        <v/>
      </c>
    </row>
    <row r="1106">
      <c r="A1106" s="9">
        <f>IFERROR(IF(INDEX('Recurring Plans'!$A$5:$A$104,INT((ROW()-5)/12)+1)="","",INDEX('Recurring Plans'!$A$5:$A$104,INT((ROW()-5)/12)+1)),"")</f>
        <v/>
      </c>
      <c r="B1106" s="23">
        <f>IF($A1106="","",MOD(ROW()-5,12)+1)</f>
        <v/>
      </c>
      <c r="C1106" s="20">
        <f>IF($A1106="","",IFERROR(VLOOKUP($A1106,'Recurring Plans'!$A$5:$M$104,2,FALSE),""))</f>
        <v/>
      </c>
      <c r="D1106" s="20">
        <f>IF($A1106="","",IFERROR(VLOOKUP($A1106,'Recurring Plans'!$A$5:$M$104,4,FALSE),""))</f>
        <v/>
      </c>
      <c r="E1106" s="33">
        <f>IF(OR($A1106="",$B1106&gt;IFERROR(VLOOKUP($A1106,'Recurring Plans'!$A$5:$M$104,8,FALSE),0),IFERROR(VLOOKUP($A1106,'Recurring Plans'!$A$5:$M$104,11,FALSE),"")&lt;&gt;'Assumptions'!$E$9),"",IFERROR(IF(VLOOKUP($A1106,'Recurring Plans'!$A$5:$M$104,7,FALSE)='Assumptions'!$E$4,VLOOKUP($A1106,'Recurring Plans'!$A$5:$M$104,5,FALSE)+($B1106-1)*VLOOKUP($A1106,'Recurring Plans'!$A$5:$M$104,6,FALSE),IF(VLOOKUP($A1106,'Recurring Plans'!$A$5:$M$104,7,FALSE)='Assumptions'!$E$5,VLOOKUP($A1106,'Recurring Plans'!$A$5:$M$104,5,FALSE)+($B1106-1)*VLOOKUP($A1106,'Recurring Plans'!$A$5:$M$104,6,FALSE)*7,IF(VLOOKUP($A1106,'Recurring Plans'!$A$5:$M$104,7,FALSE)='Assumptions'!$E$6,EDATE(VLOOKUP($A1106,'Recurring Plans'!$A$5:$M$104,5,FALSE),($B1106-1)*VLOOKUP($A1106,'Recurring Plans'!$A$5:$M$104,6,FALSE)),""))),""))</f>
        <v/>
      </c>
      <c r="F1106" s="31" t="n"/>
      <c r="G1106" s="33">
        <f>IF($E1106="","",IF($F1106&lt;&gt;"",$F1106,$E1106))</f>
        <v/>
      </c>
      <c r="H1106" s="24">
        <f>IF($E1106="","",IFERROR(VLOOKUP($A1106,'Recurring Plans'!$A$5:$M$104,9,FALSE),""))</f>
        <v/>
      </c>
      <c r="I1106" s="13" t="n"/>
      <c r="J1106" s="20">
        <f>IF($E1106="","",IF($I1106&lt;&gt;"",$I1106,IFERROR(VLOOKUP($A1106,'Recurring Plans'!$A$5:$M$104,10,FALSE),"")))</f>
        <v/>
      </c>
      <c r="K1106" s="12" t="n"/>
      <c r="L1106" s="9">
        <f>IF($G1106="","",IF($K1106&lt;&gt;"",$K1106,'Assumptions'!$E$14))</f>
        <v/>
      </c>
      <c r="M1106" s="13" t="n"/>
      <c r="N1106" s="20">
        <f>IF($G1106="","",IF(OR($F1106&lt;&gt;"",$I1106&lt;&gt;"",$M1106&lt;&gt;"",$K1106='Assumptions'!$E$16,$K1106='Assumptions'!$E$17),"Exception - check",IF(AND($L1106='Assumptions'!$E$14,$G1106&lt;'Assumptions'!$B$4),"Past date - check","")))</f>
        <v/>
      </c>
    </row>
    <row r="1107">
      <c r="A1107" s="6">
        <f>IFERROR(IF(INDEX('Recurring Plans'!$A$5:$A$104,INT((ROW()-5)/12)+1)="","",INDEX('Recurring Plans'!$A$5:$A$104,INT((ROW()-5)/12)+1)),"")</f>
        <v/>
      </c>
      <c r="B1107" s="21">
        <f>IF($A1107="","",MOD(ROW()-5,12)+1)</f>
        <v/>
      </c>
      <c r="C1107" s="18">
        <f>IF($A1107="","",IFERROR(VLOOKUP($A1107,'Recurring Plans'!$A$5:$M$104,2,FALSE),""))</f>
        <v/>
      </c>
      <c r="D1107" s="18">
        <f>IF($A1107="","",IFERROR(VLOOKUP($A1107,'Recurring Plans'!$A$5:$M$104,4,FALSE),""))</f>
        <v/>
      </c>
      <c r="E1107" s="32">
        <f>IF(OR($A1107="",$B1107&gt;IFERROR(VLOOKUP($A1107,'Recurring Plans'!$A$5:$M$104,8,FALSE),0),IFERROR(VLOOKUP($A1107,'Recurring Plans'!$A$5:$M$104,11,FALSE),"")&lt;&gt;'Assumptions'!$E$9),"",IFERROR(IF(VLOOKUP($A1107,'Recurring Plans'!$A$5:$M$104,7,FALSE)='Assumptions'!$E$4,VLOOKUP($A1107,'Recurring Plans'!$A$5:$M$104,5,FALSE)+($B1107-1)*VLOOKUP($A1107,'Recurring Plans'!$A$5:$M$104,6,FALSE),IF(VLOOKUP($A1107,'Recurring Plans'!$A$5:$M$104,7,FALSE)='Assumptions'!$E$5,VLOOKUP($A1107,'Recurring Plans'!$A$5:$M$104,5,FALSE)+($B1107-1)*VLOOKUP($A1107,'Recurring Plans'!$A$5:$M$104,6,FALSE)*7,IF(VLOOKUP($A1107,'Recurring Plans'!$A$5:$M$104,7,FALSE)='Assumptions'!$E$6,EDATE(VLOOKUP($A1107,'Recurring Plans'!$A$5:$M$104,5,FALSE),($B1107-1)*VLOOKUP($A1107,'Recurring Plans'!$A$5:$M$104,6,FALSE)),""))),""))</f>
        <v/>
      </c>
      <c r="F1107" s="31" t="n"/>
      <c r="G1107" s="32">
        <f>IF($E1107="","",IF($F1107&lt;&gt;"",$F1107,$E1107))</f>
        <v/>
      </c>
      <c r="H1107" s="22">
        <f>IF($E1107="","",IFERROR(VLOOKUP($A1107,'Recurring Plans'!$A$5:$M$104,9,FALSE),""))</f>
        <v/>
      </c>
      <c r="I1107" s="13" t="n"/>
      <c r="J1107" s="18">
        <f>IF($E1107="","",IF($I1107&lt;&gt;"",$I1107,IFERROR(VLOOKUP($A1107,'Recurring Plans'!$A$5:$M$104,10,FALSE),"")))</f>
        <v/>
      </c>
      <c r="K1107" s="12" t="n"/>
      <c r="L1107" s="6">
        <f>IF($G1107="","",IF($K1107&lt;&gt;"",$K1107,'Assumptions'!$E$14))</f>
        <v/>
      </c>
      <c r="M1107" s="13" t="n"/>
      <c r="N1107" s="18">
        <f>IF($G1107="","",IF(OR($F1107&lt;&gt;"",$I1107&lt;&gt;"",$M1107&lt;&gt;"",$K1107='Assumptions'!$E$16,$K1107='Assumptions'!$E$17),"Exception - check",IF(AND($L1107='Assumptions'!$E$14,$G1107&lt;'Assumptions'!$B$4),"Past date - check","")))</f>
        <v/>
      </c>
    </row>
    <row r="1108">
      <c r="A1108" s="9">
        <f>IFERROR(IF(INDEX('Recurring Plans'!$A$5:$A$104,INT((ROW()-5)/12)+1)="","",INDEX('Recurring Plans'!$A$5:$A$104,INT((ROW()-5)/12)+1)),"")</f>
        <v/>
      </c>
      <c r="B1108" s="23">
        <f>IF($A1108="","",MOD(ROW()-5,12)+1)</f>
        <v/>
      </c>
      <c r="C1108" s="20">
        <f>IF($A1108="","",IFERROR(VLOOKUP($A1108,'Recurring Plans'!$A$5:$M$104,2,FALSE),""))</f>
        <v/>
      </c>
      <c r="D1108" s="20">
        <f>IF($A1108="","",IFERROR(VLOOKUP($A1108,'Recurring Plans'!$A$5:$M$104,4,FALSE),""))</f>
        <v/>
      </c>
      <c r="E1108" s="33">
        <f>IF(OR($A1108="",$B1108&gt;IFERROR(VLOOKUP($A1108,'Recurring Plans'!$A$5:$M$104,8,FALSE),0),IFERROR(VLOOKUP($A1108,'Recurring Plans'!$A$5:$M$104,11,FALSE),"")&lt;&gt;'Assumptions'!$E$9),"",IFERROR(IF(VLOOKUP($A1108,'Recurring Plans'!$A$5:$M$104,7,FALSE)='Assumptions'!$E$4,VLOOKUP($A1108,'Recurring Plans'!$A$5:$M$104,5,FALSE)+($B1108-1)*VLOOKUP($A1108,'Recurring Plans'!$A$5:$M$104,6,FALSE),IF(VLOOKUP($A1108,'Recurring Plans'!$A$5:$M$104,7,FALSE)='Assumptions'!$E$5,VLOOKUP($A1108,'Recurring Plans'!$A$5:$M$104,5,FALSE)+($B1108-1)*VLOOKUP($A1108,'Recurring Plans'!$A$5:$M$104,6,FALSE)*7,IF(VLOOKUP($A1108,'Recurring Plans'!$A$5:$M$104,7,FALSE)='Assumptions'!$E$6,EDATE(VLOOKUP($A1108,'Recurring Plans'!$A$5:$M$104,5,FALSE),($B1108-1)*VLOOKUP($A1108,'Recurring Plans'!$A$5:$M$104,6,FALSE)),""))),""))</f>
        <v/>
      </c>
      <c r="F1108" s="31" t="n"/>
      <c r="G1108" s="33">
        <f>IF($E1108="","",IF($F1108&lt;&gt;"",$F1108,$E1108))</f>
        <v/>
      </c>
      <c r="H1108" s="24">
        <f>IF($E1108="","",IFERROR(VLOOKUP($A1108,'Recurring Plans'!$A$5:$M$104,9,FALSE),""))</f>
        <v/>
      </c>
      <c r="I1108" s="13" t="n"/>
      <c r="J1108" s="20">
        <f>IF($E1108="","",IF($I1108&lt;&gt;"",$I1108,IFERROR(VLOOKUP($A1108,'Recurring Plans'!$A$5:$M$104,10,FALSE),"")))</f>
        <v/>
      </c>
      <c r="K1108" s="12" t="n"/>
      <c r="L1108" s="9">
        <f>IF($G1108="","",IF($K1108&lt;&gt;"",$K1108,'Assumptions'!$E$14))</f>
        <v/>
      </c>
      <c r="M1108" s="13" t="n"/>
      <c r="N1108" s="20">
        <f>IF($G1108="","",IF(OR($F1108&lt;&gt;"",$I1108&lt;&gt;"",$M1108&lt;&gt;"",$K1108='Assumptions'!$E$16,$K1108='Assumptions'!$E$17),"Exception - check",IF(AND($L1108='Assumptions'!$E$14,$G1108&lt;'Assumptions'!$B$4),"Past date - check","")))</f>
        <v/>
      </c>
    </row>
    <row r="1109">
      <c r="A1109" s="6">
        <f>IFERROR(IF(INDEX('Recurring Plans'!$A$5:$A$104,INT((ROW()-5)/12)+1)="","",INDEX('Recurring Plans'!$A$5:$A$104,INT((ROW()-5)/12)+1)),"")</f>
        <v/>
      </c>
      <c r="B1109" s="21">
        <f>IF($A1109="","",MOD(ROW()-5,12)+1)</f>
        <v/>
      </c>
      <c r="C1109" s="18">
        <f>IF($A1109="","",IFERROR(VLOOKUP($A1109,'Recurring Plans'!$A$5:$M$104,2,FALSE),""))</f>
        <v/>
      </c>
      <c r="D1109" s="18">
        <f>IF($A1109="","",IFERROR(VLOOKUP($A1109,'Recurring Plans'!$A$5:$M$104,4,FALSE),""))</f>
        <v/>
      </c>
      <c r="E1109" s="32">
        <f>IF(OR($A1109="",$B1109&gt;IFERROR(VLOOKUP($A1109,'Recurring Plans'!$A$5:$M$104,8,FALSE),0),IFERROR(VLOOKUP($A1109,'Recurring Plans'!$A$5:$M$104,11,FALSE),"")&lt;&gt;'Assumptions'!$E$9),"",IFERROR(IF(VLOOKUP($A1109,'Recurring Plans'!$A$5:$M$104,7,FALSE)='Assumptions'!$E$4,VLOOKUP($A1109,'Recurring Plans'!$A$5:$M$104,5,FALSE)+($B1109-1)*VLOOKUP($A1109,'Recurring Plans'!$A$5:$M$104,6,FALSE),IF(VLOOKUP($A1109,'Recurring Plans'!$A$5:$M$104,7,FALSE)='Assumptions'!$E$5,VLOOKUP($A1109,'Recurring Plans'!$A$5:$M$104,5,FALSE)+($B1109-1)*VLOOKUP($A1109,'Recurring Plans'!$A$5:$M$104,6,FALSE)*7,IF(VLOOKUP($A1109,'Recurring Plans'!$A$5:$M$104,7,FALSE)='Assumptions'!$E$6,EDATE(VLOOKUP($A1109,'Recurring Plans'!$A$5:$M$104,5,FALSE),($B1109-1)*VLOOKUP($A1109,'Recurring Plans'!$A$5:$M$104,6,FALSE)),""))),""))</f>
        <v/>
      </c>
      <c r="F1109" s="31" t="n"/>
      <c r="G1109" s="32">
        <f>IF($E1109="","",IF($F1109&lt;&gt;"",$F1109,$E1109))</f>
        <v/>
      </c>
      <c r="H1109" s="22">
        <f>IF($E1109="","",IFERROR(VLOOKUP($A1109,'Recurring Plans'!$A$5:$M$104,9,FALSE),""))</f>
        <v/>
      </c>
      <c r="I1109" s="13" t="n"/>
      <c r="J1109" s="18">
        <f>IF($E1109="","",IF($I1109&lt;&gt;"",$I1109,IFERROR(VLOOKUP($A1109,'Recurring Plans'!$A$5:$M$104,10,FALSE),"")))</f>
        <v/>
      </c>
      <c r="K1109" s="12" t="n"/>
      <c r="L1109" s="6">
        <f>IF($G1109="","",IF($K1109&lt;&gt;"",$K1109,'Assumptions'!$E$14))</f>
        <v/>
      </c>
      <c r="M1109" s="13" t="n"/>
      <c r="N1109" s="18">
        <f>IF($G1109="","",IF(OR($F1109&lt;&gt;"",$I1109&lt;&gt;"",$M1109&lt;&gt;"",$K1109='Assumptions'!$E$16,$K1109='Assumptions'!$E$17),"Exception - check",IF(AND($L1109='Assumptions'!$E$14,$G1109&lt;'Assumptions'!$B$4),"Past date - check","")))</f>
        <v/>
      </c>
    </row>
    <row r="1110">
      <c r="A1110" s="9">
        <f>IFERROR(IF(INDEX('Recurring Plans'!$A$5:$A$104,INT((ROW()-5)/12)+1)="","",INDEX('Recurring Plans'!$A$5:$A$104,INT((ROW()-5)/12)+1)),"")</f>
        <v/>
      </c>
      <c r="B1110" s="23">
        <f>IF($A1110="","",MOD(ROW()-5,12)+1)</f>
        <v/>
      </c>
      <c r="C1110" s="20">
        <f>IF($A1110="","",IFERROR(VLOOKUP($A1110,'Recurring Plans'!$A$5:$M$104,2,FALSE),""))</f>
        <v/>
      </c>
      <c r="D1110" s="20">
        <f>IF($A1110="","",IFERROR(VLOOKUP($A1110,'Recurring Plans'!$A$5:$M$104,4,FALSE),""))</f>
        <v/>
      </c>
      <c r="E1110" s="33">
        <f>IF(OR($A1110="",$B1110&gt;IFERROR(VLOOKUP($A1110,'Recurring Plans'!$A$5:$M$104,8,FALSE),0),IFERROR(VLOOKUP($A1110,'Recurring Plans'!$A$5:$M$104,11,FALSE),"")&lt;&gt;'Assumptions'!$E$9),"",IFERROR(IF(VLOOKUP($A1110,'Recurring Plans'!$A$5:$M$104,7,FALSE)='Assumptions'!$E$4,VLOOKUP($A1110,'Recurring Plans'!$A$5:$M$104,5,FALSE)+($B1110-1)*VLOOKUP($A1110,'Recurring Plans'!$A$5:$M$104,6,FALSE),IF(VLOOKUP($A1110,'Recurring Plans'!$A$5:$M$104,7,FALSE)='Assumptions'!$E$5,VLOOKUP($A1110,'Recurring Plans'!$A$5:$M$104,5,FALSE)+($B1110-1)*VLOOKUP($A1110,'Recurring Plans'!$A$5:$M$104,6,FALSE)*7,IF(VLOOKUP($A1110,'Recurring Plans'!$A$5:$M$104,7,FALSE)='Assumptions'!$E$6,EDATE(VLOOKUP($A1110,'Recurring Plans'!$A$5:$M$104,5,FALSE),($B1110-1)*VLOOKUP($A1110,'Recurring Plans'!$A$5:$M$104,6,FALSE)),""))),""))</f>
        <v/>
      </c>
      <c r="F1110" s="31" t="n"/>
      <c r="G1110" s="33">
        <f>IF($E1110="","",IF($F1110&lt;&gt;"",$F1110,$E1110))</f>
        <v/>
      </c>
      <c r="H1110" s="24">
        <f>IF($E1110="","",IFERROR(VLOOKUP($A1110,'Recurring Plans'!$A$5:$M$104,9,FALSE),""))</f>
        <v/>
      </c>
      <c r="I1110" s="13" t="n"/>
      <c r="J1110" s="20">
        <f>IF($E1110="","",IF($I1110&lt;&gt;"",$I1110,IFERROR(VLOOKUP($A1110,'Recurring Plans'!$A$5:$M$104,10,FALSE),"")))</f>
        <v/>
      </c>
      <c r="K1110" s="12" t="n"/>
      <c r="L1110" s="9">
        <f>IF($G1110="","",IF($K1110&lt;&gt;"",$K1110,'Assumptions'!$E$14))</f>
        <v/>
      </c>
      <c r="M1110" s="13" t="n"/>
      <c r="N1110" s="20">
        <f>IF($G1110="","",IF(OR($F1110&lt;&gt;"",$I1110&lt;&gt;"",$M1110&lt;&gt;"",$K1110='Assumptions'!$E$16,$K1110='Assumptions'!$E$17),"Exception - check",IF(AND($L1110='Assumptions'!$E$14,$G1110&lt;'Assumptions'!$B$4),"Past date - check","")))</f>
        <v/>
      </c>
    </row>
    <row r="1111">
      <c r="A1111" s="6">
        <f>IFERROR(IF(INDEX('Recurring Plans'!$A$5:$A$104,INT((ROW()-5)/12)+1)="","",INDEX('Recurring Plans'!$A$5:$A$104,INT((ROW()-5)/12)+1)),"")</f>
        <v/>
      </c>
      <c r="B1111" s="21">
        <f>IF($A1111="","",MOD(ROW()-5,12)+1)</f>
        <v/>
      </c>
      <c r="C1111" s="18">
        <f>IF($A1111="","",IFERROR(VLOOKUP($A1111,'Recurring Plans'!$A$5:$M$104,2,FALSE),""))</f>
        <v/>
      </c>
      <c r="D1111" s="18">
        <f>IF($A1111="","",IFERROR(VLOOKUP($A1111,'Recurring Plans'!$A$5:$M$104,4,FALSE),""))</f>
        <v/>
      </c>
      <c r="E1111" s="32">
        <f>IF(OR($A1111="",$B1111&gt;IFERROR(VLOOKUP($A1111,'Recurring Plans'!$A$5:$M$104,8,FALSE),0),IFERROR(VLOOKUP($A1111,'Recurring Plans'!$A$5:$M$104,11,FALSE),"")&lt;&gt;'Assumptions'!$E$9),"",IFERROR(IF(VLOOKUP($A1111,'Recurring Plans'!$A$5:$M$104,7,FALSE)='Assumptions'!$E$4,VLOOKUP($A1111,'Recurring Plans'!$A$5:$M$104,5,FALSE)+($B1111-1)*VLOOKUP($A1111,'Recurring Plans'!$A$5:$M$104,6,FALSE),IF(VLOOKUP($A1111,'Recurring Plans'!$A$5:$M$104,7,FALSE)='Assumptions'!$E$5,VLOOKUP($A1111,'Recurring Plans'!$A$5:$M$104,5,FALSE)+($B1111-1)*VLOOKUP($A1111,'Recurring Plans'!$A$5:$M$104,6,FALSE)*7,IF(VLOOKUP($A1111,'Recurring Plans'!$A$5:$M$104,7,FALSE)='Assumptions'!$E$6,EDATE(VLOOKUP($A1111,'Recurring Plans'!$A$5:$M$104,5,FALSE),($B1111-1)*VLOOKUP($A1111,'Recurring Plans'!$A$5:$M$104,6,FALSE)),""))),""))</f>
        <v/>
      </c>
      <c r="F1111" s="31" t="n"/>
      <c r="G1111" s="32">
        <f>IF($E1111="","",IF($F1111&lt;&gt;"",$F1111,$E1111))</f>
        <v/>
      </c>
      <c r="H1111" s="22">
        <f>IF($E1111="","",IFERROR(VLOOKUP($A1111,'Recurring Plans'!$A$5:$M$104,9,FALSE),""))</f>
        <v/>
      </c>
      <c r="I1111" s="13" t="n"/>
      <c r="J1111" s="18">
        <f>IF($E1111="","",IF($I1111&lt;&gt;"",$I1111,IFERROR(VLOOKUP($A1111,'Recurring Plans'!$A$5:$M$104,10,FALSE),"")))</f>
        <v/>
      </c>
      <c r="K1111" s="12" t="n"/>
      <c r="L1111" s="6">
        <f>IF($G1111="","",IF($K1111&lt;&gt;"",$K1111,'Assumptions'!$E$14))</f>
        <v/>
      </c>
      <c r="M1111" s="13" t="n"/>
      <c r="N1111" s="18">
        <f>IF($G1111="","",IF(OR($F1111&lt;&gt;"",$I1111&lt;&gt;"",$M1111&lt;&gt;"",$K1111='Assumptions'!$E$16,$K1111='Assumptions'!$E$17),"Exception - check",IF(AND($L1111='Assumptions'!$E$14,$G1111&lt;'Assumptions'!$B$4),"Past date - check","")))</f>
        <v/>
      </c>
    </row>
    <row r="1112">
      <c r="A1112" s="9">
        <f>IFERROR(IF(INDEX('Recurring Plans'!$A$5:$A$104,INT((ROW()-5)/12)+1)="","",INDEX('Recurring Plans'!$A$5:$A$104,INT((ROW()-5)/12)+1)),"")</f>
        <v/>
      </c>
      <c r="B1112" s="23">
        <f>IF($A1112="","",MOD(ROW()-5,12)+1)</f>
        <v/>
      </c>
      <c r="C1112" s="20">
        <f>IF($A1112="","",IFERROR(VLOOKUP($A1112,'Recurring Plans'!$A$5:$M$104,2,FALSE),""))</f>
        <v/>
      </c>
      <c r="D1112" s="20">
        <f>IF($A1112="","",IFERROR(VLOOKUP($A1112,'Recurring Plans'!$A$5:$M$104,4,FALSE),""))</f>
        <v/>
      </c>
      <c r="E1112" s="33">
        <f>IF(OR($A1112="",$B1112&gt;IFERROR(VLOOKUP($A1112,'Recurring Plans'!$A$5:$M$104,8,FALSE),0),IFERROR(VLOOKUP($A1112,'Recurring Plans'!$A$5:$M$104,11,FALSE),"")&lt;&gt;'Assumptions'!$E$9),"",IFERROR(IF(VLOOKUP($A1112,'Recurring Plans'!$A$5:$M$104,7,FALSE)='Assumptions'!$E$4,VLOOKUP($A1112,'Recurring Plans'!$A$5:$M$104,5,FALSE)+($B1112-1)*VLOOKUP($A1112,'Recurring Plans'!$A$5:$M$104,6,FALSE),IF(VLOOKUP($A1112,'Recurring Plans'!$A$5:$M$104,7,FALSE)='Assumptions'!$E$5,VLOOKUP($A1112,'Recurring Plans'!$A$5:$M$104,5,FALSE)+($B1112-1)*VLOOKUP($A1112,'Recurring Plans'!$A$5:$M$104,6,FALSE)*7,IF(VLOOKUP($A1112,'Recurring Plans'!$A$5:$M$104,7,FALSE)='Assumptions'!$E$6,EDATE(VLOOKUP($A1112,'Recurring Plans'!$A$5:$M$104,5,FALSE),($B1112-1)*VLOOKUP($A1112,'Recurring Plans'!$A$5:$M$104,6,FALSE)),""))),""))</f>
        <v/>
      </c>
      <c r="F1112" s="31" t="n"/>
      <c r="G1112" s="33">
        <f>IF($E1112="","",IF($F1112&lt;&gt;"",$F1112,$E1112))</f>
        <v/>
      </c>
      <c r="H1112" s="24">
        <f>IF($E1112="","",IFERROR(VLOOKUP($A1112,'Recurring Plans'!$A$5:$M$104,9,FALSE),""))</f>
        <v/>
      </c>
      <c r="I1112" s="13" t="n"/>
      <c r="J1112" s="20">
        <f>IF($E1112="","",IF($I1112&lt;&gt;"",$I1112,IFERROR(VLOOKUP($A1112,'Recurring Plans'!$A$5:$M$104,10,FALSE),"")))</f>
        <v/>
      </c>
      <c r="K1112" s="12" t="n"/>
      <c r="L1112" s="9">
        <f>IF($G1112="","",IF($K1112&lt;&gt;"",$K1112,'Assumptions'!$E$14))</f>
        <v/>
      </c>
      <c r="M1112" s="13" t="n"/>
      <c r="N1112" s="20">
        <f>IF($G1112="","",IF(OR($F1112&lt;&gt;"",$I1112&lt;&gt;"",$M1112&lt;&gt;"",$K1112='Assumptions'!$E$16,$K1112='Assumptions'!$E$17),"Exception - check",IF(AND($L1112='Assumptions'!$E$14,$G1112&lt;'Assumptions'!$B$4),"Past date - check","")))</f>
        <v/>
      </c>
    </row>
    <row r="1113">
      <c r="A1113" s="6">
        <f>IFERROR(IF(INDEX('Recurring Plans'!$A$5:$A$104,INT((ROW()-5)/12)+1)="","",INDEX('Recurring Plans'!$A$5:$A$104,INT((ROW()-5)/12)+1)),"")</f>
        <v/>
      </c>
      <c r="B1113" s="21">
        <f>IF($A1113="","",MOD(ROW()-5,12)+1)</f>
        <v/>
      </c>
      <c r="C1113" s="18">
        <f>IF($A1113="","",IFERROR(VLOOKUP($A1113,'Recurring Plans'!$A$5:$M$104,2,FALSE),""))</f>
        <v/>
      </c>
      <c r="D1113" s="18">
        <f>IF($A1113="","",IFERROR(VLOOKUP($A1113,'Recurring Plans'!$A$5:$M$104,4,FALSE),""))</f>
        <v/>
      </c>
      <c r="E1113" s="32">
        <f>IF(OR($A1113="",$B1113&gt;IFERROR(VLOOKUP($A1113,'Recurring Plans'!$A$5:$M$104,8,FALSE),0),IFERROR(VLOOKUP($A1113,'Recurring Plans'!$A$5:$M$104,11,FALSE),"")&lt;&gt;'Assumptions'!$E$9),"",IFERROR(IF(VLOOKUP($A1113,'Recurring Plans'!$A$5:$M$104,7,FALSE)='Assumptions'!$E$4,VLOOKUP($A1113,'Recurring Plans'!$A$5:$M$104,5,FALSE)+($B1113-1)*VLOOKUP($A1113,'Recurring Plans'!$A$5:$M$104,6,FALSE),IF(VLOOKUP($A1113,'Recurring Plans'!$A$5:$M$104,7,FALSE)='Assumptions'!$E$5,VLOOKUP($A1113,'Recurring Plans'!$A$5:$M$104,5,FALSE)+($B1113-1)*VLOOKUP($A1113,'Recurring Plans'!$A$5:$M$104,6,FALSE)*7,IF(VLOOKUP($A1113,'Recurring Plans'!$A$5:$M$104,7,FALSE)='Assumptions'!$E$6,EDATE(VLOOKUP($A1113,'Recurring Plans'!$A$5:$M$104,5,FALSE),($B1113-1)*VLOOKUP($A1113,'Recurring Plans'!$A$5:$M$104,6,FALSE)),""))),""))</f>
        <v/>
      </c>
      <c r="F1113" s="31" t="n"/>
      <c r="G1113" s="32">
        <f>IF($E1113="","",IF($F1113&lt;&gt;"",$F1113,$E1113))</f>
        <v/>
      </c>
      <c r="H1113" s="22">
        <f>IF($E1113="","",IFERROR(VLOOKUP($A1113,'Recurring Plans'!$A$5:$M$104,9,FALSE),""))</f>
        <v/>
      </c>
      <c r="I1113" s="13" t="n"/>
      <c r="J1113" s="18">
        <f>IF($E1113="","",IF($I1113&lt;&gt;"",$I1113,IFERROR(VLOOKUP($A1113,'Recurring Plans'!$A$5:$M$104,10,FALSE),"")))</f>
        <v/>
      </c>
      <c r="K1113" s="12" t="n"/>
      <c r="L1113" s="6">
        <f>IF($G1113="","",IF($K1113&lt;&gt;"",$K1113,'Assumptions'!$E$14))</f>
        <v/>
      </c>
      <c r="M1113" s="13" t="n"/>
      <c r="N1113" s="18">
        <f>IF($G1113="","",IF(OR($F1113&lt;&gt;"",$I1113&lt;&gt;"",$M1113&lt;&gt;"",$K1113='Assumptions'!$E$16,$K1113='Assumptions'!$E$17),"Exception - check",IF(AND($L1113='Assumptions'!$E$14,$G1113&lt;'Assumptions'!$B$4),"Past date - check","")))</f>
        <v/>
      </c>
    </row>
    <row r="1114">
      <c r="A1114" s="9">
        <f>IFERROR(IF(INDEX('Recurring Plans'!$A$5:$A$104,INT((ROW()-5)/12)+1)="","",INDEX('Recurring Plans'!$A$5:$A$104,INT((ROW()-5)/12)+1)),"")</f>
        <v/>
      </c>
      <c r="B1114" s="23">
        <f>IF($A1114="","",MOD(ROW()-5,12)+1)</f>
        <v/>
      </c>
      <c r="C1114" s="20">
        <f>IF($A1114="","",IFERROR(VLOOKUP($A1114,'Recurring Plans'!$A$5:$M$104,2,FALSE),""))</f>
        <v/>
      </c>
      <c r="D1114" s="20">
        <f>IF($A1114="","",IFERROR(VLOOKUP($A1114,'Recurring Plans'!$A$5:$M$104,4,FALSE),""))</f>
        <v/>
      </c>
      <c r="E1114" s="33">
        <f>IF(OR($A1114="",$B1114&gt;IFERROR(VLOOKUP($A1114,'Recurring Plans'!$A$5:$M$104,8,FALSE),0),IFERROR(VLOOKUP($A1114,'Recurring Plans'!$A$5:$M$104,11,FALSE),"")&lt;&gt;'Assumptions'!$E$9),"",IFERROR(IF(VLOOKUP($A1114,'Recurring Plans'!$A$5:$M$104,7,FALSE)='Assumptions'!$E$4,VLOOKUP($A1114,'Recurring Plans'!$A$5:$M$104,5,FALSE)+($B1114-1)*VLOOKUP($A1114,'Recurring Plans'!$A$5:$M$104,6,FALSE),IF(VLOOKUP($A1114,'Recurring Plans'!$A$5:$M$104,7,FALSE)='Assumptions'!$E$5,VLOOKUP($A1114,'Recurring Plans'!$A$5:$M$104,5,FALSE)+($B1114-1)*VLOOKUP($A1114,'Recurring Plans'!$A$5:$M$104,6,FALSE)*7,IF(VLOOKUP($A1114,'Recurring Plans'!$A$5:$M$104,7,FALSE)='Assumptions'!$E$6,EDATE(VLOOKUP($A1114,'Recurring Plans'!$A$5:$M$104,5,FALSE),($B1114-1)*VLOOKUP($A1114,'Recurring Plans'!$A$5:$M$104,6,FALSE)),""))),""))</f>
        <v/>
      </c>
      <c r="F1114" s="31" t="n"/>
      <c r="G1114" s="33">
        <f>IF($E1114="","",IF($F1114&lt;&gt;"",$F1114,$E1114))</f>
        <v/>
      </c>
      <c r="H1114" s="24">
        <f>IF($E1114="","",IFERROR(VLOOKUP($A1114,'Recurring Plans'!$A$5:$M$104,9,FALSE),""))</f>
        <v/>
      </c>
      <c r="I1114" s="13" t="n"/>
      <c r="J1114" s="20">
        <f>IF($E1114="","",IF($I1114&lt;&gt;"",$I1114,IFERROR(VLOOKUP($A1114,'Recurring Plans'!$A$5:$M$104,10,FALSE),"")))</f>
        <v/>
      </c>
      <c r="K1114" s="12" t="n"/>
      <c r="L1114" s="9">
        <f>IF($G1114="","",IF($K1114&lt;&gt;"",$K1114,'Assumptions'!$E$14))</f>
        <v/>
      </c>
      <c r="M1114" s="13" t="n"/>
      <c r="N1114" s="20">
        <f>IF($G1114="","",IF(OR($F1114&lt;&gt;"",$I1114&lt;&gt;"",$M1114&lt;&gt;"",$K1114='Assumptions'!$E$16,$K1114='Assumptions'!$E$17),"Exception - check",IF(AND($L1114='Assumptions'!$E$14,$G1114&lt;'Assumptions'!$B$4),"Past date - check","")))</f>
        <v/>
      </c>
    </row>
    <row r="1115">
      <c r="A1115" s="6">
        <f>IFERROR(IF(INDEX('Recurring Plans'!$A$5:$A$104,INT((ROW()-5)/12)+1)="","",INDEX('Recurring Plans'!$A$5:$A$104,INT((ROW()-5)/12)+1)),"")</f>
        <v/>
      </c>
      <c r="B1115" s="21">
        <f>IF($A1115="","",MOD(ROW()-5,12)+1)</f>
        <v/>
      </c>
      <c r="C1115" s="18">
        <f>IF($A1115="","",IFERROR(VLOOKUP($A1115,'Recurring Plans'!$A$5:$M$104,2,FALSE),""))</f>
        <v/>
      </c>
      <c r="D1115" s="18">
        <f>IF($A1115="","",IFERROR(VLOOKUP($A1115,'Recurring Plans'!$A$5:$M$104,4,FALSE),""))</f>
        <v/>
      </c>
      <c r="E1115" s="32">
        <f>IF(OR($A1115="",$B1115&gt;IFERROR(VLOOKUP($A1115,'Recurring Plans'!$A$5:$M$104,8,FALSE),0),IFERROR(VLOOKUP($A1115,'Recurring Plans'!$A$5:$M$104,11,FALSE),"")&lt;&gt;'Assumptions'!$E$9),"",IFERROR(IF(VLOOKUP($A1115,'Recurring Plans'!$A$5:$M$104,7,FALSE)='Assumptions'!$E$4,VLOOKUP($A1115,'Recurring Plans'!$A$5:$M$104,5,FALSE)+($B1115-1)*VLOOKUP($A1115,'Recurring Plans'!$A$5:$M$104,6,FALSE),IF(VLOOKUP($A1115,'Recurring Plans'!$A$5:$M$104,7,FALSE)='Assumptions'!$E$5,VLOOKUP($A1115,'Recurring Plans'!$A$5:$M$104,5,FALSE)+($B1115-1)*VLOOKUP($A1115,'Recurring Plans'!$A$5:$M$104,6,FALSE)*7,IF(VLOOKUP($A1115,'Recurring Plans'!$A$5:$M$104,7,FALSE)='Assumptions'!$E$6,EDATE(VLOOKUP($A1115,'Recurring Plans'!$A$5:$M$104,5,FALSE),($B1115-1)*VLOOKUP($A1115,'Recurring Plans'!$A$5:$M$104,6,FALSE)),""))),""))</f>
        <v/>
      </c>
      <c r="F1115" s="31" t="n"/>
      <c r="G1115" s="32">
        <f>IF($E1115="","",IF($F1115&lt;&gt;"",$F1115,$E1115))</f>
        <v/>
      </c>
      <c r="H1115" s="22">
        <f>IF($E1115="","",IFERROR(VLOOKUP($A1115,'Recurring Plans'!$A$5:$M$104,9,FALSE),""))</f>
        <v/>
      </c>
      <c r="I1115" s="13" t="n"/>
      <c r="J1115" s="18">
        <f>IF($E1115="","",IF($I1115&lt;&gt;"",$I1115,IFERROR(VLOOKUP($A1115,'Recurring Plans'!$A$5:$M$104,10,FALSE),"")))</f>
        <v/>
      </c>
      <c r="K1115" s="12" t="n"/>
      <c r="L1115" s="6">
        <f>IF($G1115="","",IF($K1115&lt;&gt;"",$K1115,'Assumptions'!$E$14))</f>
        <v/>
      </c>
      <c r="M1115" s="13" t="n"/>
      <c r="N1115" s="18">
        <f>IF($G1115="","",IF(OR($F1115&lt;&gt;"",$I1115&lt;&gt;"",$M1115&lt;&gt;"",$K1115='Assumptions'!$E$16,$K1115='Assumptions'!$E$17),"Exception - check",IF(AND($L1115='Assumptions'!$E$14,$G1115&lt;'Assumptions'!$B$4),"Past date - check","")))</f>
        <v/>
      </c>
    </row>
    <row r="1116">
      <c r="A1116" s="9">
        <f>IFERROR(IF(INDEX('Recurring Plans'!$A$5:$A$104,INT((ROW()-5)/12)+1)="","",INDEX('Recurring Plans'!$A$5:$A$104,INT((ROW()-5)/12)+1)),"")</f>
        <v/>
      </c>
      <c r="B1116" s="23">
        <f>IF($A1116="","",MOD(ROW()-5,12)+1)</f>
        <v/>
      </c>
      <c r="C1116" s="20">
        <f>IF($A1116="","",IFERROR(VLOOKUP($A1116,'Recurring Plans'!$A$5:$M$104,2,FALSE),""))</f>
        <v/>
      </c>
      <c r="D1116" s="20">
        <f>IF($A1116="","",IFERROR(VLOOKUP($A1116,'Recurring Plans'!$A$5:$M$104,4,FALSE),""))</f>
        <v/>
      </c>
      <c r="E1116" s="33">
        <f>IF(OR($A1116="",$B1116&gt;IFERROR(VLOOKUP($A1116,'Recurring Plans'!$A$5:$M$104,8,FALSE),0),IFERROR(VLOOKUP($A1116,'Recurring Plans'!$A$5:$M$104,11,FALSE),"")&lt;&gt;'Assumptions'!$E$9),"",IFERROR(IF(VLOOKUP($A1116,'Recurring Plans'!$A$5:$M$104,7,FALSE)='Assumptions'!$E$4,VLOOKUP($A1116,'Recurring Plans'!$A$5:$M$104,5,FALSE)+($B1116-1)*VLOOKUP($A1116,'Recurring Plans'!$A$5:$M$104,6,FALSE),IF(VLOOKUP($A1116,'Recurring Plans'!$A$5:$M$104,7,FALSE)='Assumptions'!$E$5,VLOOKUP($A1116,'Recurring Plans'!$A$5:$M$104,5,FALSE)+($B1116-1)*VLOOKUP($A1116,'Recurring Plans'!$A$5:$M$104,6,FALSE)*7,IF(VLOOKUP($A1116,'Recurring Plans'!$A$5:$M$104,7,FALSE)='Assumptions'!$E$6,EDATE(VLOOKUP($A1116,'Recurring Plans'!$A$5:$M$104,5,FALSE),($B1116-1)*VLOOKUP($A1116,'Recurring Plans'!$A$5:$M$104,6,FALSE)),""))),""))</f>
        <v/>
      </c>
      <c r="F1116" s="31" t="n"/>
      <c r="G1116" s="33">
        <f>IF($E1116="","",IF($F1116&lt;&gt;"",$F1116,$E1116))</f>
        <v/>
      </c>
      <c r="H1116" s="24">
        <f>IF($E1116="","",IFERROR(VLOOKUP($A1116,'Recurring Plans'!$A$5:$M$104,9,FALSE),""))</f>
        <v/>
      </c>
      <c r="I1116" s="13" t="n"/>
      <c r="J1116" s="20">
        <f>IF($E1116="","",IF($I1116&lt;&gt;"",$I1116,IFERROR(VLOOKUP($A1116,'Recurring Plans'!$A$5:$M$104,10,FALSE),"")))</f>
        <v/>
      </c>
      <c r="K1116" s="12" t="n"/>
      <c r="L1116" s="9">
        <f>IF($G1116="","",IF($K1116&lt;&gt;"",$K1116,'Assumptions'!$E$14))</f>
        <v/>
      </c>
      <c r="M1116" s="13" t="n"/>
      <c r="N1116" s="20">
        <f>IF($G1116="","",IF(OR($F1116&lt;&gt;"",$I1116&lt;&gt;"",$M1116&lt;&gt;"",$K1116='Assumptions'!$E$16,$K1116='Assumptions'!$E$17),"Exception - check",IF(AND($L1116='Assumptions'!$E$14,$G1116&lt;'Assumptions'!$B$4),"Past date - check","")))</f>
        <v/>
      </c>
    </row>
    <row r="1117">
      <c r="A1117" s="6">
        <f>IFERROR(IF(INDEX('Recurring Plans'!$A$5:$A$104,INT((ROW()-5)/12)+1)="","",INDEX('Recurring Plans'!$A$5:$A$104,INT((ROW()-5)/12)+1)),"")</f>
        <v/>
      </c>
      <c r="B1117" s="21">
        <f>IF($A1117="","",MOD(ROW()-5,12)+1)</f>
        <v/>
      </c>
      <c r="C1117" s="18">
        <f>IF($A1117="","",IFERROR(VLOOKUP($A1117,'Recurring Plans'!$A$5:$M$104,2,FALSE),""))</f>
        <v/>
      </c>
      <c r="D1117" s="18">
        <f>IF($A1117="","",IFERROR(VLOOKUP($A1117,'Recurring Plans'!$A$5:$M$104,4,FALSE),""))</f>
        <v/>
      </c>
      <c r="E1117" s="32">
        <f>IF(OR($A1117="",$B1117&gt;IFERROR(VLOOKUP($A1117,'Recurring Plans'!$A$5:$M$104,8,FALSE),0),IFERROR(VLOOKUP($A1117,'Recurring Plans'!$A$5:$M$104,11,FALSE),"")&lt;&gt;'Assumptions'!$E$9),"",IFERROR(IF(VLOOKUP($A1117,'Recurring Plans'!$A$5:$M$104,7,FALSE)='Assumptions'!$E$4,VLOOKUP($A1117,'Recurring Plans'!$A$5:$M$104,5,FALSE)+($B1117-1)*VLOOKUP($A1117,'Recurring Plans'!$A$5:$M$104,6,FALSE),IF(VLOOKUP($A1117,'Recurring Plans'!$A$5:$M$104,7,FALSE)='Assumptions'!$E$5,VLOOKUP($A1117,'Recurring Plans'!$A$5:$M$104,5,FALSE)+($B1117-1)*VLOOKUP($A1117,'Recurring Plans'!$A$5:$M$104,6,FALSE)*7,IF(VLOOKUP($A1117,'Recurring Plans'!$A$5:$M$104,7,FALSE)='Assumptions'!$E$6,EDATE(VLOOKUP($A1117,'Recurring Plans'!$A$5:$M$104,5,FALSE),($B1117-1)*VLOOKUP($A1117,'Recurring Plans'!$A$5:$M$104,6,FALSE)),""))),""))</f>
        <v/>
      </c>
      <c r="F1117" s="31" t="n"/>
      <c r="G1117" s="32">
        <f>IF($E1117="","",IF($F1117&lt;&gt;"",$F1117,$E1117))</f>
        <v/>
      </c>
      <c r="H1117" s="22">
        <f>IF($E1117="","",IFERROR(VLOOKUP($A1117,'Recurring Plans'!$A$5:$M$104,9,FALSE),""))</f>
        <v/>
      </c>
      <c r="I1117" s="13" t="n"/>
      <c r="J1117" s="18">
        <f>IF($E1117="","",IF($I1117&lt;&gt;"",$I1117,IFERROR(VLOOKUP($A1117,'Recurring Plans'!$A$5:$M$104,10,FALSE),"")))</f>
        <v/>
      </c>
      <c r="K1117" s="12" t="n"/>
      <c r="L1117" s="6">
        <f>IF($G1117="","",IF($K1117&lt;&gt;"",$K1117,'Assumptions'!$E$14))</f>
        <v/>
      </c>
      <c r="M1117" s="13" t="n"/>
      <c r="N1117" s="18">
        <f>IF($G1117="","",IF(OR($F1117&lt;&gt;"",$I1117&lt;&gt;"",$M1117&lt;&gt;"",$K1117='Assumptions'!$E$16,$K1117='Assumptions'!$E$17),"Exception - check",IF(AND($L1117='Assumptions'!$E$14,$G1117&lt;'Assumptions'!$B$4),"Past date - check","")))</f>
        <v/>
      </c>
    </row>
    <row r="1118">
      <c r="A1118" s="9">
        <f>IFERROR(IF(INDEX('Recurring Plans'!$A$5:$A$104,INT((ROW()-5)/12)+1)="","",INDEX('Recurring Plans'!$A$5:$A$104,INT((ROW()-5)/12)+1)),"")</f>
        <v/>
      </c>
      <c r="B1118" s="23">
        <f>IF($A1118="","",MOD(ROW()-5,12)+1)</f>
        <v/>
      </c>
      <c r="C1118" s="20">
        <f>IF($A1118="","",IFERROR(VLOOKUP($A1118,'Recurring Plans'!$A$5:$M$104,2,FALSE),""))</f>
        <v/>
      </c>
      <c r="D1118" s="20">
        <f>IF($A1118="","",IFERROR(VLOOKUP($A1118,'Recurring Plans'!$A$5:$M$104,4,FALSE),""))</f>
        <v/>
      </c>
      <c r="E1118" s="33">
        <f>IF(OR($A1118="",$B1118&gt;IFERROR(VLOOKUP($A1118,'Recurring Plans'!$A$5:$M$104,8,FALSE),0),IFERROR(VLOOKUP($A1118,'Recurring Plans'!$A$5:$M$104,11,FALSE),"")&lt;&gt;'Assumptions'!$E$9),"",IFERROR(IF(VLOOKUP($A1118,'Recurring Plans'!$A$5:$M$104,7,FALSE)='Assumptions'!$E$4,VLOOKUP($A1118,'Recurring Plans'!$A$5:$M$104,5,FALSE)+($B1118-1)*VLOOKUP($A1118,'Recurring Plans'!$A$5:$M$104,6,FALSE),IF(VLOOKUP($A1118,'Recurring Plans'!$A$5:$M$104,7,FALSE)='Assumptions'!$E$5,VLOOKUP($A1118,'Recurring Plans'!$A$5:$M$104,5,FALSE)+($B1118-1)*VLOOKUP($A1118,'Recurring Plans'!$A$5:$M$104,6,FALSE)*7,IF(VLOOKUP($A1118,'Recurring Plans'!$A$5:$M$104,7,FALSE)='Assumptions'!$E$6,EDATE(VLOOKUP($A1118,'Recurring Plans'!$A$5:$M$104,5,FALSE),($B1118-1)*VLOOKUP($A1118,'Recurring Plans'!$A$5:$M$104,6,FALSE)),""))),""))</f>
        <v/>
      </c>
      <c r="F1118" s="31" t="n"/>
      <c r="G1118" s="33">
        <f>IF($E1118="","",IF($F1118&lt;&gt;"",$F1118,$E1118))</f>
        <v/>
      </c>
      <c r="H1118" s="24">
        <f>IF($E1118="","",IFERROR(VLOOKUP($A1118,'Recurring Plans'!$A$5:$M$104,9,FALSE),""))</f>
        <v/>
      </c>
      <c r="I1118" s="13" t="n"/>
      <c r="J1118" s="20">
        <f>IF($E1118="","",IF($I1118&lt;&gt;"",$I1118,IFERROR(VLOOKUP($A1118,'Recurring Plans'!$A$5:$M$104,10,FALSE),"")))</f>
        <v/>
      </c>
      <c r="K1118" s="12" t="n"/>
      <c r="L1118" s="9">
        <f>IF($G1118="","",IF($K1118&lt;&gt;"",$K1118,'Assumptions'!$E$14))</f>
        <v/>
      </c>
      <c r="M1118" s="13" t="n"/>
      <c r="N1118" s="20">
        <f>IF($G1118="","",IF(OR($F1118&lt;&gt;"",$I1118&lt;&gt;"",$M1118&lt;&gt;"",$K1118='Assumptions'!$E$16,$K1118='Assumptions'!$E$17),"Exception - check",IF(AND($L1118='Assumptions'!$E$14,$G1118&lt;'Assumptions'!$B$4),"Past date - check","")))</f>
        <v/>
      </c>
    </row>
    <row r="1119">
      <c r="A1119" s="6">
        <f>IFERROR(IF(INDEX('Recurring Plans'!$A$5:$A$104,INT((ROW()-5)/12)+1)="","",INDEX('Recurring Plans'!$A$5:$A$104,INT((ROW()-5)/12)+1)),"")</f>
        <v/>
      </c>
      <c r="B1119" s="21">
        <f>IF($A1119="","",MOD(ROW()-5,12)+1)</f>
        <v/>
      </c>
      <c r="C1119" s="18">
        <f>IF($A1119="","",IFERROR(VLOOKUP($A1119,'Recurring Plans'!$A$5:$M$104,2,FALSE),""))</f>
        <v/>
      </c>
      <c r="D1119" s="18">
        <f>IF($A1119="","",IFERROR(VLOOKUP($A1119,'Recurring Plans'!$A$5:$M$104,4,FALSE),""))</f>
        <v/>
      </c>
      <c r="E1119" s="32">
        <f>IF(OR($A1119="",$B1119&gt;IFERROR(VLOOKUP($A1119,'Recurring Plans'!$A$5:$M$104,8,FALSE),0),IFERROR(VLOOKUP($A1119,'Recurring Plans'!$A$5:$M$104,11,FALSE),"")&lt;&gt;'Assumptions'!$E$9),"",IFERROR(IF(VLOOKUP($A1119,'Recurring Plans'!$A$5:$M$104,7,FALSE)='Assumptions'!$E$4,VLOOKUP($A1119,'Recurring Plans'!$A$5:$M$104,5,FALSE)+($B1119-1)*VLOOKUP($A1119,'Recurring Plans'!$A$5:$M$104,6,FALSE),IF(VLOOKUP($A1119,'Recurring Plans'!$A$5:$M$104,7,FALSE)='Assumptions'!$E$5,VLOOKUP($A1119,'Recurring Plans'!$A$5:$M$104,5,FALSE)+($B1119-1)*VLOOKUP($A1119,'Recurring Plans'!$A$5:$M$104,6,FALSE)*7,IF(VLOOKUP($A1119,'Recurring Plans'!$A$5:$M$104,7,FALSE)='Assumptions'!$E$6,EDATE(VLOOKUP($A1119,'Recurring Plans'!$A$5:$M$104,5,FALSE),($B1119-1)*VLOOKUP($A1119,'Recurring Plans'!$A$5:$M$104,6,FALSE)),""))),""))</f>
        <v/>
      </c>
      <c r="F1119" s="31" t="n"/>
      <c r="G1119" s="32">
        <f>IF($E1119="","",IF($F1119&lt;&gt;"",$F1119,$E1119))</f>
        <v/>
      </c>
      <c r="H1119" s="22">
        <f>IF($E1119="","",IFERROR(VLOOKUP($A1119,'Recurring Plans'!$A$5:$M$104,9,FALSE),""))</f>
        <v/>
      </c>
      <c r="I1119" s="13" t="n"/>
      <c r="J1119" s="18">
        <f>IF($E1119="","",IF($I1119&lt;&gt;"",$I1119,IFERROR(VLOOKUP($A1119,'Recurring Plans'!$A$5:$M$104,10,FALSE),"")))</f>
        <v/>
      </c>
      <c r="K1119" s="12" t="n"/>
      <c r="L1119" s="6">
        <f>IF($G1119="","",IF($K1119&lt;&gt;"",$K1119,'Assumptions'!$E$14))</f>
        <v/>
      </c>
      <c r="M1119" s="13" t="n"/>
      <c r="N1119" s="18">
        <f>IF($G1119="","",IF(OR($F1119&lt;&gt;"",$I1119&lt;&gt;"",$M1119&lt;&gt;"",$K1119='Assumptions'!$E$16,$K1119='Assumptions'!$E$17),"Exception - check",IF(AND($L1119='Assumptions'!$E$14,$G1119&lt;'Assumptions'!$B$4),"Past date - check","")))</f>
        <v/>
      </c>
    </row>
    <row r="1120">
      <c r="A1120" s="9">
        <f>IFERROR(IF(INDEX('Recurring Plans'!$A$5:$A$104,INT((ROW()-5)/12)+1)="","",INDEX('Recurring Plans'!$A$5:$A$104,INT((ROW()-5)/12)+1)),"")</f>
        <v/>
      </c>
      <c r="B1120" s="23">
        <f>IF($A1120="","",MOD(ROW()-5,12)+1)</f>
        <v/>
      </c>
      <c r="C1120" s="20">
        <f>IF($A1120="","",IFERROR(VLOOKUP($A1120,'Recurring Plans'!$A$5:$M$104,2,FALSE),""))</f>
        <v/>
      </c>
      <c r="D1120" s="20">
        <f>IF($A1120="","",IFERROR(VLOOKUP($A1120,'Recurring Plans'!$A$5:$M$104,4,FALSE),""))</f>
        <v/>
      </c>
      <c r="E1120" s="33">
        <f>IF(OR($A1120="",$B1120&gt;IFERROR(VLOOKUP($A1120,'Recurring Plans'!$A$5:$M$104,8,FALSE),0),IFERROR(VLOOKUP($A1120,'Recurring Plans'!$A$5:$M$104,11,FALSE),"")&lt;&gt;'Assumptions'!$E$9),"",IFERROR(IF(VLOOKUP($A1120,'Recurring Plans'!$A$5:$M$104,7,FALSE)='Assumptions'!$E$4,VLOOKUP($A1120,'Recurring Plans'!$A$5:$M$104,5,FALSE)+($B1120-1)*VLOOKUP($A1120,'Recurring Plans'!$A$5:$M$104,6,FALSE),IF(VLOOKUP($A1120,'Recurring Plans'!$A$5:$M$104,7,FALSE)='Assumptions'!$E$5,VLOOKUP($A1120,'Recurring Plans'!$A$5:$M$104,5,FALSE)+($B1120-1)*VLOOKUP($A1120,'Recurring Plans'!$A$5:$M$104,6,FALSE)*7,IF(VLOOKUP($A1120,'Recurring Plans'!$A$5:$M$104,7,FALSE)='Assumptions'!$E$6,EDATE(VLOOKUP($A1120,'Recurring Plans'!$A$5:$M$104,5,FALSE),($B1120-1)*VLOOKUP($A1120,'Recurring Plans'!$A$5:$M$104,6,FALSE)),""))),""))</f>
        <v/>
      </c>
      <c r="F1120" s="31" t="n"/>
      <c r="G1120" s="33">
        <f>IF($E1120="","",IF($F1120&lt;&gt;"",$F1120,$E1120))</f>
        <v/>
      </c>
      <c r="H1120" s="24">
        <f>IF($E1120="","",IFERROR(VLOOKUP($A1120,'Recurring Plans'!$A$5:$M$104,9,FALSE),""))</f>
        <v/>
      </c>
      <c r="I1120" s="13" t="n"/>
      <c r="J1120" s="20">
        <f>IF($E1120="","",IF($I1120&lt;&gt;"",$I1120,IFERROR(VLOOKUP($A1120,'Recurring Plans'!$A$5:$M$104,10,FALSE),"")))</f>
        <v/>
      </c>
      <c r="K1120" s="12" t="n"/>
      <c r="L1120" s="9">
        <f>IF($G1120="","",IF($K1120&lt;&gt;"",$K1120,'Assumptions'!$E$14))</f>
        <v/>
      </c>
      <c r="M1120" s="13" t="n"/>
      <c r="N1120" s="20">
        <f>IF($G1120="","",IF(OR($F1120&lt;&gt;"",$I1120&lt;&gt;"",$M1120&lt;&gt;"",$K1120='Assumptions'!$E$16,$K1120='Assumptions'!$E$17),"Exception - check",IF(AND($L1120='Assumptions'!$E$14,$G1120&lt;'Assumptions'!$B$4),"Past date - check","")))</f>
        <v/>
      </c>
    </row>
    <row r="1121">
      <c r="A1121" s="6">
        <f>IFERROR(IF(INDEX('Recurring Plans'!$A$5:$A$104,INT((ROW()-5)/12)+1)="","",INDEX('Recurring Plans'!$A$5:$A$104,INT((ROW()-5)/12)+1)),"")</f>
        <v/>
      </c>
      <c r="B1121" s="21">
        <f>IF($A1121="","",MOD(ROW()-5,12)+1)</f>
        <v/>
      </c>
      <c r="C1121" s="18">
        <f>IF($A1121="","",IFERROR(VLOOKUP($A1121,'Recurring Plans'!$A$5:$M$104,2,FALSE),""))</f>
        <v/>
      </c>
      <c r="D1121" s="18">
        <f>IF($A1121="","",IFERROR(VLOOKUP($A1121,'Recurring Plans'!$A$5:$M$104,4,FALSE),""))</f>
        <v/>
      </c>
      <c r="E1121" s="32">
        <f>IF(OR($A1121="",$B1121&gt;IFERROR(VLOOKUP($A1121,'Recurring Plans'!$A$5:$M$104,8,FALSE),0),IFERROR(VLOOKUP($A1121,'Recurring Plans'!$A$5:$M$104,11,FALSE),"")&lt;&gt;'Assumptions'!$E$9),"",IFERROR(IF(VLOOKUP($A1121,'Recurring Plans'!$A$5:$M$104,7,FALSE)='Assumptions'!$E$4,VLOOKUP($A1121,'Recurring Plans'!$A$5:$M$104,5,FALSE)+($B1121-1)*VLOOKUP($A1121,'Recurring Plans'!$A$5:$M$104,6,FALSE),IF(VLOOKUP($A1121,'Recurring Plans'!$A$5:$M$104,7,FALSE)='Assumptions'!$E$5,VLOOKUP($A1121,'Recurring Plans'!$A$5:$M$104,5,FALSE)+($B1121-1)*VLOOKUP($A1121,'Recurring Plans'!$A$5:$M$104,6,FALSE)*7,IF(VLOOKUP($A1121,'Recurring Plans'!$A$5:$M$104,7,FALSE)='Assumptions'!$E$6,EDATE(VLOOKUP($A1121,'Recurring Plans'!$A$5:$M$104,5,FALSE),($B1121-1)*VLOOKUP($A1121,'Recurring Plans'!$A$5:$M$104,6,FALSE)),""))),""))</f>
        <v/>
      </c>
      <c r="F1121" s="31" t="n"/>
      <c r="G1121" s="32">
        <f>IF($E1121="","",IF($F1121&lt;&gt;"",$F1121,$E1121))</f>
        <v/>
      </c>
      <c r="H1121" s="22">
        <f>IF($E1121="","",IFERROR(VLOOKUP($A1121,'Recurring Plans'!$A$5:$M$104,9,FALSE),""))</f>
        <v/>
      </c>
      <c r="I1121" s="13" t="n"/>
      <c r="J1121" s="18">
        <f>IF($E1121="","",IF($I1121&lt;&gt;"",$I1121,IFERROR(VLOOKUP($A1121,'Recurring Plans'!$A$5:$M$104,10,FALSE),"")))</f>
        <v/>
      </c>
      <c r="K1121" s="12" t="n"/>
      <c r="L1121" s="6">
        <f>IF($G1121="","",IF($K1121&lt;&gt;"",$K1121,'Assumptions'!$E$14))</f>
        <v/>
      </c>
      <c r="M1121" s="13" t="n"/>
      <c r="N1121" s="18">
        <f>IF($G1121="","",IF(OR($F1121&lt;&gt;"",$I1121&lt;&gt;"",$M1121&lt;&gt;"",$K1121='Assumptions'!$E$16,$K1121='Assumptions'!$E$17),"Exception - check",IF(AND($L1121='Assumptions'!$E$14,$G1121&lt;'Assumptions'!$B$4),"Past date - check","")))</f>
        <v/>
      </c>
    </row>
    <row r="1122">
      <c r="A1122" s="9">
        <f>IFERROR(IF(INDEX('Recurring Plans'!$A$5:$A$104,INT((ROW()-5)/12)+1)="","",INDEX('Recurring Plans'!$A$5:$A$104,INT((ROW()-5)/12)+1)),"")</f>
        <v/>
      </c>
      <c r="B1122" s="23">
        <f>IF($A1122="","",MOD(ROW()-5,12)+1)</f>
        <v/>
      </c>
      <c r="C1122" s="20">
        <f>IF($A1122="","",IFERROR(VLOOKUP($A1122,'Recurring Plans'!$A$5:$M$104,2,FALSE),""))</f>
        <v/>
      </c>
      <c r="D1122" s="20">
        <f>IF($A1122="","",IFERROR(VLOOKUP($A1122,'Recurring Plans'!$A$5:$M$104,4,FALSE),""))</f>
        <v/>
      </c>
      <c r="E1122" s="33">
        <f>IF(OR($A1122="",$B1122&gt;IFERROR(VLOOKUP($A1122,'Recurring Plans'!$A$5:$M$104,8,FALSE),0),IFERROR(VLOOKUP($A1122,'Recurring Plans'!$A$5:$M$104,11,FALSE),"")&lt;&gt;'Assumptions'!$E$9),"",IFERROR(IF(VLOOKUP($A1122,'Recurring Plans'!$A$5:$M$104,7,FALSE)='Assumptions'!$E$4,VLOOKUP($A1122,'Recurring Plans'!$A$5:$M$104,5,FALSE)+($B1122-1)*VLOOKUP($A1122,'Recurring Plans'!$A$5:$M$104,6,FALSE),IF(VLOOKUP($A1122,'Recurring Plans'!$A$5:$M$104,7,FALSE)='Assumptions'!$E$5,VLOOKUP($A1122,'Recurring Plans'!$A$5:$M$104,5,FALSE)+($B1122-1)*VLOOKUP($A1122,'Recurring Plans'!$A$5:$M$104,6,FALSE)*7,IF(VLOOKUP($A1122,'Recurring Plans'!$A$5:$M$104,7,FALSE)='Assumptions'!$E$6,EDATE(VLOOKUP($A1122,'Recurring Plans'!$A$5:$M$104,5,FALSE),($B1122-1)*VLOOKUP($A1122,'Recurring Plans'!$A$5:$M$104,6,FALSE)),""))),""))</f>
        <v/>
      </c>
      <c r="F1122" s="31" t="n"/>
      <c r="G1122" s="33">
        <f>IF($E1122="","",IF($F1122&lt;&gt;"",$F1122,$E1122))</f>
        <v/>
      </c>
      <c r="H1122" s="24">
        <f>IF($E1122="","",IFERROR(VLOOKUP($A1122,'Recurring Plans'!$A$5:$M$104,9,FALSE),""))</f>
        <v/>
      </c>
      <c r="I1122" s="13" t="n"/>
      <c r="J1122" s="20">
        <f>IF($E1122="","",IF($I1122&lt;&gt;"",$I1122,IFERROR(VLOOKUP($A1122,'Recurring Plans'!$A$5:$M$104,10,FALSE),"")))</f>
        <v/>
      </c>
      <c r="K1122" s="12" t="n"/>
      <c r="L1122" s="9">
        <f>IF($G1122="","",IF($K1122&lt;&gt;"",$K1122,'Assumptions'!$E$14))</f>
        <v/>
      </c>
      <c r="M1122" s="13" t="n"/>
      <c r="N1122" s="20">
        <f>IF($G1122="","",IF(OR($F1122&lt;&gt;"",$I1122&lt;&gt;"",$M1122&lt;&gt;"",$K1122='Assumptions'!$E$16,$K1122='Assumptions'!$E$17),"Exception - check",IF(AND($L1122='Assumptions'!$E$14,$G1122&lt;'Assumptions'!$B$4),"Past date - check","")))</f>
        <v/>
      </c>
    </row>
    <row r="1123">
      <c r="A1123" s="6">
        <f>IFERROR(IF(INDEX('Recurring Plans'!$A$5:$A$104,INT((ROW()-5)/12)+1)="","",INDEX('Recurring Plans'!$A$5:$A$104,INT((ROW()-5)/12)+1)),"")</f>
        <v/>
      </c>
      <c r="B1123" s="21">
        <f>IF($A1123="","",MOD(ROW()-5,12)+1)</f>
        <v/>
      </c>
      <c r="C1123" s="18">
        <f>IF($A1123="","",IFERROR(VLOOKUP($A1123,'Recurring Plans'!$A$5:$M$104,2,FALSE),""))</f>
        <v/>
      </c>
      <c r="D1123" s="18">
        <f>IF($A1123="","",IFERROR(VLOOKUP($A1123,'Recurring Plans'!$A$5:$M$104,4,FALSE),""))</f>
        <v/>
      </c>
      <c r="E1123" s="32">
        <f>IF(OR($A1123="",$B1123&gt;IFERROR(VLOOKUP($A1123,'Recurring Plans'!$A$5:$M$104,8,FALSE),0),IFERROR(VLOOKUP($A1123,'Recurring Plans'!$A$5:$M$104,11,FALSE),"")&lt;&gt;'Assumptions'!$E$9),"",IFERROR(IF(VLOOKUP($A1123,'Recurring Plans'!$A$5:$M$104,7,FALSE)='Assumptions'!$E$4,VLOOKUP($A1123,'Recurring Plans'!$A$5:$M$104,5,FALSE)+($B1123-1)*VLOOKUP($A1123,'Recurring Plans'!$A$5:$M$104,6,FALSE),IF(VLOOKUP($A1123,'Recurring Plans'!$A$5:$M$104,7,FALSE)='Assumptions'!$E$5,VLOOKUP($A1123,'Recurring Plans'!$A$5:$M$104,5,FALSE)+($B1123-1)*VLOOKUP($A1123,'Recurring Plans'!$A$5:$M$104,6,FALSE)*7,IF(VLOOKUP($A1123,'Recurring Plans'!$A$5:$M$104,7,FALSE)='Assumptions'!$E$6,EDATE(VLOOKUP($A1123,'Recurring Plans'!$A$5:$M$104,5,FALSE),($B1123-1)*VLOOKUP($A1123,'Recurring Plans'!$A$5:$M$104,6,FALSE)),""))),""))</f>
        <v/>
      </c>
      <c r="F1123" s="31" t="n"/>
      <c r="G1123" s="32">
        <f>IF($E1123="","",IF($F1123&lt;&gt;"",$F1123,$E1123))</f>
        <v/>
      </c>
      <c r="H1123" s="22">
        <f>IF($E1123="","",IFERROR(VLOOKUP($A1123,'Recurring Plans'!$A$5:$M$104,9,FALSE),""))</f>
        <v/>
      </c>
      <c r="I1123" s="13" t="n"/>
      <c r="J1123" s="18">
        <f>IF($E1123="","",IF($I1123&lt;&gt;"",$I1123,IFERROR(VLOOKUP($A1123,'Recurring Plans'!$A$5:$M$104,10,FALSE),"")))</f>
        <v/>
      </c>
      <c r="K1123" s="12" t="n"/>
      <c r="L1123" s="6">
        <f>IF($G1123="","",IF($K1123&lt;&gt;"",$K1123,'Assumptions'!$E$14))</f>
        <v/>
      </c>
      <c r="M1123" s="13" t="n"/>
      <c r="N1123" s="18">
        <f>IF($G1123="","",IF(OR($F1123&lt;&gt;"",$I1123&lt;&gt;"",$M1123&lt;&gt;"",$K1123='Assumptions'!$E$16,$K1123='Assumptions'!$E$17),"Exception - check",IF(AND($L1123='Assumptions'!$E$14,$G1123&lt;'Assumptions'!$B$4),"Past date - check","")))</f>
        <v/>
      </c>
    </row>
    <row r="1124">
      <c r="A1124" s="9">
        <f>IFERROR(IF(INDEX('Recurring Plans'!$A$5:$A$104,INT((ROW()-5)/12)+1)="","",INDEX('Recurring Plans'!$A$5:$A$104,INT((ROW()-5)/12)+1)),"")</f>
        <v/>
      </c>
      <c r="B1124" s="23">
        <f>IF($A1124="","",MOD(ROW()-5,12)+1)</f>
        <v/>
      </c>
      <c r="C1124" s="20">
        <f>IF($A1124="","",IFERROR(VLOOKUP($A1124,'Recurring Plans'!$A$5:$M$104,2,FALSE),""))</f>
        <v/>
      </c>
      <c r="D1124" s="20">
        <f>IF($A1124="","",IFERROR(VLOOKUP($A1124,'Recurring Plans'!$A$5:$M$104,4,FALSE),""))</f>
        <v/>
      </c>
      <c r="E1124" s="33">
        <f>IF(OR($A1124="",$B1124&gt;IFERROR(VLOOKUP($A1124,'Recurring Plans'!$A$5:$M$104,8,FALSE),0),IFERROR(VLOOKUP($A1124,'Recurring Plans'!$A$5:$M$104,11,FALSE),"")&lt;&gt;'Assumptions'!$E$9),"",IFERROR(IF(VLOOKUP($A1124,'Recurring Plans'!$A$5:$M$104,7,FALSE)='Assumptions'!$E$4,VLOOKUP($A1124,'Recurring Plans'!$A$5:$M$104,5,FALSE)+($B1124-1)*VLOOKUP($A1124,'Recurring Plans'!$A$5:$M$104,6,FALSE),IF(VLOOKUP($A1124,'Recurring Plans'!$A$5:$M$104,7,FALSE)='Assumptions'!$E$5,VLOOKUP($A1124,'Recurring Plans'!$A$5:$M$104,5,FALSE)+($B1124-1)*VLOOKUP($A1124,'Recurring Plans'!$A$5:$M$104,6,FALSE)*7,IF(VLOOKUP($A1124,'Recurring Plans'!$A$5:$M$104,7,FALSE)='Assumptions'!$E$6,EDATE(VLOOKUP($A1124,'Recurring Plans'!$A$5:$M$104,5,FALSE),($B1124-1)*VLOOKUP($A1124,'Recurring Plans'!$A$5:$M$104,6,FALSE)),""))),""))</f>
        <v/>
      </c>
      <c r="F1124" s="31" t="n"/>
      <c r="G1124" s="33">
        <f>IF($E1124="","",IF($F1124&lt;&gt;"",$F1124,$E1124))</f>
        <v/>
      </c>
      <c r="H1124" s="24">
        <f>IF($E1124="","",IFERROR(VLOOKUP($A1124,'Recurring Plans'!$A$5:$M$104,9,FALSE),""))</f>
        <v/>
      </c>
      <c r="I1124" s="13" t="n"/>
      <c r="J1124" s="20">
        <f>IF($E1124="","",IF($I1124&lt;&gt;"",$I1124,IFERROR(VLOOKUP($A1124,'Recurring Plans'!$A$5:$M$104,10,FALSE),"")))</f>
        <v/>
      </c>
      <c r="K1124" s="12" t="n"/>
      <c r="L1124" s="9">
        <f>IF($G1124="","",IF($K1124&lt;&gt;"",$K1124,'Assumptions'!$E$14))</f>
        <v/>
      </c>
      <c r="M1124" s="13" t="n"/>
      <c r="N1124" s="20">
        <f>IF($G1124="","",IF(OR($F1124&lt;&gt;"",$I1124&lt;&gt;"",$M1124&lt;&gt;"",$K1124='Assumptions'!$E$16,$K1124='Assumptions'!$E$17),"Exception - check",IF(AND($L1124='Assumptions'!$E$14,$G1124&lt;'Assumptions'!$B$4),"Past date - check","")))</f>
        <v/>
      </c>
    </row>
    <row r="1125">
      <c r="A1125" s="6">
        <f>IFERROR(IF(INDEX('Recurring Plans'!$A$5:$A$104,INT((ROW()-5)/12)+1)="","",INDEX('Recurring Plans'!$A$5:$A$104,INT((ROW()-5)/12)+1)),"")</f>
        <v/>
      </c>
      <c r="B1125" s="21">
        <f>IF($A1125="","",MOD(ROW()-5,12)+1)</f>
        <v/>
      </c>
      <c r="C1125" s="18">
        <f>IF($A1125="","",IFERROR(VLOOKUP($A1125,'Recurring Plans'!$A$5:$M$104,2,FALSE),""))</f>
        <v/>
      </c>
      <c r="D1125" s="18">
        <f>IF($A1125="","",IFERROR(VLOOKUP($A1125,'Recurring Plans'!$A$5:$M$104,4,FALSE),""))</f>
        <v/>
      </c>
      <c r="E1125" s="32">
        <f>IF(OR($A1125="",$B1125&gt;IFERROR(VLOOKUP($A1125,'Recurring Plans'!$A$5:$M$104,8,FALSE),0),IFERROR(VLOOKUP($A1125,'Recurring Plans'!$A$5:$M$104,11,FALSE),"")&lt;&gt;'Assumptions'!$E$9),"",IFERROR(IF(VLOOKUP($A1125,'Recurring Plans'!$A$5:$M$104,7,FALSE)='Assumptions'!$E$4,VLOOKUP($A1125,'Recurring Plans'!$A$5:$M$104,5,FALSE)+($B1125-1)*VLOOKUP($A1125,'Recurring Plans'!$A$5:$M$104,6,FALSE),IF(VLOOKUP($A1125,'Recurring Plans'!$A$5:$M$104,7,FALSE)='Assumptions'!$E$5,VLOOKUP($A1125,'Recurring Plans'!$A$5:$M$104,5,FALSE)+($B1125-1)*VLOOKUP($A1125,'Recurring Plans'!$A$5:$M$104,6,FALSE)*7,IF(VLOOKUP($A1125,'Recurring Plans'!$A$5:$M$104,7,FALSE)='Assumptions'!$E$6,EDATE(VLOOKUP($A1125,'Recurring Plans'!$A$5:$M$104,5,FALSE),($B1125-1)*VLOOKUP($A1125,'Recurring Plans'!$A$5:$M$104,6,FALSE)),""))),""))</f>
        <v/>
      </c>
      <c r="F1125" s="31" t="n"/>
      <c r="G1125" s="32">
        <f>IF($E1125="","",IF($F1125&lt;&gt;"",$F1125,$E1125))</f>
        <v/>
      </c>
      <c r="H1125" s="22">
        <f>IF($E1125="","",IFERROR(VLOOKUP($A1125,'Recurring Plans'!$A$5:$M$104,9,FALSE),""))</f>
        <v/>
      </c>
      <c r="I1125" s="13" t="n"/>
      <c r="J1125" s="18">
        <f>IF($E1125="","",IF($I1125&lt;&gt;"",$I1125,IFERROR(VLOOKUP($A1125,'Recurring Plans'!$A$5:$M$104,10,FALSE),"")))</f>
        <v/>
      </c>
      <c r="K1125" s="12" t="n"/>
      <c r="L1125" s="6">
        <f>IF($G1125="","",IF($K1125&lt;&gt;"",$K1125,'Assumptions'!$E$14))</f>
        <v/>
      </c>
      <c r="M1125" s="13" t="n"/>
      <c r="N1125" s="18">
        <f>IF($G1125="","",IF(OR($F1125&lt;&gt;"",$I1125&lt;&gt;"",$M1125&lt;&gt;"",$K1125='Assumptions'!$E$16,$K1125='Assumptions'!$E$17),"Exception - check",IF(AND($L1125='Assumptions'!$E$14,$G1125&lt;'Assumptions'!$B$4),"Past date - check","")))</f>
        <v/>
      </c>
    </row>
    <row r="1126">
      <c r="A1126" s="9">
        <f>IFERROR(IF(INDEX('Recurring Plans'!$A$5:$A$104,INT((ROW()-5)/12)+1)="","",INDEX('Recurring Plans'!$A$5:$A$104,INT((ROW()-5)/12)+1)),"")</f>
        <v/>
      </c>
      <c r="B1126" s="23">
        <f>IF($A1126="","",MOD(ROW()-5,12)+1)</f>
        <v/>
      </c>
      <c r="C1126" s="20">
        <f>IF($A1126="","",IFERROR(VLOOKUP($A1126,'Recurring Plans'!$A$5:$M$104,2,FALSE),""))</f>
        <v/>
      </c>
      <c r="D1126" s="20">
        <f>IF($A1126="","",IFERROR(VLOOKUP($A1126,'Recurring Plans'!$A$5:$M$104,4,FALSE),""))</f>
        <v/>
      </c>
      <c r="E1126" s="33">
        <f>IF(OR($A1126="",$B1126&gt;IFERROR(VLOOKUP($A1126,'Recurring Plans'!$A$5:$M$104,8,FALSE),0),IFERROR(VLOOKUP($A1126,'Recurring Plans'!$A$5:$M$104,11,FALSE),"")&lt;&gt;'Assumptions'!$E$9),"",IFERROR(IF(VLOOKUP($A1126,'Recurring Plans'!$A$5:$M$104,7,FALSE)='Assumptions'!$E$4,VLOOKUP($A1126,'Recurring Plans'!$A$5:$M$104,5,FALSE)+($B1126-1)*VLOOKUP($A1126,'Recurring Plans'!$A$5:$M$104,6,FALSE),IF(VLOOKUP($A1126,'Recurring Plans'!$A$5:$M$104,7,FALSE)='Assumptions'!$E$5,VLOOKUP($A1126,'Recurring Plans'!$A$5:$M$104,5,FALSE)+($B1126-1)*VLOOKUP($A1126,'Recurring Plans'!$A$5:$M$104,6,FALSE)*7,IF(VLOOKUP($A1126,'Recurring Plans'!$A$5:$M$104,7,FALSE)='Assumptions'!$E$6,EDATE(VLOOKUP($A1126,'Recurring Plans'!$A$5:$M$104,5,FALSE),($B1126-1)*VLOOKUP($A1126,'Recurring Plans'!$A$5:$M$104,6,FALSE)),""))),""))</f>
        <v/>
      </c>
      <c r="F1126" s="31" t="n"/>
      <c r="G1126" s="33">
        <f>IF($E1126="","",IF($F1126&lt;&gt;"",$F1126,$E1126))</f>
        <v/>
      </c>
      <c r="H1126" s="24">
        <f>IF($E1126="","",IFERROR(VLOOKUP($A1126,'Recurring Plans'!$A$5:$M$104,9,FALSE),""))</f>
        <v/>
      </c>
      <c r="I1126" s="13" t="n"/>
      <c r="J1126" s="20">
        <f>IF($E1126="","",IF($I1126&lt;&gt;"",$I1126,IFERROR(VLOOKUP($A1126,'Recurring Plans'!$A$5:$M$104,10,FALSE),"")))</f>
        <v/>
      </c>
      <c r="K1126" s="12" t="n"/>
      <c r="L1126" s="9">
        <f>IF($G1126="","",IF($K1126&lt;&gt;"",$K1126,'Assumptions'!$E$14))</f>
        <v/>
      </c>
      <c r="M1126" s="13" t="n"/>
      <c r="N1126" s="20">
        <f>IF($G1126="","",IF(OR($F1126&lt;&gt;"",$I1126&lt;&gt;"",$M1126&lt;&gt;"",$K1126='Assumptions'!$E$16,$K1126='Assumptions'!$E$17),"Exception - check",IF(AND($L1126='Assumptions'!$E$14,$G1126&lt;'Assumptions'!$B$4),"Past date - check","")))</f>
        <v/>
      </c>
    </row>
    <row r="1127">
      <c r="A1127" s="6">
        <f>IFERROR(IF(INDEX('Recurring Plans'!$A$5:$A$104,INT((ROW()-5)/12)+1)="","",INDEX('Recurring Plans'!$A$5:$A$104,INT((ROW()-5)/12)+1)),"")</f>
        <v/>
      </c>
      <c r="B1127" s="21">
        <f>IF($A1127="","",MOD(ROW()-5,12)+1)</f>
        <v/>
      </c>
      <c r="C1127" s="18">
        <f>IF($A1127="","",IFERROR(VLOOKUP($A1127,'Recurring Plans'!$A$5:$M$104,2,FALSE),""))</f>
        <v/>
      </c>
      <c r="D1127" s="18">
        <f>IF($A1127="","",IFERROR(VLOOKUP($A1127,'Recurring Plans'!$A$5:$M$104,4,FALSE),""))</f>
        <v/>
      </c>
      <c r="E1127" s="32">
        <f>IF(OR($A1127="",$B1127&gt;IFERROR(VLOOKUP($A1127,'Recurring Plans'!$A$5:$M$104,8,FALSE),0),IFERROR(VLOOKUP($A1127,'Recurring Plans'!$A$5:$M$104,11,FALSE),"")&lt;&gt;'Assumptions'!$E$9),"",IFERROR(IF(VLOOKUP($A1127,'Recurring Plans'!$A$5:$M$104,7,FALSE)='Assumptions'!$E$4,VLOOKUP($A1127,'Recurring Plans'!$A$5:$M$104,5,FALSE)+($B1127-1)*VLOOKUP($A1127,'Recurring Plans'!$A$5:$M$104,6,FALSE),IF(VLOOKUP($A1127,'Recurring Plans'!$A$5:$M$104,7,FALSE)='Assumptions'!$E$5,VLOOKUP($A1127,'Recurring Plans'!$A$5:$M$104,5,FALSE)+($B1127-1)*VLOOKUP($A1127,'Recurring Plans'!$A$5:$M$104,6,FALSE)*7,IF(VLOOKUP($A1127,'Recurring Plans'!$A$5:$M$104,7,FALSE)='Assumptions'!$E$6,EDATE(VLOOKUP($A1127,'Recurring Plans'!$A$5:$M$104,5,FALSE),($B1127-1)*VLOOKUP($A1127,'Recurring Plans'!$A$5:$M$104,6,FALSE)),""))),""))</f>
        <v/>
      </c>
      <c r="F1127" s="31" t="n"/>
      <c r="G1127" s="32">
        <f>IF($E1127="","",IF($F1127&lt;&gt;"",$F1127,$E1127))</f>
        <v/>
      </c>
      <c r="H1127" s="22">
        <f>IF($E1127="","",IFERROR(VLOOKUP($A1127,'Recurring Plans'!$A$5:$M$104,9,FALSE),""))</f>
        <v/>
      </c>
      <c r="I1127" s="13" t="n"/>
      <c r="J1127" s="18">
        <f>IF($E1127="","",IF($I1127&lt;&gt;"",$I1127,IFERROR(VLOOKUP($A1127,'Recurring Plans'!$A$5:$M$104,10,FALSE),"")))</f>
        <v/>
      </c>
      <c r="K1127" s="12" t="n"/>
      <c r="L1127" s="6">
        <f>IF($G1127="","",IF($K1127&lt;&gt;"",$K1127,'Assumptions'!$E$14))</f>
        <v/>
      </c>
      <c r="M1127" s="13" t="n"/>
      <c r="N1127" s="18">
        <f>IF($G1127="","",IF(OR($F1127&lt;&gt;"",$I1127&lt;&gt;"",$M1127&lt;&gt;"",$K1127='Assumptions'!$E$16,$K1127='Assumptions'!$E$17),"Exception - check",IF(AND($L1127='Assumptions'!$E$14,$G1127&lt;'Assumptions'!$B$4),"Past date - check","")))</f>
        <v/>
      </c>
    </row>
    <row r="1128">
      <c r="A1128" s="9">
        <f>IFERROR(IF(INDEX('Recurring Plans'!$A$5:$A$104,INT((ROW()-5)/12)+1)="","",INDEX('Recurring Plans'!$A$5:$A$104,INT((ROW()-5)/12)+1)),"")</f>
        <v/>
      </c>
      <c r="B1128" s="23">
        <f>IF($A1128="","",MOD(ROW()-5,12)+1)</f>
        <v/>
      </c>
      <c r="C1128" s="20">
        <f>IF($A1128="","",IFERROR(VLOOKUP($A1128,'Recurring Plans'!$A$5:$M$104,2,FALSE),""))</f>
        <v/>
      </c>
      <c r="D1128" s="20">
        <f>IF($A1128="","",IFERROR(VLOOKUP($A1128,'Recurring Plans'!$A$5:$M$104,4,FALSE),""))</f>
        <v/>
      </c>
      <c r="E1128" s="33">
        <f>IF(OR($A1128="",$B1128&gt;IFERROR(VLOOKUP($A1128,'Recurring Plans'!$A$5:$M$104,8,FALSE),0),IFERROR(VLOOKUP($A1128,'Recurring Plans'!$A$5:$M$104,11,FALSE),"")&lt;&gt;'Assumptions'!$E$9),"",IFERROR(IF(VLOOKUP($A1128,'Recurring Plans'!$A$5:$M$104,7,FALSE)='Assumptions'!$E$4,VLOOKUP($A1128,'Recurring Plans'!$A$5:$M$104,5,FALSE)+($B1128-1)*VLOOKUP($A1128,'Recurring Plans'!$A$5:$M$104,6,FALSE),IF(VLOOKUP($A1128,'Recurring Plans'!$A$5:$M$104,7,FALSE)='Assumptions'!$E$5,VLOOKUP($A1128,'Recurring Plans'!$A$5:$M$104,5,FALSE)+($B1128-1)*VLOOKUP($A1128,'Recurring Plans'!$A$5:$M$104,6,FALSE)*7,IF(VLOOKUP($A1128,'Recurring Plans'!$A$5:$M$104,7,FALSE)='Assumptions'!$E$6,EDATE(VLOOKUP($A1128,'Recurring Plans'!$A$5:$M$104,5,FALSE),($B1128-1)*VLOOKUP($A1128,'Recurring Plans'!$A$5:$M$104,6,FALSE)),""))),""))</f>
        <v/>
      </c>
      <c r="F1128" s="31" t="n"/>
      <c r="G1128" s="33">
        <f>IF($E1128="","",IF($F1128&lt;&gt;"",$F1128,$E1128))</f>
        <v/>
      </c>
      <c r="H1128" s="24">
        <f>IF($E1128="","",IFERROR(VLOOKUP($A1128,'Recurring Plans'!$A$5:$M$104,9,FALSE),""))</f>
        <v/>
      </c>
      <c r="I1128" s="13" t="n"/>
      <c r="J1128" s="20">
        <f>IF($E1128="","",IF($I1128&lt;&gt;"",$I1128,IFERROR(VLOOKUP($A1128,'Recurring Plans'!$A$5:$M$104,10,FALSE),"")))</f>
        <v/>
      </c>
      <c r="K1128" s="12" t="n"/>
      <c r="L1128" s="9">
        <f>IF($G1128="","",IF($K1128&lt;&gt;"",$K1128,'Assumptions'!$E$14))</f>
        <v/>
      </c>
      <c r="M1128" s="13" t="n"/>
      <c r="N1128" s="20">
        <f>IF($G1128="","",IF(OR($F1128&lt;&gt;"",$I1128&lt;&gt;"",$M1128&lt;&gt;"",$K1128='Assumptions'!$E$16,$K1128='Assumptions'!$E$17),"Exception - check",IF(AND($L1128='Assumptions'!$E$14,$G1128&lt;'Assumptions'!$B$4),"Past date - check","")))</f>
        <v/>
      </c>
    </row>
    <row r="1129">
      <c r="A1129" s="6">
        <f>IFERROR(IF(INDEX('Recurring Plans'!$A$5:$A$104,INT((ROW()-5)/12)+1)="","",INDEX('Recurring Plans'!$A$5:$A$104,INT((ROW()-5)/12)+1)),"")</f>
        <v/>
      </c>
      <c r="B1129" s="21">
        <f>IF($A1129="","",MOD(ROW()-5,12)+1)</f>
        <v/>
      </c>
      <c r="C1129" s="18">
        <f>IF($A1129="","",IFERROR(VLOOKUP($A1129,'Recurring Plans'!$A$5:$M$104,2,FALSE),""))</f>
        <v/>
      </c>
      <c r="D1129" s="18">
        <f>IF($A1129="","",IFERROR(VLOOKUP($A1129,'Recurring Plans'!$A$5:$M$104,4,FALSE),""))</f>
        <v/>
      </c>
      <c r="E1129" s="32">
        <f>IF(OR($A1129="",$B1129&gt;IFERROR(VLOOKUP($A1129,'Recurring Plans'!$A$5:$M$104,8,FALSE),0),IFERROR(VLOOKUP($A1129,'Recurring Plans'!$A$5:$M$104,11,FALSE),"")&lt;&gt;'Assumptions'!$E$9),"",IFERROR(IF(VLOOKUP($A1129,'Recurring Plans'!$A$5:$M$104,7,FALSE)='Assumptions'!$E$4,VLOOKUP($A1129,'Recurring Plans'!$A$5:$M$104,5,FALSE)+($B1129-1)*VLOOKUP($A1129,'Recurring Plans'!$A$5:$M$104,6,FALSE),IF(VLOOKUP($A1129,'Recurring Plans'!$A$5:$M$104,7,FALSE)='Assumptions'!$E$5,VLOOKUP($A1129,'Recurring Plans'!$A$5:$M$104,5,FALSE)+($B1129-1)*VLOOKUP($A1129,'Recurring Plans'!$A$5:$M$104,6,FALSE)*7,IF(VLOOKUP($A1129,'Recurring Plans'!$A$5:$M$104,7,FALSE)='Assumptions'!$E$6,EDATE(VLOOKUP($A1129,'Recurring Plans'!$A$5:$M$104,5,FALSE),($B1129-1)*VLOOKUP($A1129,'Recurring Plans'!$A$5:$M$104,6,FALSE)),""))),""))</f>
        <v/>
      </c>
      <c r="F1129" s="31" t="n"/>
      <c r="G1129" s="32">
        <f>IF($E1129="","",IF($F1129&lt;&gt;"",$F1129,$E1129))</f>
        <v/>
      </c>
      <c r="H1129" s="22">
        <f>IF($E1129="","",IFERROR(VLOOKUP($A1129,'Recurring Plans'!$A$5:$M$104,9,FALSE),""))</f>
        <v/>
      </c>
      <c r="I1129" s="13" t="n"/>
      <c r="J1129" s="18">
        <f>IF($E1129="","",IF($I1129&lt;&gt;"",$I1129,IFERROR(VLOOKUP($A1129,'Recurring Plans'!$A$5:$M$104,10,FALSE),"")))</f>
        <v/>
      </c>
      <c r="K1129" s="12" t="n"/>
      <c r="L1129" s="6">
        <f>IF($G1129="","",IF($K1129&lt;&gt;"",$K1129,'Assumptions'!$E$14))</f>
        <v/>
      </c>
      <c r="M1129" s="13" t="n"/>
      <c r="N1129" s="18">
        <f>IF($G1129="","",IF(OR($F1129&lt;&gt;"",$I1129&lt;&gt;"",$M1129&lt;&gt;"",$K1129='Assumptions'!$E$16,$K1129='Assumptions'!$E$17),"Exception - check",IF(AND($L1129='Assumptions'!$E$14,$G1129&lt;'Assumptions'!$B$4),"Past date - check","")))</f>
        <v/>
      </c>
    </row>
    <row r="1130">
      <c r="A1130" s="9">
        <f>IFERROR(IF(INDEX('Recurring Plans'!$A$5:$A$104,INT((ROW()-5)/12)+1)="","",INDEX('Recurring Plans'!$A$5:$A$104,INT((ROW()-5)/12)+1)),"")</f>
        <v/>
      </c>
      <c r="B1130" s="23">
        <f>IF($A1130="","",MOD(ROW()-5,12)+1)</f>
        <v/>
      </c>
      <c r="C1130" s="20">
        <f>IF($A1130="","",IFERROR(VLOOKUP($A1130,'Recurring Plans'!$A$5:$M$104,2,FALSE),""))</f>
        <v/>
      </c>
      <c r="D1130" s="20">
        <f>IF($A1130="","",IFERROR(VLOOKUP($A1130,'Recurring Plans'!$A$5:$M$104,4,FALSE),""))</f>
        <v/>
      </c>
      <c r="E1130" s="33">
        <f>IF(OR($A1130="",$B1130&gt;IFERROR(VLOOKUP($A1130,'Recurring Plans'!$A$5:$M$104,8,FALSE),0),IFERROR(VLOOKUP($A1130,'Recurring Plans'!$A$5:$M$104,11,FALSE),"")&lt;&gt;'Assumptions'!$E$9),"",IFERROR(IF(VLOOKUP($A1130,'Recurring Plans'!$A$5:$M$104,7,FALSE)='Assumptions'!$E$4,VLOOKUP($A1130,'Recurring Plans'!$A$5:$M$104,5,FALSE)+($B1130-1)*VLOOKUP($A1130,'Recurring Plans'!$A$5:$M$104,6,FALSE),IF(VLOOKUP($A1130,'Recurring Plans'!$A$5:$M$104,7,FALSE)='Assumptions'!$E$5,VLOOKUP($A1130,'Recurring Plans'!$A$5:$M$104,5,FALSE)+($B1130-1)*VLOOKUP($A1130,'Recurring Plans'!$A$5:$M$104,6,FALSE)*7,IF(VLOOKUP($A1130,'Recurring Plans'!$A$5:$M$104,7,FALSE)='Assumptions'!$E$6,EDATE(VLOOKUP($A1130,'Recurring Plans'!$A$5:$M$104,5,FALSE),($B1130-1)*VLOOKUP($A1130,'Recurring Plans'!$A$5:$M$104,6,FALSE)),""))),""))</f>
        <v/>
      </c>
      <c r="F1130" s="31" t="n"/>
      <c r="G1130" s="33">
        <f>IF($E1130="","",IF($F1130&lt;&gt;"",$F1130,$E1130))</f>
        <v/>
      </c>
      <c r="H1130" s="24">
        <f>IF($E1130="","",IFERROR(VLOOKUP($A1130,'Recurring Plans'!$A$5:$M$104,9,FALSE),""))</f>
        <v/>
      </c>
      <c r="I1130" s="13" t="n"/>
      <c r="J1130" s="20">
        <f>IF($E1130="","",IF($I1130&lt;&gt;"",$I1130,IFERROR(VLOOKUP($A1130,'Recurring Plans'!$A$5:$M$104,10,FALSE),"")))</f>
        <v/>
      </c>
      <c r="K1130" s="12" t="n"/>
      <c r="L1130" s="9">
        <f>IF($G1130="","",IF($K1130&lt;&gt;"",$K1130,'Assumptions'!$E$14))</f>
        <v/>
      </c>
      <c r="M1130" s="13" t="n"/>
      <c r="N1130" s="20">
        <f>IF($G1130="","",IF(OR($F1130&lt;&gt;"",$I1130&lt;&gt;"",$M1130&lt;&gt;"",$K1130='Assumptions'!$E$16,$K1130='Assumptions'!$E$17),"Exception - check",IF(AND($L1130='Assumptions'!$E$14,$G1130&lt;'Assumptions'!$B$4),"Past date - check","")))</f>
        <v/>
      </c>
    </row>
    <row r="1131">
      <c r="A1131" s="6">
        <f>IFERROR(IF(INDEX('Recurring Plans'!$A$5:$A$104,INT((ROW()-5)/12)+1)="","",INDEX('Recurring Plans'!$A$5:$A$104,INT((ROW()-5)/12)+1)),"")</f>
        <v/>
      </c>
      <c r="B1131" s="21">
        <f>IF($A1131="","",MOD(ROW()-5,12)+1)</f>
        <v/>
      </c>
      <c r="C1131" s="18">
        <f>IF($A1131="","",IFERROR(VLOOKUP($A1131,'Recurring Plans'!$A$5:$M$104,2,FALSE),""))</f>
        <v/>
      </c>
      <c r="D1131" s="18">
        <f>IF($A1131="","",IFERROR(VLOOKUP($A1131,'Recurring Plans'!$A$5:$M$104,4,FALSE),""))</f>
        <v/>
      </c>
      <c r="E1131" s="32">
        <f>IF(OR($A1131="",$B1131&gt;IFERROR(VLOOKUP($A1131,'Recurring Plans'!$A$5:$M$104,8,FALSE),0),IFERROR(VLOOKUP($A1131,'Recurring Plans'!$A$5:$M$104,11,FALSE),"")&lt;&gt;'Assumptions'!$E$9),"",IFERROR(IF(VLOOKUP($A1131,'Recurring Plans'!$A$5:$M$104,7,FALSE)='Assumptions'!$E$4,VLOOKUP($A1131,'Recurring Plans'!$A$5:$M$104,5,FALSE)+($B1131-1)*VLOOKUP($A1131,'Recurring Plans'!$A$5:$M$104,6,FALSE),IF(VLOOKUP($A1131,'Recurring Plans'!$A$5:$M$104,7,FALSE)='Assumptions'!$E$5,VLOOKUP($A1131,'Recurring Plans'!$A$5:$M$104,5,FALSE)+($B1131-1)*VLOOKUP($A1131,'Recurring Plans'!$A$5:$M$104,6,FALSE)*7,IF(VLOOKUP($A1131,'Recurring Plans'!$A$5:$M$104,7,FALSE)='Assumptions'!$E$6,EDATE(VLOOKUP($A1131,'Recurring Plans'!$A$5:$M$104,5,FALSE),($B1131-1)*VLOOKUP($A1131,'Recurring Plans'!$A$5:$M$104,6,FALSE)),""))),""))</f>
        <v/>
      </c>
      <c r="F1131" s="31" t="n"/>
      <c r="G1131" s="32">
        <f>IF($E1131="","",IF($F1131&lt;&gt;"",$F1131,$E1131))</f>
        <v/>
      </c>
      <c r="H1131" s="22">
        <f>IF($E1131="","",IFERROR(VLOOKUP($A1131,'Recurring Plans'!$A$5:$M$104,9,FALSE),""))</f>
        <v/>
      </c>
      <c r="I1131" s="13" t="n"/>
      <c r="J1131" s="18">
        <f>IF($E1131="","",IF($I1131&lt;&gt;"",$I1131,IFERROR(VLOOKUP($A1131,'Recurring Plans'!$A$5:$M$104,10,FALSE),"")))</f>
        <v/>
      </c>
      <c r="K1131" s="12" t="n"/>
      <c r="L1131" s="6">
        <f>IF($G1131="","",IF($K1131&lt;&gt;"",$K1131,'Assumptions'!$E$14))</f>
        <v/>
      </c>
      <c r="M1131" s="13" t="n"/>
      <c r="N1131" s="18">
        <f>IF($G1131="","",IF(OR($F1131&lt;&gt;"",$I1131&lt;&gt;"",$M1131&lt;&gt;"",$K1131='Assumptions'!$E$16,$K1131='Assumptions'!$E$17),"Exception - check",IF(AND($L1131='Assumptions'!$E$14,$G1131&lt;'Assumptions'!$B$4),"Past date - check","")))</f>
        <v/>
      </c>
    </row>
    <row r="1132">
      <c r="A1132" s="9">
        <f>IFERROR(IF(INDEX('Recurring Plans'!$A$5:$A$104,INT((ROW()-5)/12)+1)="","",INDEX('Recurring Plans'!$A$5:$A$104,INT((ROW()-5)/12)+1)),"")</f>
        <v/>
      </c>
      <c r="B1132" s="23">
        <f>IF($A1132="","",MOD(ROW()-5,12)+1)</f>
        <v/>
      </c>
      <c r="C1132" s="20">
        <f>IF($A1132="","",IFERROR(VLOOKUP($A1132,'Recurring Plans'!$A$5:$M$104,2,FALSE),""))</f>
        <v/>
      </c>
      <c r="D1132" s="20">
        <f>IF($A1132="","",IFERROR(VLOOKUP($A1132,'Recurring Plans'!$A$5:$M$104,4,FALSE),""))</f>
        <v/>
      </c>
      <c r="E1132" s="33">
        <f>IF(OR($A1132="",$B1132&gt;IFERROR(VLOOKUP($A1132,'Recurring Plans'!$A$5:$M$104,8,FALSE),0),IFERROR(VLOOKUP($A1132,'Recurring Plans'!$A$5:$M$104,11,FALSE),"")&lt;&gt;'Assumptions'!$E$9),"",IFERROR(IF(VLOOKUP($A1132,'Recurring Plans'!$A$5:$M$104,7,FALSE)='Assumptions'!$E$4,VLOOKUP($A1132,'Recurring Plans'!$A$5:$M$104,5,FALSE)+($B1132-1)*VLOOKUP($A1132,'Recurring Plans'!$A$5:$M$104,6,FALSE),IF(VLOOKUP($A1132,'Recurring Plans'!$A$5:$M$104,7,FALSE)='Assumptions'!$E$5,VLOOKUP($A1132,'Recurring Plans'!$A$5:$M$104,5,FALSE)+($B1132-1)*VLOOKUP($A1132,'Recurring Plans'!$A$5:$M$104,6,FALSE)*7,IF(VLOOKUP($A1132,'Recurring Plans'!$A$5:$M$104,7,FALSE)='Assumptions'!$E$6,EDATE(VLOOKUP($A1132,'Recurring Plans'!$A$5:$M$104,5,FALSE),($B1132-1)*VLOOKUP($A1132,'Recurring Plans'!$A$5:$M$104,6,FALSE)),""))),""))</f>
        <v/>
      </c>
      <c r="F1132" s="31" t="n"/>
      <c r="G1132" s="33">
        <f>IF($E1132="","",IF($F1132&lt;&gt;"",$F1132,$E1132))</f>
        <v/>
      </c>
      <c r="H1132" s="24">
        <f>IF($E1132="","",IFERROR(VLOOKUP($A1132,'Recurring Plans'!$A$5:$M$104,9,FALSE),""))</f>
        <v/>
      </c>
      <c r="I1132" s="13" t="n"/>
      <c r="J1132" s="20">
        <f>IF($E1132="","",IF($I1132&lt;&gt;"",$I1132,IFERROR(VLOOKUP($A1132,'Recurring Plans'!$A$5:$M$104,10,FALSE),"")))</f>
        <v/>
      </c>
      <c r="K1132" s="12" t="n"/>
      <c r="L1132" s="9">
        <f>IF($G1132="","",IF($K1132&lt;&gt;"",$K1132,'Assumptions'!$E$14))</f>
        <v/>
      </c>
      <c r="M1132" s="13" t="n"/>
      <c r="N1132" s="20">
        <f>IF($G1132="","",IF(OR($F1132&lt;&gt;"",$I1132&lt;&gt;"",$M1132&lt;&gt;"",$K1132='Assumptions'!$E$16,$K1132='Assumptions'!$E$17),"Exception - check",IF(AND($L1132='Assumptions'!$E$14,$G1132&lt;'Assumptions'!$B$4),"Past date - check","")))</f>
        <v/>
      </c>
    </row>
    <row r="1133">
      <c r="A1133" s="6">
        <f>IFERROR(IF(INDEX('Recurring Plans'!$A$5:$A$104,INT((ROW()-5)/12)+1)="","",INDEX('Recurring Plans'!$A$5:$A$104,INT((ROW()-5)/12)+1)),"")</f>
        <v/>
      </c>
      <c r="B1133" s="21">
        <f>IF($A1133="","",MOD(ROW()-5,12)+1)</f>
        <v/>
      </c>
      <c r="C1133" s="18">
        <f>IF($A1133="","",IFERROR(VLOOKUP($A1133,'Recurring Plans'!$A$5:$M$104,2,FALSE),""))</f>
        <v/>
      </c>
      <c r="D1133" s="18">
        <f>IF($A1133="","",IFERROR(VLOOKUP($A1133,'Recurring Plans'!$A$5:$M$104,4,FALSE),""))</f>
        <v/>
      </c>
      <c r="E1133" s="32">
        <f>IF(OR($A1133="",$B1133&gt;IFERROR(VLOOKUP($A1133,'Recurring Plans'!$A$5:$M$104,8,FALSE),0),IFERROR(VLOOKUP($A1133,'Recurring Plans'!$A$5:$M$104,11,FALSE),"")&lt;&gt;'Assumptions'!$E$9),"",IFERROR(IF(VLOOKUP($A1133,'Recurring Plans'!$A$5:$M$104,7,FALSE)='Assumptions'!$E$4,VLOOKUP($A1133,'Recurring Plans'!$A$5:$M$104,5,FALSE)+($B1133-1)*VLOOKUP($A1133,'Recurring Plans'!$A$5:$M$104,6,FALSE),IF(VLOOKUP($A1133,'Recurring Plans'!$A$5:$M$104,7,FALSE)='Assumptions'!$E$5,VLOOKUP($A1133,'Recurring Plans'!$A$5:$M$104,5,FALSE)+($B1133-1)*VLOOKUP($A1133,'Recurring Plans'!$A$5:$M$104,6,FALSE)*7,IF(VLOOKUP($A1133,'Recurring Plans'!$A$5:$M$104,7,FALSE)='Assumptions'!$E$6,EDATE(VLOOKUP($A1133,'Recurring Plans'!$A$5:$M$104,5,FALSE),($B1133-1)*VLOOKUP($A1133,'Recurring Plans'!$A$5:$M$104,6,FALSE)),""))),""))</f>
        <v/>
      </c>
      <c r="F1133" s="31" t="n"/>
      <c r="G1133" s="32">
        <f>IF($E1133="","",IF($F1133&lt;&gt;"",$F1133,$E1133))</f>
        <v/>
      </c>
      <c r="H1133" s="22">
        <f>IF($E1133="","",IFERROR(VLOOKUP($A1133,'Recurring Plans'!$A$5:$M$104,9,FALSE),""))</f>
        <v/>
      </c>
      <c r="I1133" s="13" t="n"/>
      <c r="J1133" s="18">
        <f>IF($E1133="","",IF($I1133&lt;&gt;"",$I1133,IFERROR(VLOOKUP($A1133,'Recurring Plans'!$A$5:$M$104,10,FALSE),"")))</f>
        <v/>
      </c>
      <c r="K1133" s="12" t="n"/>
      <c r="L1133" s="6">
        <f>IF($G1133="","",IF($K1133&lt;&gt;"",$K1133,'Assumptions'!$E$14))</f>
        <v/>
      </c>
      <c r="M1133" s="13" t="n"/>
      <c r="N1133" s="18">
        <f>IF($G1133="","",IF(OR($F1133&lt;&gt;"",$I1133&lt;&gt;"",$M1133&lt;&gt;"",$K1133='Assumptions'!$E$16,$K1133='Assumptions'!$E$17),"Exception - check",IF(AND($L1133='Assumptions'!$E$14,$G1133&lt;'Assumptions'!$B$4),"Past date - check","")))</f>
        <v/>
      </c>
    </row>
    <row r="1134">
      <c r="A1134" s="9">
        <f>IFERROR(IF(INDEX('Recurring Plans'!$A$5:$A$104,INT((ROW()-5)/12)+1)="","",INDEX('Recurring Plans'!$A$5:$A$104,INT((ROW()-5)/12)+1)),"")</f>
        <v/>
      </c>
      <c r="B1134" s="23">
        <f>IF($A1134="","",MOD(ROW()-5,12)+1)</f>
        <v/>
      </c>
      <c r="C1134" s="20">
        <f>IF($A1134="","",IFERROR(VLOOKUP($A1134,'Recurring Plans'!$A$5:$M$104,2,FALSE),""))</f>
        <v/>
      </c>
      <c r="D1134" s="20">
        <f>IF($A1134="","",IFERROR(VLOOKUP($A1134,'Recurring Plans'!$A$5:$M$104,4,FALSE),""))</f>
        <v/>
      </c>
      <c r="E1134" s="33">
        <f>IF(OR($A1134="",$B1134&gt;IFERROR(VLOOKUP($A1134,'Recurring Plans'!$A$5:$M$104,8,FALSE),0),IFERROR(VLOOKUP($A1134,'Recurring Plans'!$A$5:$M$104,11,FALSE),"")&lt;&gt;'Assumptions'!$E$9),"",IFERROR(IF(VLOOKUP($A1134,'Recurring Plans'!$A$5:$M$104,7,FALSE)='Assumptions'!$E$4,VLOOKUP($A1134,'Recurring Plans'!$A$5:$M$104,5,FALSE)+($B1134-1)*VLOOKUP($A1134,'Recurring Plans'!$A$5:$M$104,6,FALSE),IF(VLOOKUP($A1134,'Recurring Plans'!$A$5:$M$104,7,FALSE)='Assumptions'!$E$5,VLOOKUP($A1134,'Recurring Plans'!$A$5:$M$104,5,FALSE)+($B1134-1)*VLOOKUP($A1134,'Recurring Plans'!$A$5:$M$104,6,FALSE)*7,IF(VLOOKUP($A1134,'Recurring Plans'!$A$5:$M$104,7,FALSE)='Assumptions'!$E$6,EDATE(VLOOKUP($A1134,'Recurring Plans'!$A$5:$M$104,5,FALSE),($B1134-1)*VLOOKUP($A1134,'Recurring Plans'!$A$5:$M$104,6,FALSE)),""))),""))</f>
        <v/>
      </c>
      <c r="F1134" s="31" t="n"/>
      <c r="G1134" s="33">
        <f>IF($E1134="","",IF($F1134&lt;&gt;"",$F1134,$E1134))</f>
        <v/>
      </c>
      <c r="H1134" s="24">
        <f>IF($E1134="","",IFERROR(VLOOKUP($A1134,'Recurring Plans'!$A$5:$M$104,9,FALSE),""))</f>
        <v/>
      </c>
      <c r="I1134" s="13" t="n"/>
      <c r="J1134" s="20">
        <f>IF($E1134="","",IF($I1134&lt;&gt;"",$I1134,IFERROR(VLOOKUP($A1134,'Recurring Plans'!$A$5:$M$104,10,FALSE),"")))</f>
        <v/>
      </c>
      <c r="K1134" s="12" t="n"/>
      <c r="L1134" s="9">
        <f>IF($G1134="","",IF($K1134&lt;&gt;"",$K1134,'Assumptions'!$E$14))</f>
        <v/>
      </c>
      <c r="M1134" s="13" t="n"/>
      <c r="N1134" s="20">
        <f>IF($G1134="","",IF(OR($F1134&lt;&gt;"",$I1134&lt;&gt;"",$M1134&lt;&gt;"",$K1134='Assumptions'!$E$16,$K1134='Assumptions'!$E$17),"Exception - check",IF(AND($L1134='Assumptions'!$E$14,$G1134&lt;'Assumptions'!$B$4),"Past date - check","")))</f>
        <v/>
      </c>
    </row>
    <row r="1135">
      <c r="A1135" s="6">
        <f>IFERROR(IF(INDEX('Recurring Plans'!$A$5:$A$104,INT((ROW()-5)/12)+1)="","",INDEX('Recurring Plans'!$A$5:$A$104,INT((ROW()-5)/12)+1)),"")</f>
        <v/>
      </c>
      <c r="B1135" s="21">
        <f>IF($A1135="","",MOD(ROW()-5,12)+1)</f>
        <v/>
      </c>
      <c r="C1135" s="18">
        <f>IF($A1135="","",IFERROR(VLOOKUP($A1135,'Recurring Plans'!$A$5:$M$104,2,FALSE),""))</f>
        <v/>
      </c>
      <c r="D1135" s="18">
        <f>IF($A1135="","",IFERROR(VLOOKUP($A1135,'Recurring Plans'!$A$5:$M$104,4,FALSE),""))</f>
        <v/>
      </c>
      <c r="E1135" s="32">
        <f>IF(OR($A1135="",$B1135&gt;IFERROR(VLOOKUP($A1135,'Recurring Plans'!$A$5:$M$104,8,FALSE),0),IFERROR(VLOOKUP($A1135,'Recurring Plans'!$A$5:$M$104,11,FALSE),"")&lt;&gt;'Assumptions'!$E$9),"",IFERROR(IF(VLOOKUP($A1135,'Recurring Plans'!$A$5:$M$104,7,FALSE)='Assumptions'!$E$4,VLOOKUP($A1135,'Recurring Plans'!$A$5:$M$104,5,FALSE)+($B1135-1)*VLOOKUP($A1135,'Recurring Plans'!$A$5:$M$104,6,FALSE),IF(VLOOKUP($A1135,'Recurring Plans'!$A$5:$M$104,7,FALSE)='Assumptions'!$E$5,VLOOKUP($A1135,'Recurring Plans'!$A$5:$M$104,5,FALSE)+($B1135-1)*VLOOKUP($A1135,'Recurring Plans'!$A$5:$M$104,6,FALSE)*7,IF(VLOOKUP($A1135,'Recurring Plans'!$A$5:$M$104,7,FALSE)='Assumptions'!$E$6,EDATE(VLOOKUP($A1135,'Recurring Plans'!$A$5:$M$104,5,FALSE),($B1135-1)*VLOOKUP($A1135,'Recurring Plans'!$A$5:$M$104,6,FALSE)),""))),""))</f>
        <v/>
      </c>
      <c r="F1135" s="31" t="n"/>
      <c r="G1135" s="32">
        <f>IF($E1135="","",IF($F1135&lt;&gt;"",$F1135,$E1135))</f>
        <v/>
      </c>
      <c r="H1135" s="22">
        <f>IF($E1135="","",IFERROR(VLOOKUP($A1135,'Recurring Plans'!$A$5:$M$104,9,FALSE),""))</f>
        <v/>
      </c>
      <c r="I1135" s="13" t="n"/>
      <c r="J1135" s="18">
        <f>IF($E1135="","",IF($I1135&lt;&gt;"",$I1135,IFERROR(VLOOKUP($A1135,'Recurring Plans'!$A$5:$M$104,10,FALSE),"")))</f>
        <v/>
      </c>
      <c r="K1135" s="12" t="n"/>
      <c r="L1135" s="6">
        <f>IF($G1135="","",IF($K1135&lt;&gt;"",$K1135,'Assumptions'!$E$14))</f>
        <v/>
      </c>
      <c r="M1135" s="13" t="n"/>
      <c r="N1135" s="18">
        <f>IF($G1135="","",IF(OR($F1135&lt;&gt;"",$I1135&lt;&gt;"",$M1135&lt;&gt;"",$K1135='Assumptions'!$E$16,$K1135='Assumptions'!$E$17),"Exception - check",IF(AND($L1135='Assumptions'!$E$14,$G1135&lt;'Assumptions'!$B$4),"Past date - check","")))</f>
        <v/>
      </c>
    </row>
    <row r="1136">
      <c r="A1136" s="9">
        <f>IFERROR(IF(INDEX('Recurring Plans'!$A$5:$A$104,INT((ROW()-5)/12)+1)="","",INDEX('Recurring Plans'!$A$5:$A$104,INT((ROW()-5)/12)+1)),"")</f>
        <v/>
      </c>
      <c r="B1136" s="23">
        <f>IF($A1136="","",MOD(ROW()-5,12)+1)</f>
        <v/>
      </c>
      <c r="C1136" s="20">
        <f>IF($A1136="","",IFERROR(VLOOKUP($A1136,'Recurring Plans'!$A$5:$M$104,2,FALSE),""))</f>
        <v/>
      </c>
      <c r="D1136" s="20">
        <f>IF($A1136="","",IFERROR(VLOOKUP($A1136,'Recurring Plans'!$A$5:$M$104,4,FALSE),""))</f>
        <v/>
      </c>
      <c r="E1136" s="33">
        <f>IF(OR($A1136="",$B1136&gt;IFERROR(VLOOKUP($A1136,'Recurring Plans'!$A$5:$M$104,8,FALSE),0),IFERROR(VLOOKUP($A1136,'Recurring Plans'!$A$5:$M$104,11,FALSE),"")&lt;&gt;'Assumptions'!$E$9),"",IFERROR(IF(VLOOKUP($A1136,'Recurring Plans'!$A$5:$M$104,7,FALSE)='Assumptions'!$E$4,VLOOKUP($A1136,'Recurring Plans'!$A$5:$M$104,5,FALSE)+($B1136-1)*VLOOKUP($A1136,'Recurring Plans'!$A$5:$M$104,6,FALSE),IF(VLOOKUP($A1136,'Recurring Plans'!$A$5:$M$104,7,FALSE)='Assumptions'!$E$5,VLOOKUP($A1136,'Recurring Plans'!$A$5:$M$104,5,FALSE)+($B1136-1)*VLOOKUP($A1136,'Recurring Plans'!$A$5:$M$104,6,FALSE)*7,IF(VLOOKUP($A1136,'Recurring Plans'!$A$5:$M$104,7,FALSE)='Assumptions'!$E$6,EDATE(VLOOKUP($A1136,'Recurring Plans'!$A$5:$M$104,5,FALSE),($B1136-1)*VLOOKUP($A1136,'Recurring Plans'!$A$5:$M$104,6,FALSE)),""))),""))</f>
        <v/>
      </c>
      <c r="F1136" s="31" t="n"/>
      <c r="G1136" s="33">
        <f>IF($E1136="","",IF($F1136&lt;&gt;"",$F1136,$E1136))</f>
        <v/>
      </c>
      <c r="H1136" s="24">
        <f>IF($E1136="","",IFERROR(VLOOKUP($A1136,'Recurring Plans'!$A$5:$M$104,9,FALSE),""))</f>
        <v/>
      </c>
      <c r="I1136" s="13" t="n"/>
      <c r="J1136" s="20">
        <f>IF($E1136="","",IF($I1136&lt;&gt;"",$I1136,IFERROR(VLOOKUP($A1136,'Recurring Plans'!$A$5:$M$104,10,FALSE),"")))</f>
        <v/>
      </c>
      <c r="K1136" s="12" t="n"/>
      <c r="L1136" s="9">
        <f>IF($G1136="","",IF($K1136&lt;&gt;"",$K1136,'Assumptions'!$E$14))</f>
        <v/>
      </c>
      <c r="M1136" s="13" t="n"/>
      <c r="N1136" s="20">
        <f>IF($G1136="","",IF(OR($F1136&lt;&gt;"",$I1136&lt;&gt;"",$M1136&lt;&gt;"",$K1136='Assumptions'!$E$16,$K1136='Assumptions'!$E$17),"Exception - check",IF(AND($L1136='Assumptions'!$E$14,$G1136&lt;'Assumptions'!$B$4),"Past date - check","")))</f>
        <v/>
      </c>
    </row>
    <row r="1137">
      <c r="A1137" s="6">
        <f>IFERROR(IF(INDEX('Recurring Plans'!$A$5:$A$104,INT((ROW()-5)/12)+1)="","",INDEX('Recurring Plans'!$A$5:$A$104,INT((ROW()-5)/12)+1)),"")</f>
        <v/>
      </c>
      <c r="B1137" s="21">
        <f>IF($A1137="","",MOD(ROW()-5,12)+1)</f>
        <v/>
      </c>
      <c r="C1137" s="18">
        <f>IF($A1137="","",IFERROR(VLOOKUP($A1137,'Recurring Plans'!$A$5:$M$104,2,FALSE),""))</f>
        <v/>
      </c>
      <c r="D1137" s="18">
        <f>IF($A1137="","",IFERROR(VLOOKUP($A1137,'Recurring Plans'!$A$5:$M$104,4,FALSE),""))</f>
        <v/>
      </c>
      <c r="E1137" s="32">
        <f>IF(OR($A1137="",$B1137&gt;IFERROR(VLOOKUP($A1137,'Recurring Plans'!$A$5:$M$104,8,FALSE),0),IFERROR(VLOOKUP($A1137,'Recurring Plans'!$A$5:$M$104,11,FALSE),"")&lt;&gt;'Assumptions'!$E$9),"",IFERROR(IF(VLOOKUP($A1137,'Recurring Plans'!$A$5:$M$104,7,FALSE)='Assumptions'!$E$4,VLOOKUP($A1137,'Recurring Plans'!$A$5:$M$104,5,FALSE)+($B1137-1)*VLOOKUP($A1137,'Recurring Plans'!$A$5:$M$104,6,FALSE),IF(VLOOKUP($A1137,'Recurring Plans'!$A$5:$M$104,7,FALSE)='Assumptions'!$E$5,VLOOKUP($A1137,'Recurring Plans'!$A$5:$M$104,5,FALSE)+($B1137-1)*VLOOKUP($A1137,'Recurring Plans'!$A$5:$M$104,6,FALSE)*7,IF(VLOOKUP($A1137,'Recurring Plans'!$A$5:$M$104,7,FALSE)='Assumptions'!$E$6,EDATE(VLOOKUP($A1137,'Recurring Plans'!$A$5:$M$104,5,FALSE),($B1137-1)*VLOOKUP($A1137,'Recurring Plans'!$A$5:$M$104,6,FALSE)),""))),""))</f>
        <v/>
      </c>
      <c r="F1137" s="31" t="n"/>
      <c r="G1137" s="32">
        <f>IF($E1137="","",IF($F1137&lt;&gt;"",$F1137,$E1137))</f>
        <v/>
      </c>
      <c r="H1137" s="22">
        <f>IF($E1137="","",IFERROR(VLOOKUP($A1137,'Recurring Plans'!$A$5:$M$104,9,FALSE),""))</f>
        <v/>
      </c>
      <c r="I1137" s="13" t="n"/>
      <c r="J1137" s="18">
        <f>IF($E1137="","",IF($I1137&lt;&gt;"",$I1137,IFERROR(VLOOKUP($A1137,'Recurring Plans'!$A$5:$M$104,10,FALSE),"")))</f>
        <v/>
      </c>
      <c r="K1137" s="12" t="n"/>
      <c r="L1137" s="6">
        <f>IF($G1137="","",IF($K1137&lt;&gt;"",$K1137,'Assumptions'!$E$14))</f>
        <v/>
      </c>
      <c r="M1137" s="13" t="n"/>
      <c r="N1137" s="18">
        <f>IF($G1137="","",IF(OR($F1137&lt;&gt;"",$I1137&lt;&gt;"",$M1137&lt;&gt;"",$K1137='Assumptions'!$E$16,$K1137='Assumptions'!$E$17),"Exception - check",IF(AND($L1137='Assumptions'!$E$14,$G1137&lt;'Assumptions'!$B$4),"Past date - check","")))</f>
        <v/>
      </c>
    </row>
    <row r="1138">
      <c r="A1138" s="9">
        <f>IFERROR(IF(INDEX('Recurring Plans'!$A$5:$A$104,INT((ROW()-5)/12)+1)="","",INDEX('Recurring Plans'!$A$5:$A$104,INT((ROW()-5)/12)+1)),"")</f>
        <v/>
      </c>
      <c r="B1138" s="23">
        <f>IF($A1138="","",MOD(ROW()-5,12)+1)</f>
        <v/>
      </c>
      <c r="C1138" s="20">
        <f>IF($A1138="","",IFERROR(VLOOKUP($A1138,'Recurring Plans'!$A$5:$M$104,2,FALSE),""))</f>
        <v/>
      </c>
      <c r="D1138" s="20">
        <f>IF($A1138="","",IFERROR(VLOOKUP($A1138,'Recurring Plans'!$A$5:$M$104,4,FALSE),""))</f>
        <v/>
      </c>
      <c r="E1138" s="33">
        <f>IF(OR($A1138="",$B1138&gt;IFERROR(VLOOKUP($A1138,'Recurring Plans'!$A$5:$M$104,8,FALSE),0),IFERROR(VLOOKUP($A1138,'Recurring Plans'!$A$5:$M$104,11,FALSE),"")&lt;&gt;'Assumptions'!$E$9),"",IFERROR(IF(VLOOKUP($A1138,'Recurring Plans'!$A$5:$M$104,7,FALSE)='Assumptions'!$E$4,VLOOKUP($A1138,'Recurring Plans'!$A$5:$M$104,5,FALSE)+($B1138-1)*VLOOKUP($A1138,'Recurring Plans'!$A$5:$M$104,6,FALSE),IF(VLOOKUP($A1138,'Recurring Plans'!$A$5:$M$104,7,FALSE)='Assumptions'!$E$5,VLOOKUP($A1138,'Recurring Plans'!$A$5:$M$104,5,FALSE)+($B1138-1)*VLOOKUP($A1138,'Recurring Plans'!$A$5:$M$104,6,FALSE)*7,IF(VLOOKUP($A1138,'Recurring Plans'!$A$5:$M$104,7,FALSE)='Assumptions'!$E$6,EDATE(VLOOKUP($A1138,'Recurring Plans'!$A$5:$M$104,5,FALSE),($B1138-1)*VLOOKUP($A1138,'Recurring Plans'!$A$5:$M$104,6,FALSE)),""))),""))</f>
        <v/>
      </c>
      <c r="F1138" s="31" t="n"/>
      <c r="G1138" s="33">
        <f>IF($E1138="","",IF($F1138&lt;&gt;"",$F1138,$E1138))</f>
        <v/>
      </c>
      <c r="H1138" s="24">
        <f>IF($E1138="","",IFERROR(VLOOKUP($A1138,'Recurring Plans'!$A$5:$M$104,9,FALSE),""))</f>
        <v/>
      </c>
      <c r="I1138" s="13" t="n"/>
      <c r="J1138" s="20">
        <f>IF($E1138="","",IF($I1138&lt;&gt;"",$I1138,IFERROR(VLOOKUP($A1138,'Recurring Plans'!$A$5:$M$104,10,FALSE),"")))</f>
        <v/>
      </c>
      <c r="K1138" s="12" t="n"/>
      <c r="L1138" s="9">
        <f>IF($G1138="","",IF($K1138&lt;&gt;"",$K1138,'Assumptions'!$E$14))</f>
        <v/>
      </c>
      <c r="M1138" s="13" t="n"/>
      <c r="N1138" s="20">
        <f>IF($G1138="","",IF(OR($F1138&lt;&gt;"",$I1138&lt;&gt;"",$M1138&lt;&gt;"",$K1138='Assumptions'!$E$16,$K1138='Assumptions'!$E$17),"Exception - check",IF(AND($L1138='Assumptions'!$E$14,$G1138&lt;'Assumptions'!$B$4),"Past date - check","")))</f>
        <v/>
      </c>
    </row>
    <row r="1139">
      <c r="A1139" s="6">
        <f>IFERROR(IF(INDEX('Recurring Plans'!$A$5:$A$104,INT((ROW()-5)/12)+1)="","",INDEX('Recurring Plans'!$A$5:$A$104,INT((ROW()-5)/12)+1)),"")</f>
        <v/>
      </c>
      <c r="B1139" s="21">
        <f>IF($A1139="","",MOD(ROW()-5,12)+1)</f>
        <v/>
      </c>
      <c r="C1139" s="18">
        <f>IF($A1139="","",IFERROR(VLOOKUP($A1139,'Recurring Plans'!$A$5:$M$104,2,FALSE),""))</f>
        <v/>
      </c>
      <c r="D1139" s="18">
        <f>IF($A1139="","",IFERROR(VLOOKUP($A1139,'Recurring Plans'!$A$5:$M$104,4,FALSE),""))</f>
        <v/>
      </c>
      <c r="E1139" s="32">
        <f>IF(OR($A1139="",$B1139&gt;IFERROR(VLOOKUP($A1139,'Recurring Plans'!$A$5:$M$104,8,FALSE),0),IFERROR(VLOOKUP($A1139,'Recurring Plans'!$A$5:$M$104,11,FALSE),"")&lt;&gt;'Assumptions'!$E$9),"",IFERROR(IF(VLOOKUP($A1139,'Recurring Plans'!$A$5:$M$104,7,FALSE)='Assumptions'!$E$4,VLOOKUP($A1139,'Recurring Plans'!$A$5:$M$104,5,FALSE)+($B1139-1)*VLOOKUP($A1139,'Recurring Plans'!$A$5:$M$104,6,FALSE),IF(VLOOKUP($A1139,'Recurring Plans'!$A$5:$M$104,7,FALSE)='Assumptions'!$E$5,VLOOKUP($A1139,'Recurring Plans'!$A$5:$M$104,5,FALSE)+($B1139-1)*VLOOKUP($A1139,'Recurring Plans'!$A$5:$M$104,6,FALSE)*7,IF(VLOOKUP($A1139,'Recurring Plans'!$A$5:$M$104,7,FALSE)='Assumptions'!$E$6,EDATE(VLOOKUP($A1139,'Recurring Plans'!$A$5:$M$104,5,FALSE),($B1139-1)*VLOOKUP($A1139,'Recurring Plans'!$A$5:$M$104,6,FALSE)),""))),""))</f>
        <v/>
      </c>
      <c r="F1139" s="31" t="n"/>
      <c r="G1139" s="32">
        <f>IF($E1139="","",IF($F1139&lt;&gt;"",$F1139,$E1139))</f>
        <v/>
      </c>
      <c r="H1139" s="22">
        <f>IF($E1139="","",IFERROR(VLOOKUP($A1139,'Recurring Plans'!$A$5:$M$104,9,FALSE),""))</f>
        <v/>
      </c>
      <c r="I1139" s="13" t="n"/>
      <c r="J1139" s="18">
        <f>IF($E1139="","",IF($I1139&lt;&gt;"",$I1139,IFERROR(VLOOKUP($A1139,'Recurring Plans'!$A$5:$M$104,10,FALSE),"")))</f>
        <v/>
      </c>
      <c r="K1139" s="12" t="n"/>
      <c r="L1139" s="6">
        <f>IF($G1139="","",IF($K1139&lt;&gt;"",$K1139,'Assumptions'!$E$14))</f>
        <v/>
      </c>
      <c r="M1139" s="13" t="n"/>
      <c r="N1139" s="18">
        <f>IF($G1139="","",IF(OR($F1139&lt;&gt;"",$I1139&lt;&gt;"",$M1139&lt;&gt;"",$K1139='Assumptions'!$E$16,$K1139='Assumptions'!$E$17),"Exception - check",IF(AND($L1139='Assumptions'!$E$14,$G1139&lt;'Assumptions'!$B$4),"Past date - check","")))</f>
        <v/>
      </c>
    </row>
    <row r="1140">
      <c r="A1140" s="9">
        <f>IFERROR(IF(INDEX('Recurring Plans'!$A$5:$A$104,INT((ROW()-5)/12)+1)="","",INDEX('Recurring Plans'!$A$5:$A$104,INT((ROW()-5)/12)+1)),"")</f>
        <v/>
      </c>
      <c r="B1140" s="23">
        <f>IF($A1140="","",MOD(ROW()-5,12)+1)</f>
        <v/>
      </c>
      <c r="C1140" s="20">
        <f>IF($A1140="","",IFERROR(VLOOKUP($A1140,'Recurring Plans'!$A$5:$M$104,2,FALSE),""))</f>
        <v/>
      </c>
      <c r="D1140" s="20">
        <f>IF($A1140="","",IFERROR(VLOOKUP($A1140,'Recurring Plans'!$A$5:$M$104,4,FALSE),""))</f>
        <v/>
      </c>
      <c r="E1140" s="33">
        <f>IF(OR($A1140="",$B1140&gt;IFERROR(VLOOKUP($A1140,'Recurring Plans'!$A$5:$M$104,8,FALSE),0),IFERROR(VLOOKUP($A1140,'Recurring Plans'!$A$5:$M$104,11,FALSE),"")&lt;&gt;'Assumptions'!$E$9),"",IFERROR(IF(VLOOKUP($A1140,'Recurring Plans'!$A$5:$M$104,7,FALSE)='Assumptions'!$E$4,VLOOKUP($A1140,'Recurring Plans'!$A$5:$M$104,5,FALSE)+($B1140-1)*VLOOKUP($A1140,'Recurring Plans'!$A$5:$M$104,6,FALSE),IF(VLOOKUP($A1140,'Recurring Plans'!$A$5:$M$104,7,FALSE)='Assumptions'!$E$5,VLOOKUP($A1140,'Recurring Plans'!$A$5:$M$104,5,FALSE)+($B1140-1)*VLOOKUP($A1140,'Recurring Plans'!$A$5:$M$104,6,FALSE)*7,IF(VLOOKUP($A1140,'Recurring Plans'!$A$5:$M$104,7,FALSE)='Assumptions'!$E$6,EDATE(VLOOKUP($A1140,'Recurring Plans'!$A$5:$M$104,5,FALSE),($B1140-1)*VLOOKUP($A1140,'Recurring Plans'!$A$5:$M$104,6,FALSE)),""))),""))</f>
        <v/>
      </c>
      <c r="F1140" s="31" t="n"/>
      <c r="G1140" s="33">
        <f>IF($E1140="","",IF($F1140&lt;&gt;"",$F1140,$E1140))</f>
        <v/>
      </c>
      <c r="H1140" s="24">
        <f>IF($E1140="","",IFERROR(VLOOKUP($A1140,'Recurring Plans'!$A$5:$M$104,9,FALSE),""))</f>
        <v/>
      </c>
      <c r="I1140" s="13" t="n"/>
      <c r="J1140" s="20">
        <f>IF($E1140="","",IF($I1140&lt;&gt;"",$I1140,IFERROR(VLOOKUP($A1140,'Recurring Plans'!$A$5:$M$104,10,FALSE),"")))</f>
        <v/>
      </c>
      <c r="K1140" s="12" t="n"/>
      <c r="L1140" s="9">
        <f>IF($G1140="","",IF($K1140&lt;&gt;"",$K1140,'Assumptions'!$E$14))</f>
        <v/>
      </c>
      <c r="M1140" s="13" t="n"/>
      <c r="N1140" s="20">
        <f>IF($G1140="","",IF(OR($F1140&lt;&gt;"",$I1140&lt;&gt;"",$M1140&lt;&gt;"",$K1140='Assumptions'!$E$16,$K1140='Assumptions'!$E$17),"Exception - check",IF(AND($L1140='Assumptions'!$E$14,$G1140&lt;'Assumptions'!$B$4),"Past date - check","")))</f>
        <v/>
      </c>
    </row>
    <row r="1141">
      <c r="A1141" s="6">
        <f>IFERROR(IF(INDEX('Recurring Plans'!$A$5:$A$104,INT((ROW()-5)/12)+1)="","",INDEX('Recurring Plans'!$A$5:$A$104,INT((ROW()-5)/12)+1)),"")</f>
        <v/>
      </c>
      <c r="B1141" s="21">
        <f>IF($A1141="","",MOD(ROW()-5,12)+1)</f>
        <v/>
      </c>
      <c r="C1141" s="18">
        <f>IF($A1141="","",IFERROR(VLOOKUP($A1141,'Recurring Plans'!$A$5:$M$104,2,FALSE),""))</f>
        <v/>
      </c>
      <c r="D1141" s="18">
        <f>IF($A1141="","",IFERROR(VLOOKUP($A1141,'Recurring Plans'!$A$5:$M$104,4,FALSE),""))</f>
        <v/>
      </c>
      <c r="E1141" s="32">
        <f>IF(OR($A1141="",$B1141&gt;IFERROR(VLOOKUP($A1141,'Recurring Plans'!$A$5:$M$104,8,FALSE),0),IFERROR(VLOOKUP($A1141,'Recurring Plans'!$A$5:$M$104,11,FALSE),"")&lt;&gt;'Assumptions'!$E$9),"",IFERROR(IF(VLOOKUP($A1141,'Recurring Plans'!$A$5:$M$104,7,FALSE)='Assumptions'!$E$4,VLOOKUP($A1141,'Recurring Plans'!$A$5:$M$104,5,FALSE)+($B1141-1)*VLOOKUP($A1141,'Recurring Plans'!$A$5:$M$104,6,FALSE),IF(VLOOKUP($A1141,'Recurring Plans'!$A$5:$M$104,7,FALSE)='Assumptions'!$E$5,VLOOKUP($A1141,'Recurring Plans'!$A$5:$M$104,5,FALSE)+($B1141-1)*VLOOKUP($A1141,'Recurring Plans'!$A$5:$M$104,6,FALSE)*7,IF(VLOOKUP($A1141,'Recurring Plans'!$A$5:$M$104,7,FALSE)='Assumptions'!$E$6,EDATE(VLOOKUP($A1141,'Recurring Plans'!$A$5:$M$104,5,FALSE),($B1141-1)*VLOOKUP($A1141,'Recurring Plans'!$A$5:$M$104,6,FALSE)),""))),""))</f>
        <v/>
      </c>
      <c r="F1141" s="31" t="n"/>
      <c r="G1141" s="32">
        <f>IF($E1141="","",IF($F1141&lt;&gt;"",$F1141,$E1141))</f>
        <v/>
      </c>
      <c r="H1141" s="22">
        <f>IF($E1141="","",IFERROR(VLOOKUP($A1141,'Recurring Plans'!$A$5:$M$104,9,FALSE),""))</f>
        <v/>
      </c>
      <c r="I1141" s="13" t="n"/>
      <c r="J1141" s="18">
        <f>IF($E1141="","",IF($I1141&lt;&gt;"",$I1141,IFERROR(VLOOKUP($A1141,'Recurring Plans'!$A$5:$M$104,10,FALSE),"")))</f>
        <v/>
      </c>
      <c r="K1141" s="12" t="n"/>
      <c r="L1141" s="6">
        <f>IF($G1141="","",IF($K1141&lt;&gt;"",$K1141,'Assumptions'!$E$14))</f>
        <v/>
      </c>
      <c r="M1141" s="13" t="n"/>
      <c r="N1141" s="18">
        <f>IF($G1141="","",IF(OR($F1141&lt;&gt;"",$I1141&lt;&gt;"",$M1141&lt;&gt;"",$K1141='Assumptions'!$E$16,$K1141='Assumptions'!$E$17),"Exception - check",IF(AND($L1141='Assumptions'!$E$14,$G1141&lt;'Assumptions'!$B$4),"Past date - check","")))</f>
        <v/>
      </c>
    </row>
    <row r="1142">
      <c r="A1142" s="9">
        <f>IFERROR(IF(INDEX('Recurring Plans'!$A$5:$A$104,INT((ROW()-5)/12)+1)="","",INDEX('Recurring Plans'!$A$5:$A$104,INT((ROW()-5)/12)+1)),"")</f>
        <v/>
      </c>
      <c r="B1142" s="23">
        <f>IF($A1142="","",MOD(ROW()-5,12)+1)</f>
        <v/>
      </c>
      <c r="C1142" s="20">
        <f>IF($A1142="","",IFERROR(VLOOKUP($A1142,'Recurring Plans'!$A$5:$M$104,2,FALSE),""))</f>
        <v/>
      </c>
      <c r="D1142" s="20">
        <f>IF($A1142="","",IFERROR(VLOOKUP($A1142,'Recurring Plans'!$A$5:$M$104,4,FALSE),""))</f>
        <v/>
      </c>
      <c r="E1142" s="33">
        <f>IF(OR($A1142="",$B1142&gt;IFERROR(VLOOKUP($A1142,'Recurring Plans'!$A$5:$M$104,8,FALSE),0),IFERROR(VLOOKUP($A1142,'Recurring Plans'!$A$5:$M$104,11,FALSE),"")&lt;&gt;'Assumptions'!$E$9),"",IFERROR(IF(VLOOKUP($A1142,'Recurring Plans'!$A$5:$M$104,7,FALSE)='Assumptions'!$E$4,VLOOKUP($A1142,'Recurring Plans'!$A$5:$M$104,5,FALSE)+($B1142-1)*VLOOKUP($A1142,'Recurring Plans'!$A$5:$M$104,6,FALSE),IF(VLOOKUP($A1142,'Recurring Plans'!$A$5:$M$104,7,FALSE)='Assumptions'!$E$5,VLOOKUP($A1142,'Recurring Plans'!$A$5:$M$104,5,FALSE)+($B1142-1)*VLOOKUP($A1142,'Recurring Plans'!$A$5:$M$104,6,FALSE)*7,IF(VLOOKUP($A1142,'Recurring Plans'!$A$5:$M$104,7,FALSE)='Assumptions'!$E$6,EDATE(VLOOKUP($A1142,'Recurring Plans'!$A$5:$M$104,5,FALSE),($B1142-1)*VLOOKUP($A1142,'Recurring Plans'!$A$5:$M$104,6,FALSE)),""))),""))</f>
        <v/>
      </c>
      <c r="F1142" s="31" t="n"/>
      <c r="G1142" s="33">
        <f>IF($E1142="","",IF($F1142&lt;&gt;"",$F1142,$E1142))</f>
        <v/>
      </c>
      <c r="H1142" s="24">
        <f>IF($E1142="","",IFERROR(VLOOKUP($A1142,'Recurring Plans'!$A$5:$M$104,9,FALSE),""))</f>
        <v/>
      </c>
      <c r="I1142" s="13" t="n"/>
      <c r="J1142" s="20">
        <f>IF($E1142="","",IF($I1142&lt;&gt;"",$I1142,IFERROR(VLOOKUP($A1142,'Recurring Plans'!$A$5:$M$104,10,FALSE),"")))</f>
        <v/>
      </c>
      <c r="K1142" s="12" t="n"/>
      <c r="L1142" s="9">
        <f>IF($G1142="","",IF($K1142&lt;&gt;"",$K1142,'Assumptions'!$E$14))</f>
        <v/>
      </c>
      <c r="M1142" s="13" t="n"/>
      <c r="N1142" s="20">
        <f>IF($G1142="","",IF(OR($F1142&lt;&gt;"",$I1142&lt;&gt;"",$M1142&lt;&gt;"",$K1142='Assumptions'!$E$16,$K1142='Assumptions'!$E$17),"Exception - check",IF(AND($L1142='Assumptions'!$E$14,$G1142&lt;'Assumptions'!$B$4),"Past date - check","")))</f>
        <v/>
      </c>
    </row>
    <row r="1143">
      <c r="A1143" s="6">
        <f>IFERROR(IF(INDEX('Recurring Plans'!$A$5:$A$104,INT((ROW()-5)/12)+1)="","",INDEX('Recurring Plans'!$A$5:$A$104,INT((ROW()-5)/12)+1)),"")</f>
        <v/>
      </c>
      <c r="B1143" s="21">
        <f>IF($A1143="","",MOD(ROW()-5,12)+1)</f>
        <v/>
      </c>
      <c r="C1143" s="18">
        <f>IF($A1143="","",IFERROR(VLOOKUP($A1143,'Recurring Plans'!$A$5:$M$104,2,FALSE),""))</f>
        <v/>
      </c>
      <c r="D1143" s="18">
        <f>IF($A1143="","",IFERROR(VLOOKUP($A1143,'Recurring Plans'!$A$5:$M$104,4,FALSE),""))</f>
        <v/>
      </c>
      <c r="E1143" s="32">
        <f>IF(OR($A1143="",$B1143&gt;IFERROR(VLOOKUP($A1143,'Recurring Plans'!$A$5:$M$104,8,FALSE),0),IFERROR(VLOOKUP($A1143,'Recurring Plans'!$A$5:$M$104,11,FALSE),"")&lt;&gt;'Assumptions'!$E$9),"",IFERROR(IF(VLOOKUP($A1143,'Recurring Plans'!$A$5:$M$104,7,FALSE)='Assumptions'!$E$4,VLOOKUP($A1143,'Recurring Plans'!$A$5:$M$104,5,FALSE)+($B1143-1)*VLOOKUP($A1143,'Recurring Plans'!$A$5:$M$104,6,FALSE),IF(VLOOKUP($A1143,'Recurring Plans'!$A$5:$M$104,7,FALSE)='Assumptions'!$E$5,VLOOKUP($A1143,'Recurring Plans'!$A$5:$M$104,5,FALSE)+($B1143-1)*VLOOKUP($A1143,'Recurring Plans'!$A$5:$M$104,6,FALSE)*7,IF(VLOOKUP($A1143,'Recurring Plans'!$A$5:$M$104,7,FALSE)='Assumptions'!$E$6,EDATE(VLOOKUP($A1143,'Recurring Plans'!$A$5:$M$104,5,FALSE),($B1143-1)*VLOOKUP($A1143,'Recurring Plans'!$A$5:$M$104,6,FALSE)),""))),""))</f>
        <v/>
      </c>
      <c r="F1143" s="31" t="n"/>
      <c r="G1143" s="32">
        <f>IF($E1143="","",IF($F1143&lt;&gt;"",$F1143,$E1143))</f>
        <v/>
      </c>
      <c r="H1143" s="22">
        <f>IF($E1143="","",IFERROR(VLOOKUP($A1143,'Recurring Plans'!$A$5:$M$104,9,FALSE),""))</f>
        <v/>
      </c>
      <c r="I1143" s="13" t="n"/>
      <c r="J1143" s="18">
        <f>IF($E1143="","",IF($I1143&lt;&gt;"",$I1143,IFERROR(VLOOKUP($A1143,'Recurring Plans'!$A$5:$M$104,10,FALSE),"")))</f>
        <v/>
      </c>
      <c r="K1143" s="12" t="n"/>
      <c r="L1143" s="6">
        <f>IF($G1143="","",IF($K1143&lt;&gt;"",$K1143,'Assumptions'!$E$14))</f>
        <v/>
      </c>
      <c r="M1143" s="13" t="n"/>
      <c r="N1143" s="18">
        <f>IF($G1143="","",IF(OR($F1143&lt;&gt;"",$I1143&lt;&gt;"",$M1143&lt;&gt;"",$K1143='Assumptions'!$E$16,$K1143='Assumptions'!$E$17),"Exception - check",IF(AND($L1143='Assumptions'!$E$14,$G1143&lt;'Assumptions'!$B$4),"Past date - check","")))</f>
        <v/>
      </c>
    </row>
    <row r="1144">
      <c r="A1144" s="9">
        <f>IFERROR(IF(INDEX('Recurring Plans'!$A$5:$A$104,INT((ROW()-5)/12)+1)="","",INDEX('Recurring Plans'!$A$5:$A$104,INT((ROW()-5)/12)+1)),"")</f>
        <v/>
      </c>
      <c r="B1144" s="23">
        <f>IF($A1144="","",MOD(ROW()-5,12)+1)</f>
        <v/>
      </c>
      <c r="C1144" s="20">
        <f>IF($A1144="","",IFERROR(VLOOKUP($A1144,'Recurring Plans'!$A$5:$M$104,2,FALSE),""))</f>
        <v/>
      </c>
      <c r="D1144" s="20">
        <f>IF($A1144="","",IFERROR(VLOOKUP($A1144,'Recurring Plans'!$A$5:$M$104,4,FALSE),""))</f>
        <v/>
      </c>
      <c r="E1144" s="33">
        <f>IF(OR($A1144="",$B1144&gt;IFERROR(VLOOKUP($A1144,'Recurring Plans'!$A$5:$M$104,8,FALSE),0),IFERROR(VLOOKUP($A1144,'Recurring Plans'!$A$5:$M$104,11,FALSE),"")&lt;&gt;'Assumptions'!$E$9),"",IFERROR(IF(VLOOKUP($A1144,'Recurring Plans'!$A$5:$M$104,7,FALSE)='Assumptions'!$E$4,VLOOKUP($A1144,'Recurring Plans'!$A$5:$M$104,5,FALSE)+($B1144-1)*VLOOKUP($A1144,'Recurring Plans'!$A$5:$M$104,6,FALSE),IF(VLOOKUP($A1144,'Recurring Plans'!$A$5:$M$104,7,FALSE)='Assumptions'!$E$5,VLOOKUP($A1144,'Recurring Plans'!$A$5:$M$104,5,FALSE)+($B1144-1)*VLOOKUP($A1144,'Recurring Plans'!$A$5:$M$104,6,FALSE)*7,IF(VLOOKUP($A1144,'Recurring Plans'!$A$5:$M$104,7,FALSE)='Assumptions'!$E$6,EDATE(VLOOKUP($A1144,'Recurring Plans'!$A$5:$M$104,5,FALSE),($B1144-1)*VLOOKUP($A1144,'Recurring Plans'!$A$5:$M$104,6,FALSE)),""))),""))</f>
        <v/>
      </c>
      <c r="F1144" s="31" t="n"/>
      <c r="G1144" s="33">
        <f>IF($E1144="","",IF($F1144&lt;&gt;"",$F1144,$E1144))</f>
        <v/>
      </c>
      <c r="H1144" s="24">
        <f>IF($E1144="","",IFERROR(VLOOKUP($A1144,'Recurring Plans'!$A$5:$M$104,9,FALSE),""))</f>
        <v/>
      </c>
      <c r="I1144" s="13" t="n"/>
      <c r="J1144" s="20">
        <f>IF($E1144="","",IF($I1144&lt;&gt;"",$I1144,IFERROR(VLOOKUP($A1144,'Recurring Plans'!$A$5:$M$104,10,FALSE),"")))</f>
        <v/>
      </c>
      <c r="K1144" s="12" t="n"/>
      <c r="L1144" s="9">
        <f>IF($G1144="","",IF($K1144&lt;&gt;"",$K1144,'Assumptions'!$E$14))</f>
        <v/>
      </c>
      <c r="M1144" s="13" t="n"/>
      <c r="N1144" s="20">
        <f>IF($G1144="","",IF(OR($F1144&lt;&gt;"",$I1144&lt;&gt;"",$M1144&lt;&gt;"",$K1144='Assumptions'!$E$16,$K1144='Assumptions'!$E$17),"Exception - check",IF(AND($L1144='Assumptions'!$E$14,$G1144&lt;'Assumptions'!$B$4),"Past date - check","")))</f>
        <v/>
      </c>
    </row>
    <row r="1145">
      <c r="A1145" s="6">
        <f>IFERROR(IF(INDEX('Recurring Plans'!$A$5:$A$104,INT((ROW()-5)/12)+1)="","",INDEX('Recurring Plans'!$A$5:$A$104,INT((ROW()-5)/12)+1)),"")</f>
        <v/>
      </c>
      <c r="B1145" s="21">
        <f>IF($A1145="","",MOD(ROW()-5,12)+1)</f>
        <v/>
      </c>
      <c r="C1145" s="18">
        <f>IF($A1145="","",IFERROR(VLOOKUP($A1145,'Recurring Plans'!$A$5:$M$104,2,FALSE),""))</f>
        <v/>
      </c>
      <c r="D1145" s="18">
        <f>IF($A1145="","",IFERROR(VLOOKUP($A1145,'Recurring Plans'!$A$5:$M$104,4,FALSE),""))</f>
        <v/>
      </c>
      <c r="E1145" s="32">
        <f>IF(OR($A1145="",$B1145&gt;IFERROR(VLOOKUP($A1145,'Recurring Plans'!$A$5:$M$104,8,FALSE),0),IFERROR(VLOOKUP($A1145,'Recurring Plans'!$A$5:$M$104,11,FALSE),"")&lt;&gt;'Assumptions'!$E$9),"",IFERROR(IF(VLOOKUP($A1145,'Recurring Plans'!$A$5:$M$104,7,FALSE)='Assumptions'!$E$4,VLOOKUP($A1145,'Recurring Plans'!$A$5:$M$104,5,FALSE)+($B1145-1)*VLOOKUP($A1145,'Recurring Plans'!$A$5:$M$104,6,FALSE),IF(VLOOKUP($A1145,'Recurring Plans'!$A$5:$M$104,7,FALSE)='Assumptions'!$E$5,VLOOKUP($A1145,'Recurring Plans'!$A$5:$M$104,5,FALSE)+($B1145-1)*VLOOKUP($A1145,'Recurring Plans'!$A$5:$M$104,6,FALSE)*7,IF(VLOOKUP($A1145,'Recurring Plans'!$A$5:$M$104,7,FALSE)='Assumptions'!$E$6,EDATE(VLOOKUP($A1145,'Recurring Plans'!$A$5:$M$104,5,FALSE),($B1145-1)*VLOOKUP($A1145,'Recurring Plans'!$A$5:$M$104,6,FALSE)),""))),""))</f>
        <v/>
      </c>
      <c r="F1145" s="31" t="n"/>
      <c r="G1145" s="32">
        <f>IF($E1145="","",IF($F1145&lt;&gt;"",$F1145,$E1145))</f>
        <v/>
      </c>
      <c r="H1145" s="22">
        <f>IF($E1145="","",IFERROR(VLOOKUP($A1145,'Recurring Plans'!$A$5:$M$104,9,FALSE),""))</f>
        <v/>
      </c>
      <c r="I1145" s="13" t="n"/>
      <c r="J1145" s="18">
        <f>IF($E1145="","",IF($I1145&lt;&gt;"",$I1145,IFERROR(VLOOKUP($A1145,'Recurring Plans'!$A$5:$M$104,10,FALSE),"")))</f>
        <v/>
      </c>
      <c r="K1145" s="12" t="n"/>
      <c r="L1145" s="6">
        <f>IF($G1145="","",IF($K1145&lt;&gt;"",$K1145,'Assumptions'!$E$14))</f>
        <v/>
      </c>
      <c r="M1145" s="13" t="n"/>
      <c r="N1145" s="18">
        <f>IF($G1145="","",IF(OR($F1145&lt;&gt;"",$I1145&lt;&gt;"",$M1145&lt;&gt;"",$K1145='Assumptions'!$E$16,$K1145='Assumptions'!$E$17),"Exception - check",IF(AND($L1145='Assumptions'!$E$14,$G1145&lt;'Assumptions'!$B$4),"Past date - check","")))</f>
        <v/>
      </c>
    </row>
    <row r="1146">
      <c r="A1146" s="9">
        <f>IFERROR(IF(INDEX('Recurring Plans'!$A$5:$A$104,INT((ROW()-5)/12)+1)="","",INDEX('Recurring Plans'!$A$5:$A$104,INT((ROW()-5)/12)+1)),"")</f>
        <v/>
      </c>
      <c r="B1146" s="23">
        <f>IF($A1146="","",MOD(ROW()-5,12)+1)</f>
        <v/>
      </c>
      <c r="C1146" s="20">
        <f>IF($A1146="","",IFERROR(VLOOKUP($A1146,'Recurring Plans'!$A$5:$M$104,2,FALSE),""))</f>
        <v/>
      </c>
      <c r="D1146" s="20">
        <f>IF($A1146="","",IFERROR(VLOOKUP($A1146,'Recurring Plans'!$A$5:$M$104,4,FALSE),""))</f>
        <v/>
      </c>
      <c r="E1146" s="33">
        <f>IF(OR($A1146="",$B1146&gt;IFERROR(VLOOKUP($A1146,'Recurring Plans'!$A$5:$M$104,8,FALSE),0),IFERROR(VLOOKUP($A1146,'Recurring Plans'!$A$5:$M$104,11,FALSE),"")&lt;&gt;'Assumptions'!$E$9),"",IFERROR(IF(VLOOKUP($A1146,'Recurring Plans'!$A$5:$M$104,7,FALSE)='Assumptions'!$E$4,VLOOKUP($A1146,'Recurring Plans'!$A$5:$M$104,5,FALSE)+($B1146-1)*VLOOKUP($A1146,'Recurring Plans'!$A$5:$M$104,6,FALSE),IF(VLOOKUP($A1146,'Recurring Plans'!$A$5:$M$104,7,FALSE)='Assumptions'!$E$5,VLOOKUP($A1146,'Recurring Plans'!$A$5:$M$104,5,FALSE)+($B1146-1)*VLOOKUP($A1146,'Recurring Plans'!$A$5:$M$104,6,FALSE)*7,IF(VLOOKUP($A1146,'Recurring Plans'!$A$5:$M$104,7,FALSE)='Assumptions'!$E$6,EDATE(VLOOKUP($A1146,'Recurring Plans'!$A$5:$M$104,5,FALSE),($B1146-1)*VLOOKUP($A1146,'Recurring Plans'!$A$5:$M$104,6,FALSE)),""))),""))</f>
        <v/>
      </c>
      <c r="F1146" s="31" t="n"/>
      <c r="G1146" s="33">
        <f>IF($E1146="","",IF($F1146&lt;&gt;"",$F1146,$E1146))</f>
        <v/>
      </c>
      <c r="H1146" s="24">
        <f>IF($E1146="","",IFERROR(VLOOKUP($A1146,'Recurring Plans'!$A$5:$M$104,9,FALSE),""))</f>
        <v/>
      </c>
      <c r="I1146" s="13" t="n"/>
      <c r="J1146" s="20">
        <f>IF($E1146="","",IF($I1146&lt;&gt;"",$I1146,IFERROR(VLOOKUP($A1146,'Recurring Plans'!$A$5:$M$104,10,FALSE),"")))</f>
        <v/>
      </c>
      <c r="K1146" s="12" t="n"/>
      <c r="L1146" s="9">
        <f>IF($G1146="","",IF($K1146&lt;&gt;"",$K1146,'Assumptions'!$E$14))</f>
        <v/>
      </c>
      <c r="M1146" s="13" t="n"/>
      <c r="N1146" s="20">
        <f>IF($G1146="","",IF(OR($F1146&lt;&gt;"",$I1146&lt;&gt;"",$M1146&lt;&gt;"",$K1146='Assumptions'!$E$16,$K1146='Assumptions'!$E$17),"Exception - check",IF(AND($L1146='Assumptions'!$E$14,$G1146&lt;'Assumptions'!$B$4),"Past date - check","")))</f>
        <v/>
      </c>
    </row>
    <row r="1147">
      <c r="A1147" s="6">
        <f>IFERROR(IF(INDEX('Recurring Plans'!$A$5:$A$104,INT((ROW()-5)/12)+1)="","",INDEX('Recurring Plans'!$A$5:$A$104,INT((ROW()-5)/12)+1)),"")</f>
        <v/>
      </c>
      <c r="B1147" s="21">
        <f>IF($A1147="","",MOD(ROW()-5,12)+1)</f>
        <v/>
      </c>
      <c r="C1147" s="18">
        <f>IF($A1147="","",IFERROR(VLOOKUP($A1147,'Recurring Plans'!$A$5:$M$104,2,FALSE),""))</f>
        <v/>
      </c>
      <c r="D1147" s="18">
        <f>IF($A1147="","",IFERROR(VLOOKUP($A1147,'Recurring Plans'!$A$5:$M$104,4,FALSE),""))</f>
        <v/>
      </c>
      <c r="E1147" s="32">
        <f>IF(OR($A1147="",$B1147&gt;IFERROR(VLOOKUP($A1147,'Recurring Plans'!$A$5:$M$104,8,FALSE),0),IFERROR(VLOOKUP($A1147,'Recurring Plans'!$A$5:$M$104,11,FALSE),"")&lt;&gt;'Assumptions'!$E$9),"",IFERROR(IF(VLOOKUP($A1147,'Recurring Plans'!$A$5:$M$104,7,FALSE)='Assumptions'!$E$4,VLOOKUP($A1147,'Recurring Plans'!$A$5:$M$104,5,FALSE)+($B1147-1)*VLOOKUP($A1147,'Recurring Plans'!$A$5:$M$104,6,FALSE),IF(VLOOKUP($A1147,'Recurring Plans'!$A$5:$M$104,7,FALSE)='Assumptions'!$E$5,VLOOKUP($A1147,'Recurring Plans'!$A$5:$M$104,5,FALSE)+($B1147-1)*VLOOKUP($A1147,'Recurring Plans'!$A$5:$M$104,6,FALSE)*7,IF(VLOOKUP($A1147,'Recurring Plans'!$A$5:$M$104,7,FALSE)='Assumptions'!$E$6,EDATE(VLOOKUP($A1147,'Recurring Plans'!$A$5:$M$104,5,FALSE),($B1147-1)*VLOOKUP($A1147,'Recurring Plans'!$A$5:$M$104,6,FALSE)),""))),""))</f>
        <v/>
      </c>
      <c r="F1147" s="31" t="n"/>
      <c r="G1147" s="32">
        <f>IF($E1147="","",IF($F1147&lt;&gt;"",$F1147,$E1147))</f>
        <v/>
      </c>
      <c r="H1147" s="22">
        <f>IF($E1147="","",IFERROR(VLOOKUP($A1147,'Recurring Plans'!$A$5:$M$104,9,FALSE),""))</f>
        <v/>
      </c>
      <c r="I1147" s="13" t="n"/>
      <c r="J1147" s="18">
        <f>IF($E1147="","",IF($I1147&lt;&gt;"",$I1147,IFERROR(VLOOKUP($A1147,'Recurring Plans'!$A$5:$M$104,10,FALSE),"")))</f>
        <v/>
      </c>
      <c r="K1147" s="12" t="n"/>
      <c r="L1147" s="6">
        <f>IF($G1147="","",IF($K1147&lt;&gt;"",$K1147,'Assumptions'!$E$14))</f>
        <v/>
      </c>
      <c r="M1147" s="13" t="n"/>
      <c r="N1147" s="18">
        <f>IF($G1147="","",IF(OR($F1147&lt;&gt;"",$I1147&lt;&gt;"",$M1147&lt;&gt;"",$K1147='Assumptions'!$E$16,$K1147='Assumptions'!$E$17),"Exception - check",IF(AND($L1147='Assumptions'!$E$14,$G1147&lt;'Assumptions'!$B$4),"Past date - check","")))</f>
        <v/>
      </c>
    </row>
    <row r="1148">
      <c r="A1148" s="9">
        <f>IFERROR(IF(INDEX('Recurring Plans'!$A$5:$A$104,INT((ROW()-5)/12)+1)="","",INDEX('Recurring Plans'!$A$5:$A$104,INT((ROW()-5)/12)+1)),"")</f>
        <v/>
      </c>
      <c r="B1148" s="23">
        <f>IF($A1148="","",MOD(ROW()-5,12)+1)</f>
        <v/>
      </c>
      <c r="C1148" s="20">
        <f>IF($A1148="","",IFERROR(VLOOKUP($A1148,'Recurring Plans'!$A$5:$M$104,2,FALSE),""))</f>
        <v/>
      </c>
      <c r="D1148" s="20">
        <f>IF($A1148="","",IFERROR(VLOOKUP($A1148,'Recurring Plans'!$A$5:$M$104,4,FALSE),""))</f>
        <v/>
      </c>
      <c r="E1148" s="33">
        <f>IF(OR($A1148="",$B1148&gt;IFERROR(VLOOKUP($A1148,'Recurring Plans'!$A$5:$M$104,8,FALSE),0),IFERROR(VLOOKUP($A1148,'Recurring Plans'!$A$5:$M$104,11,FALSE),"")&lt;&gt;'Assumptions'!$E$9),"",IFERROR(IF(VLOOKUP($A1148,'Recurring Plans'!$A$5:$M$104,7,FALSE)='Assumptions'!$E$4,VLOOKUP($A1148,'Recurring Plans'!$A$5:$M$104,5,FALSE)+($B1148-1)*VLOOKUP($A1148,'Recurring Plans'!$A$5:$M$104,6,FALSE),IF(VLOOKUP($A1148,'Recurring Plans'!$A$5:$M$104,7,FALSE)='Assumptions'!$E$5,VLOOKUP($A1148,'Recurring Plans'!$A$5:$M$104,5,FALSE)+($B1148-1)*VLOOKUP($A1148,'Recurring Plans'!$A$5:$M$104,6,FALSE)*7,IF(VLOOKUP($A1148,'Recurring Plans'!$A$5:$M$104,7,FALSE)='Assumptions'!$E$6,EDATE(VLOOKUP($A1148,'Recurring Plans'!$A$5:$M$104,5,FALSE),($B1148-1)*VLOOKUP($A1148,'Recurring Plans'!$A$5:$M$104,6,FALSE)),""))),""))</f>
        <v/>
      </c>
      <c r="F1148" s="31" t="n"/>
      <c r="G1148" s="33">
        <f>IF($E1148="","",IF($F1148&lt;&gt;"",$F1148,$E1148))</f>
        <v/>
      </c>
      <c r="H1148" s="24">
        <f>IF($E1148="","",IFERROR(VLOOKUP($A1148,'Recurring Plans'!$A$5:$M$104,9,FALSE),""))</f>
        <v/>
      </c>
      <c r="I1148" s="13" t="n"/>
      <c r="J1148" s="20">
        <f>IF($E1148="","",IF($I1148&lt;&gt;"",$I1148,IFERROR(VLOOKUP($A1148,'Recurring Plans'!$A$5:$M$104,10,FALSE),"")))</f>
        <v/>
      </c>
      <c r="K1148" s="12" t="n"/>
      <c r="L1148" s="9">
        <f>IF($G1148="","",IF($K1148&lt;&gt;"",$K1148,'Assumptions'!$E$14))</f>
        <v/>
      </c>
      <c r="M1148" s="13" t="n"/>
      <c r="N1148" s="20">
        <f>IF($G1148="","",IF(OR($F1148&lt;&gt;"",$I1148&lt;&gt;"",$M1148&lt;&gt;"",$K1148='Assumptions'!$E$16,$K1148='Assumptions'!$E$17),"Exception - check",IF(AND($L1148='Assumptions'!$E$14,$G1148&lt;'Assumptions'!$B$4),"Past date - check","")))</f>
        <v/>
      </c>
    </row>
    <row r="1149">
      <c r="A1149" s="6">
        <f>IFERROR(IF(INDEX('Recurring Plans'!$A$5:$A$104,INT((ROW()-5)/12)+1)="","",INDEX('Recurring Plans'!$A$5:$A$104,INT((ROW()-5)/12)+1)),"")</f>
        <v/>
      </c>
      <c r="B1149" s="21">
        <f>IF($A1149="","",MOD(ROW()-5,12)+1)</f>
        <v/>
      </c>
      <c r="C1149" s="18">
        <f>IF($A1149="","",IFERROR(VLOOKUP($A1149,'Recurring Plans'!$A$5:$M$104,2,FALSE),""))</f>
        <v/>
      </c>
      <c r="D1149" s="18">
        <f>IF($A1149="","",IFERROR(VLOOKUP($A1149,'Recurring Plans'!$A$5:$M$104,4,FALSE),""))</f>
        <v/>
      </c>
      <c r="E1149" s="32">
        <f>IF(OR($A1149="",$B1149&gt;IFERROR(VLOOKUP($A1149,'Recurring Plans'!$A$5:$M$104,8,FALSE),0),IFERROR(VLOOKUP($A1149,'Recurring Plans'!$A$5:$M$104,11,FALSE),"")&lt;&gt;'Assumptions'!$E$9),"",IFERROR(IF(VLOOKUP($A1149,'Recurring Plans'!$A$5:$M$104,7,FALSE)='Assumptions'!$E$4,VLOOKUP($A1149,'Recurring Plans'!$A$5:$M$104,5,FALSE)+($B1149-1)*VLOOKUP($A1149,'Recurring Plans'!$A$5:$M$104,6,FALSE),IF(VLOOKUP($A1149,'Recurring Plans'!$A$5:$M$104,7,FALSE)='Assumptions'!$E$5,VLOOKUP($A1149,'Recurring Plans'!$A$5:$M$104,5,FALSE)+($B1149-1)*VLOOKUP($A1149,'Recurring Plans'!$A$5:$M$104,6,FALSE)*7,IF(VLOOKUP($A1149,'Recurring Plans'!$A$5:$M$104,7,FALSE)='Assumptions'!$E$6,EDATE(VLOOKUP($A1149,'Recurring Plans'!$A$5:$M$104,5,FALSE),($B1149-1)*VLOOKUP($A1149,'Recurring Plans'!$A$5:$M$104,6,FALSE)),""))),""))</f>
        <v/>
      </c>
      <c r="F1149" s="31" t="n"/>
      <c r="G1149" s="32">
        <f>IF($E1149="","",IF($F1149&lt;&gt;"",$F1149,$E1149))</f>
        <v/>
      </c>
      <c r="H1149" s="22">
        <f>IF($E1149="","",IFERROR(VLOOKUP($A1149,'Recurring Plans'!$A$5:$M$104,9,FALSE),""))</f>
        <v/>
      </c>
      <c r="I1149" s="13" t="n"/>
      <c r="J1149" s="18">
        <f>IF($E1149="","",IF($I1149&lt;&gt;"",$I1149,IFERROR(VLOOKUP($A1149,'Recurring Plans'!$A$5:$M$104,10,FALSE),"")))</f>
        <v/>
      </c>
      <c r="K1149" s="12" t="n"/>
      <c r="L1149" s="6">
        <f>IF($G1149="","",IF($K1149&lt;&gt;"",$K1149,'Assumptions'!$E$14))</f>
        <v/>
      </c>
      <c r="M1149" s="13" t="n"/>
      <c r="N1149" s="18">
        <f>IF($G1149="","",IF(OR($F1149&lt;&gt;"",$I1149&lt;&gt;"",$M1149&lt;&gt;"",$K1149='Assumptions'!$E$16,$K1149='Assumptions'!$E$17),"Exception - check",IF(AND($L1149='Assumptions'!$E$14,$G1149&lt;'Assumptions'!$B$4),"Past date - check","")))</f>
        <v/>
      </c>
    </row>
    <row r="1150">
      <c r="A1150" s="9">
        <f>IFERROR(IF(INDEX('Recurring Plans'!$A$5:$A$104,INT((ROW()-5)/12)+1)="","",INDEX('Recurring Plans'!$A$5:$A$104,INT((ROW()-5)/12)+1)),"")</f>
        <v/>
      </c>
      <c r="B1150" s="23">
        <f>IF($A1150="","",MOD(ROW()-5,12)+1)</f>
        <v/>
      </c>
      <c r="C1150" s="20">
        <f>IF($A1150="","",IFERROR(VLOOKUP($A1150,'Recurring Plans'!$A$5:$M$104,2,FALSE),""))</f>
        <v/>
      </c>
      <c r="D1150" s="20">
        <f>IF($A1150="","",IFERROR(VLOOKUP($A1150,'Recurring Plans'!$A$5:$M$104,4,FALSE),""))</f>
        <v/>
      </c>
      <c r="E1150" s="33">
        <f>IF(OR($A1150="",$B1150&gt;IFERROR(VLOOKUP($A1150,'Recurring Plans'!$A$5:$M$104,8,FALSE),0),IFERROR(VLOOKUP($A1150,'Recurring Plans'!$A$5:$M$104,11,FALSE),"")&lt;&gt;'Assumptions'!$E$9),"",IFERROR(IF(VLOOKUP($A1150,'Recurring Plans'!$A$5:$M$104,7,FALSE)='Assumptions'!$E$4,VLOOKUP($A1150,'Recurring Plans'!$A$5:$M$104,5,FALSE)+($B1150-1)*VLOOKUP($A1150,'Recurring Plans'!$A$5:$M$104,6,FALSE),IF(VLOOKUP($A1150,'Recurring Plans'!$A$5:$M$104,7,FALSE)='Assumptions'!$E$5,VLOOKUP($A1150,'Recurring Plans'!$A$5:$M$104,5,FALSE)+($B1150-1)*VLOOKUP($A1150,'Recurring Plans'!$A$5:$M$104,6,FALSE)*7,IF(VLOOKUP($A1150,'Recurring Plans'!$A$5:$M$104,7,FALSE)='Assumptions'!$E$6,EDATE(VLOOKUP($A1150,'Recurring Plans'!$A$5:$M$104,5,FALSE),($B1150-1)*VLOOKUP($A1150,'Recurring Plans'!$A$5:$M$104,6,FALSE)),""))),""))</f>
        <v/>
      </c>
      <c r="F1150" s="31" t="n"/>
      <c r="G1150" s="33">
        <f>IF($E1150="","",IF($F1150&lt;&gt;"",$F1150,$E1150))</f>
        <v/>
      </c>
      <c r="H1150" s="24">
        <f>IF($E1150="","",IFERROR(VLOOKUP($A1150,'Recurring Plans'!$A$5:$M$104,9,FALSE),""))</f>
        <v/>
      </c>
      <c r="I1150" s="13" t="n"/>
      <c r="J1150" s="20">
        <f>IF($E1150="","",IF($I1150&lt;&gt;"",$I1150,IFERROR(VLOOKUP($A1150,'Recurring Plans'!$A$5:$M$104,10,FALSE),"")))</f>
        <v/>
      </c>
      <c r="K1150" s="12" t="n"/>
      <c r="L1150" s="9">
        <f>IF($G1150="","",IF($K1150&lt;&gt;"",$K1150,'Assumptions'!$E$14))</f>
        <v/>
      </c>
      <c r="M1150" s="13" t="n"/>
      <c r="N1150" s="20">
        <f>IF($G1150="","",IF(OR($F1150&lt;&gt;"",$I1150&lt;&gt;"",$M1150&lt;&gt;"",$K1150='Assumptions'!$E$16,$K1150='Assumptions'!$E$17),"Exception - check",IF(AND($L1150='Assumptions'!$E$14,$G1150&lt;'Assumptions'!$B$4),"Past date - check","")))</f>
        <v/>
      </c>
    </row>
    <row r="1151">
      <c r="A1151" s="6">
        <f>IFERROR(IF(INDEX('Recurring Plans'!$A$5:$A$104,INT((ROW()-5)/12)+1)="","",INDEX('Recurring Plans'!$A$5:$A$104,INT((ROW()-5)/12)+1)),"")</f>
        <v/>
      </c>
      <c r="B1151" s="21">
        <f>IF($A1151="","",MOD(ROW()-5,12)+1)</f>
        <v/>
      </c>
      <c r="C1151" s="18">
        <f>IF($A1151="","",IFERROR(VLOOKUP($A1151,'Recurring Plans'!$A$5:$M$104,2,FALSE),""))</f>
        <v/>
      </c>
      <c r="D1151" s="18">
        <f>IF($A1151="","",IFERROR(VLOOKUP($A1151,'Recurring Plans'!$A$5:$M$104,4,FALSE),""))</f>
        <v/>
      </c>
      <c r="E1151" s="32">
        <f>IF(OR($A1151="",$B1151&gt;IFERROR(VLOOKUP($A1151,'Recurring Plans'!$A$5:$M$104,8,FALSE),0),IFERROR(VLOOKUP($A1151,'Recurring Plans'!$A$5:$M$104,11,FALSE),"")&lt;&gt;'Assumptions'!$E$9),"",IFERROR(IF(VLOOKUP($A1151,'Recurring Plans'!$A$5:$M$104,7,FALSE)='Assumptions'!$E$4,VLOOKUP($A1151,'Recurring Plans'!$A$5:$M$104,5,FALSE)+($B1151-1)*VLOOKUP($A1151,'Recurring Plans'!$A$5:$M$104,6,FALSE),IF(VLOOKUP($A1151,'Recurring Plans'!$A$5:$M$104,7,FALSE)='Assumptions'!$E$5,VLOOKUP($A1151,'Recurring Plans'!$A$5:$M$104,5,FALSE)+($B1151-1)*VLOOKUP($A1151,'Recurring Plans'!$A$5:$M$104,6,FALSE)*7,IF(VLOOKUP($A1151,'Recurring Plans'!$A$5:$M$104,7,FALSE)='Assumptions'!$E$6,EDATE(VLOOKUP($A1151,'Recurring Plans'!$A$5:$M$104,5,FALSE),($B1151-1)*VLOOKUP($A1151,'Recurring Plans'!$A$5:$M$104,6,FALSE)),""))),""))</f>
        <v/>
      </c>
      <c r="F1151" s="31" t="n"/>
      <c r="G1151" s="32">
        <f>IF($E1151="","",IF($F1151&lt;&gt;"",$F1151,$E1151))</f>
        <v/>
      </c>
      <c r="H1151" s="22">
        <f>IF($E1151="","",IFERROR(VLOOKUP($A1151,'Recurring Plans'!$A$5:$M$104,9,FALSE),""))</f>
        <v/>
      </c>
      <c r="I1151" s="13" t="n"/>
      <c r="J1151" s="18">
        <f>IF($E1151="","",IF($I1151&lt;&gt;"",$I1151,IFERROR(VLOOKUP($A1151,'Recurring Plans'!$A$5:$M$104,10,FALSE),"")))</f>
        <v/>
      </c>
      <c r="K1151" s="12" t="n"/>
      <c r="L1151" s="6">
        <f>IF($G1151="","",IF($K1151&lt;&gt;"",$K1151,'Assumptions'!$E$14))</f>
        <v/>
      </c>
      <c r="M1151" s="13" t="n"/>
      <c r="N1151" s="18">
        <f>IF($G1151="","",IF(OR($F1151&lt;&gt;"",$I1151&lt;&gt;"",$M1151&lt;&gt;"",$K1151='Assumptions'!$E$16,$K1151='Assumptions'!$E$17),"Exception - check",IF(AND($L1151='Assumptions'!$E$14,$G1151&lt;'Assumptions'!$B$4),"Past date - check","")))</f>
        <v/>
      </c>
    </row>
    <row r="1152">
      <c r="A1152" s="9">
        <f>IFERROR(IF(INDEX('Recurring Plans'!$A$5:$A$104,INT((ROW()-5)/12)+1)="","",INDEX('Recurring Plans'!$A$5:$A$104,INT((ROW()-5)/12)+1)),"")</f>
        <v/>
      </c>
      <c r="B1152" s="23">
        <f>IF($A1152="","",MOD(ROW()-5,12)+1)</f>
        <v/>
      </c>
      <c r="C1152" s="20">
        <f>IF($A1152="","",IFERROR(VLOOKUP($A1152,'Recurring Plans'!$A$5:$M$104,2,FALSE),""))</f>
        <v/>
      </c>
      <c r="D1152" s="20">
        <f>IF($A1152="","",IFERROR(VLOOKUP($A1152,'Recurring Plans'!$A$5:$M$104,4,FALSE),""))</f>
        <v/>
      </c>
      <c r="E1152" s="33">
        <f>IF(OR($A1152="",$B1152&gt;IFERROR(VLOOKUP($A1152,'Recurring Plans'!$A$5:$M$104,8,FALSE),0),IFERROR(VLOOKUP($A1152,'Recurring Plans'!$A$5:$M$104,11,FALSE),"")&lt;&gt;'Assumptions'!$E$9),"",IFERROR(IF(VLOOKUP($A1152,'Recurring Plans'!$A$5:$M$104,7,FALSE)='Assumptions'!$E$4,VLOOKUP($A1152,'Recurring Plans'!$A$5:$M$104,5,FALSE)+($B1152-1)*VLOOKUP($A1152,'Recurring Plans'!$A$5:$M$104,6,FALSE),IF(VLOOKUP($A1152,'Recurring Plans'!$A$5:$M$104,7,FALSE)='Assumptions'!$E$5,VLOOKUP($A1152,'Recurring Plans'!$A$5:$M$104,5,FALSE)+($B1152-1)*VLOOKUP($A1152,'Recurring Plans'!$A$5:$M$104,6,FALSE)*7,IF(VLOOKUP($A1152,'Recurring Plans'!$A$5:$M$104,7,FALSE)='Assumptions'!$E$6,EDATE(VLOOKUP($A1152,'Recurring Plans'!$A$5:$M$104,5,FALSE),($B1152-1)*VLOOKUP($A1152,'Recurring Plans'!$A$5:$M$104,6,FALSE)),""))),""))</f>
        <v/>
      </c>
      <c r="F1152" s="31" t="n"/>
      <c r="G1152" s="33">
        <f>IF($E1152="","",IF($F1152&lt;&gt;"",$F1152,$E1152))</f>
        <v/>
      </c>
      <c r="H1152" s="24">
        <f>IF($E1152="","",IFERROR(VLOOKUP($A1152,'Recurring Plans'!$A$5:$M$104,9,FALSE),""))</f>
        <v/>
      </c>
      <c r="I1152" s="13" t="n"/>
      <c r="J1152" s="20">
        <f>IF($E1152="","",IF($I1152&lt;&gt;"",$I1152,IFERROR(VLOOKUP($A1152,'Recurring Plans'!$A$5:$M$104,10,FALSE),"")))</f>
        <v/>
      </c>
      <c r="K1152" s="12" t="n"/>
      <c r="L1152" s="9">
        <f>IF($G1152="","",IF($K1152&lt;&gt;"",$K1152,'Assumptions'!$E$14))</f>
        <v/>
      </c>
      <c r="M1152" s="13" t="n"/>
      <c r="N1152" s="20">
        <f>IF($G1152="","",IF(OR($F1152&lt;&gt;"",$I1152&lt;&gt;"",$M1152&lt;&gt;"",$K1152='Assumptions'!$E$16,$K1152='Assumptions'!$E$17),"Exception - check",IF(AND($L1152='Assumptions'!$E$14,$G1152&lt;'Assumptions'!$B$4),"Past date - check","")))</f>
        <v/>
      </c>
    </row>
    <row r="1153">
      <c r="A1153" s="6">
        <f>IFERROR(IF(INDEX('Recurring Plans'!$A$5:$A$104,INT((ROW()-5)/12)+1)="","",INDEX('Recurring Plans'!$A$5:$A$104,INT((ROW()-5)/12)+1)),"")</f>
        <v/>
      </c>
      <c r="B1153" s="21">
        <f>IF($A1153="","",MOD(ROW()-5,12)+1)</f>
        <v/>
      </c>
      <c r="C1153" s="18">
        <f>IF($A1153="","",IFERROR(VLOOKUP($A1153,'Recurring Plans'!$A$5:$M$104,2,FALSE),""))</f>
        <v/>
      </c>
      <c r="D1153" s="18">
        <f>IF($A1153="","",IFERROR(VLOOKUP($A1153,'Recurring Plans'!$A$5:$M$104,4,FALSE),""))</f>
        <v/>
      </c>
      <c r="E1153" s="32">
        <f>IF(OR($A1153="",$B1153&gt;IFERROR(VLOOKUP($A1153,'Recurring Plans'!$A$5:$M$104,8,FALSE),0),IFERROR(VLOOKUP($A1153,'Recurring Plans'!$A$5:$M$104,11,FALSE),"")&lt;&gt;'Assumptions'!$E$9),"",IFERROR(IF(VLOOKUP($A1153,'Recurring Plans'!$A$5:$M$104,7,FALSE)='Assumptions'!$E$4,VLOOKUP($A1153,'Recurring Plans'!$A$5:$M$104,5,FALSE)+($B1153-1)*VLOOKUP($A1153,'Recurring Plans'!$A$5:$M$104,6,FALSE),IF(VLOOKUP($A1153,'Recurring Plans'!$A$5:$M$104,7,FALSE)='Assumptions'!$E$5,VLOOKUP($A1153,'Recurring Plans'!$A$5:$M$104,5,FALSE)+($B1153-1)*VLOOKUP($A1153,'Recurring Plans'!$A$5:$M$104,6,FALSE)*7,IF(VLOOKUP($A1153,'Recurring Plans'!$A$5:$M$104,7,FALSE)='Assumptions'!$E$6,EDATE(VLOOKUP($A1153,'Recurring Plans'!$A$5:$M$104,5,FALSE),($B1153-1)*VLOOKUP($A1153,'Recurring Plans'!$A$5:$M$104,6,FALSE)),""))),""))</f>
        <v/>
      </c>
      <c r="F1153" s="31" t="n"/>
      <c r="G1153" s="32">
        <f>IF($E1153="","",IF($F1153&lt;&gt;"",$F1153,$E1153))</f>
        <v/>
      </c>
      <c r="H1153" s="22">
        <f>IF($E1153="","",IFERROR(VLOOKUP($A1153,'Recurring Plans'!$A$5:$M$104,9,FALSE),""))</f>
        <v/>
      </c>
      <c r="I1153" s="13" t="n"/>
      <c r="J1153" s="18">
        <f>IF($E1153="","",IF($I1153&lt;&gt;"",$I1153,IFERROR(VLOOKUP($A1153,'Recurring Plans'!$A$5:$M$104,10,FALSE),"")))</f>
        <v/>
      </c>
      <c r="K1153" s="12" t="n"/>
      <c r="L1153" s="6">
        <f>IF($G1153="","",IF($K1153&lt;&gt;"",$K1153,'Assumptions'!$E$14))</f>
        <v/>
      </c>
      <c r="M1153" s="13" t="n"/>
      <c r="N1153" s="18">
        <f>IF($G1153="","",IF(OR($F1153&lt;&gt;"",$I1153&lt;&gt;"",$M1153&lt;&gt;"",$K1153='Assumptions'!$E$16,$K1153='Assumptions'!$E$17),"Exception - check",IF(AND($L1153='Assumptions'!$E$14,$G1153&lt;'Assumptions'!$B$4),"Past date - check","")))</f>
        <v/>
      </c>
    </row>
    <row r="1154">
      <c r="A1154" s="9">
        <f>IFERROR(IF(INDEX('Recurring Plans'!$A$5:$A$104,INT((ROW()-5)/12)+1)="","",INDEX('Recurring Plans'!$A$5:$A$104,INT((ROW()-5)/12)+1)),"")</f>
        <v/>
      </c>
      <c r="B1154" s="23">
        <f>IF($A1154="","",MOD(ROW()-5,12)+1)</f>
        <v/>
      </c>
      <c r="C1154" s="20">
        <f>IF($A1154="","",IFERROR(VLOOKUP($A1154,'Recurring Plans'!$A$5:$M$104,2,FALSE),""))</f>
        <v/>
      </c>
      <c r="D1154" s="20">
        <f>IF($A1154="","",IFERROR(VLOOKUP($A1154,'Recurring Plans'!$A$5:$M$104,4,FALSE),""))</f>
        <v/>
      </c>
      <c r="E1154" s="33">
        <f>IF(OR($A1154="",$B1154&gt;IFERROR(VLOOKUP($A1154,'Recurring Plans'!$A$5:$M$104,8,FALSE),0),IFERROR(VLOOKUP($A1154,'Recurring Plans'!$A$5:$M$104,11,FALSE),"")&lt;&gt;'Assumptions'!$E$9),"",IFERROR(IF(VLOOKUP($A1154,'Recurring Plans'!$A$5:$M$104,7,FALSE)='Assumptions'!$E$4,VLOOKUP($A1154,'Recurring Plans'!$A$5:$M$104,5,FALSE)+($B1154-1)*VLOOKUP($A1154,'Recurring Plans'!$A$5:$M$104,6,FALSE),IF(VLOOKUP($A1154,'Recurring Plans'!$A$5:$M$104,7,FALSE)='Assumptions'!$E$5,VLOOKUP($A1154,'Recurring Plans'!$A$5:$M$104,5,FALSE)+($B1154-1)*VLOOKUP($A1154,'Recurring Plans'!$A$5:$M$104,6,FALSE)*7,IF(VLOOKUP($A1154,'Recurring Plans'!$A$5:$M$104,7,FALSE)='Assumptions'!$E$6,EDATE(VLOOKUP($A1154,'Recurring Plans'!$A$5:$M$104,5,FALSE),($B1154-1)*VLOOKUP($A1154,'Recurring Plans'!$A$5:$M$104,6,FALSE)),""))),""))</f>
        <v/>
      </c>
      <c r="F1154" s="31" t="n"/>
      <c r="G1154" s="33">
        <f>IF($E1154="","",IF($F1154&lt;&gt;"",$F1154,$E1154))</f>
        <v/>
      </c>
      <c r="H1154" s="24">
        <f>IF($E1154="","",IFERROR(VLOOKUP($A1154,'Recurring Plans'!$A$5:$M$104,9,FALSE),""))</f>
        <v/>
      </c>
      <c r="I1154" s="13" t="n"/>
      <c r="J1154" s="20">
        <f>IF($E1154="","",IF($I1154&lt;&gt;"",$I1154,IFERROR(VLOOKUP($A1154,'Recurring Plans'!$A$5:$M$104,10,FALSE),"")))</f>
        <v/>
      </c>
      <c r="K1154" s="12" t="n"/>
      <c r="L1154" s="9">
        <f>IF($G1154="","",IF($K1154&lt;&gt;"",$K1154,'Assumptions'!$E$14))</f>
        <v/>
      </c>
      <c r="M1154" s="13" t="n"/>
      <c r="N1154" s="20">
        <f>IF($G1154="","",IF(OR($F1154&lt;&gt;"",$I1154&lt;&gt;"",$M1154&lt;&gt;"",$K1154='Assumptions'!$E$16,$K1154='Assumptions'!$E$17),"Exception - check",IF(AND($L1154='Assumptions'!$E$14,$G1154&lt;'Assumptions'!$B$4),"Past date - check","")))</f>
        <v/>
      </c>
    </row>
    <row r="1155">
      <c r="A1155" s="6">
        <f>IFERROR(IF(INDEX('Recurring Plans'!$A$5:$A$104,INT((ROW()-5)/12)+1)="","",INDEX('Recurring Plans'!$A$5:$A$104,INT((ROW()-5)/12)+1)),"")</f>
        <v/>
      </c>
      <c r="B1155" s="21">
        <f>IF($A1155="","",MOD(ROW()-5,12)+1)</f>
        <v/>
      </c>
      <c r="C1155" s="18">
        <f>IF($A1155="","",IFERROR(VLOOKUP($A1155,'Recurring Plans'!$A$5:$M$104,2,FALSE),""))</f>
        <v/>
      </c>
      <c r="D1155" s="18">
        <f>IF($A1155="","",IFERROR(VLOOKUP($A1155,'Recurring Plans'!$A$5:$M$104,4,FALSE),""))</f>
        <v/>
      </c>
      <c r="E1155" s="32">
        <f>IF(OR($A1155="",$B1155&gt;IFERROR(VLOOKUP($A1155,'Recurring Plans'!$A$5:$M$104,8,FALSE),0),IFERROR(VLOOKUP($A1155,'Recurring Plans'!$A$5:$M$104,11,FALSE),"")&lt;&gt;'Assumptions'!$E$9),"",IFERROR(IF(VLOOKUP($A1155,'Recurring Plans'!$A$5:$M$104,7,FALSE)='Assumptions'!$E$4,VLOOKUP($A1155,'Recurring Plans'!$A$5:$M$104,5,FALSE)+($B1155-1)*VLOOKUP($A1155,'Recurring Plans'!$A$5:$M$104,6,FALSE),IF(VLOOKUP($A1155,'Recurring Plans'!$A$5:$M$104,7,FALSE)='Assumptions'!$E$5,VLOOKUP($A1155,'Recurring Plans'!$A$5:$M$104,5,FALSE)+($B1155-1)*VLOOKUP($A1155,'Recurring Plans'!$A$5:$M$104,6,FALSE)*7,IF(VLOOKUP($A1155,'Recurring Plans'!$A$5:$M$104,7,FALSE)='Assumptions'!$E$6,EDATE(VLOOKUP($A1155,'Recurring Plans'!$A$5:$M$104,5,FALSE),($B1155-1)*VLOOKUP($A1155,'Recurring Plans'!$A$5:$M$104,6,FALSE)),""))),""))</f>
        <v/>
      </c>
      <c r="F1155" s="31" t="n"/>
      <c r="G1155" s="32">
        <f>IF($E1155="","",IF($F1155&lt;&gt;"",$F1155,$E1155))</f>
        <v/>
      </c>
      <c r="H1155" s="22">
        <f>IF($E1155="","",IFERROR(VLOOKUP($A1155,'Recurring Plans'!$A$5:$M$104,9,FALSE),""))</f>
        <v/>
      </c>
      <c r="I1155" s="13" t="n"/>
      <c r="J1155" s="18">
        <f>IF($E1155="","",IF($I1155&lt;&gt;"",$I1155,IFERROR(VLOOKUP($A1155,'Recurring Plans'!$A$5:$M$104,10,FALSE),"")))</f>
        <v/>
      </c>
      <c r="K1155" s="12" t="n"/>
      <c r="L1155" s="6">
        <f>IF($G1155="","",IF($K1155&lt;&gt;"",$K1155,'Assumptions'!$E$14))</f>
        <v/>
      </c>
      <c r="M1155" s="13" t="n"/>
      <c r="N1155" s="18">
        <f>IF($G1155="","",IF(OR($F1155&lt;&gt;"",$I1155&lt;&gt;"",$M1155&lt;&gt;"",$K1155='Assumptions'!$E$16,$K1155='Assumptions'!$E$17),"Exception - check",IF(AND($L1155='Assumptions'!$E$14,$G1155&lt;'Assumptions'!$B$4),"Past date - check","")))</f>
        <v/>
      </c>
    </row>
    <row r="1156">
      <c r="A1156" s="9">
        <f>IFERROR(IF(INDEX('Recurring Plans'!$A$5:$A$104,INT((ROW()-5)/12)+1)="","",INDEX('Recurring Plans'!$A$5:$A$104,INT((ROW()-5)/12)+1)),"")</f>
        <v/>
      </c>
      <c r="B1156" s="23">
        <f>IF($A1156="","",MOD(ROW()-5,12)+1)</f>
        <v/>
      </c>
      <c r="C1156" s="20">
        <f>IF($A1156="","",IFERROR(VLOOKUP($A1156,'Recurring Plans'!$A$5:$M$104,2,FALSE),""))</f>
        <v/>
      </c>
      <c r="D1156" s="20">
        <f>IF($A1156="","",IFERROR(VLOOKUP($A1156,'Recurring Plans'!$A$5:$M$104,4,FALSE),""))</f>
        <v/>
      </c>
      <c r="E1156" s="33">
        <f>IF(OR($A1156="",$B1156&gt;IFERROR(VLOOKUP($A1156,'Recurring Plans'!$A$5:$M$104,8,FALSE),0),IFERROR(VLOOKUP($A1156,'Recurring Plans'!$A$5:$M$104,11,FALSE),"")&lt;&gt;'Assumptions'!$E$9),"",IFERROR(IF(VLOOKUP($A1156,'Recurring Plans'!$A$5:$M$104,7,FALSE)='Assumptions'!$E$4,VLOOKUP($A1156,'Recurring Plans'!$A$5:$M$104,5,FALSE)+($B1156-1)*VLOOKUP($A1156,'Recurring Plans'!$A$5:$M$104,6,FALSE),IF(VLOOKUP($A1156,'Recurring Plans'!$A$5:$M$104,7,FALSE)='Assumptions'!$E$5,VLOOKUP($A1156,'Recurring Plans'!$A$5:$M$104,5,FALSE)+($B1156-1)*VLOOKUP($A1156,'Recurring Plans'!$A$5:$M$104,6,FALSE)*7,IF(VLOOKUP($A1156,'Recurring Plans'!$A$5:$M$104,7,FALSE)='Assumptions'!$E$6,EDATE(VLOOKUP($A1156,'Recurring Plans'!$A$5:$M$104,5,FALSE),($B1156-1)*VLOOKUP($A1156,'Recurring Plans'!$A$5:$M$104,6,FALSE)),""))),""))</f>
        <v/>
      </c>
      <c r="F1156" s="31" t="n"/>
      <c r="G1156" s="33">
        <f>IF($E1156="","",IF($F1156&lt;&gt;"",$F1156,$E1156))</f>
        <v/>
      </c>
      <c r="H1156" s="24">
        <f>IF($E1156="","",IFERROR(VLOOKUP($A1156,'Recurring Plans'!$A$5:$M$104,9,FALSE),""))</f>
        <v/>
      </c>
      <c r="I1156" s="13" t="n"/>
      <c r="J1156" s="20">
        <f>IF($E1156="","",IF($I1156&lt;&gt;"",$I1156,IFERROR(VLOOKUP($A1156,'Recurring Plans'!$A$5:$M$104,10,FALSE),"")))</f>
        <v/>
      </c>
      <c r="K1156" s="12" t="n"/>
      <c r="L1156" s="9">
        <f>IF($G1156="","",IF($K1156&lt;&gt;"",$K1156,'Assumptions'!$E$14))</f>
        <v/>
      </c>
      <c r="M1156" s="13" t="n"/>
      <c r="N1156" s="20">
        <f>IF($G1156="","",IF(OR($F1156&lt;&gt;"",$I1156&lt;&gt;"",$M1156&lt;&gt;"",$K1156='Assumptions'!$E$16,$K1156='Assumptions'!$E$17),"Exception - check",IF(AND($L1156='Assumptions'!$E$14,$G1156&lt;'Assumptions'!$B$4),"Past date - check","")))</f>
        <v/>
      </c>
    </row>
    <row r="1157">
      <c r="A1157" s="6">
        <f>IFERROR(IF(INDEX('Recurring Plans'!$A$5:$A$104,INT((ROW()-5)/12)+1)="","",INDEX('Recurring Plans'!$A$5:$A$104,INT((ROW()-5)/12)+1)),"")</f>
        <v/>
      </c>
      <c r="B1157" s="21">
        <f>IF($A1157="","",MOD(ROW()-5,12)+1)</f>
        <v/>
      </c>
      <c r="C1157" s="18">
        <f>IF($A1157="","",IFERROR(VLOOKUP($A1157,'Recurring Plans'!$A$5:$M$104,2,FALSE),""))</f>
        <v/>
      </c>
      <c r="D1157" s="18">
        <f>IF($A1157="","",IFERROR(VLOOKUP($A1157,'Recurring Plans'!$A$5:$M$104,4,FALSE),""))</f>
        <v/>
      </c>
      <c r="E1157" s="32">
        <f>IF(OR($A1157="",$B1157&gt;IFERROR(VLOOKUP($A1157,'Recurring Plans'!$A$5:$M$104,8,FALSE),0),IFERROR(VLOOKUP($A1157,'Recurring Plans'!$A$5:$M$104,11,FALSE),"")&lt;&gt;'Assumptions'!$E$9),"",IFERROR(IF(VLOOKUP($A1157,'Recurring Plans'!$A$5:$M$104,7,FALSE)='Assumptions'!$E$4,VLOOKUP($A1157,'Recurring Plans'!$A$5:$M$104,5,FALSE)+($B1157-1)*VLOOKUP($A1157,'Recurring Plans'!$A$5:$M$104,6,FALSE),IF(VLOOKUP($A1157,'Recurring Plans'!$A$5:$M$104,7,FALSE)='Assumptions'!$E$5,VLOOKUP($A1157,'Recurring Plans'!$A$5:$M$104,5,FALSE)+($B1157-1)*VLOOKUP($A1157,'Recurring Plans'!$A$5:$M$104,6,FALSE)*7,IF(VLOOKUP($A1157,'Recurring Plans'!$A$5:$M$104,7,FALSE)='Assumptions'!$E$6,EDATE(VLOOKUP($A1157,'Recurring Plans'!$A$5:$M$104,5,FALSE),($B1157-1)*VLOOKUP($A1157,'Recurring Plans'!$A$5:$M$104,6,FALSE)),""))),""))</f>
        <v/>
      </c>
      <c r="F1157" s="31" t="n"/>
      <c r="G1157" s="32">
        <f>IF($E1157="","",IF($F1157&lt;&gt;"",$F1157,$E1157))</f>
        <v/>
      </c>
      <c r="H1157" s="22">
        <f>IF($E1157="","",IFERROR(VLOOKUP($A1157,'Recurring Plans'!$A$5:$M$104,9,FALSE),""))</f>
        <v/>
      </c>
      <c r="I1157" s="13" t="n"/>
      <c r="J1157" s="18">
        <f>IF($E1157="","",IF($I1157&lt;&gt;"",$I1157,IFERROR(VLOOKUP($A1157,'Recurring Plans'!$A$5:$M$104,10,FALSE),"")))</f>
        <v/>
      </c>
      <c r="K1157" s="12" t="n"/>
      <c r="L1157" s="6">
        <f>IF($G1157="","",IF($K1157&lt;&gt;"",$K1157,'Assumptions'!$E$14))</f>
        <v/>
      </c>
      <c r="M1157" s="13" t="n"/>
      <c r="N1157" s="18">
        <f>IF($G1157="","",IF(OR($F1157&lt;&gt;"",$I1157&lt;&gt;"",$M1157&lt;&gt;"",$K1157='Assumptions'!$E$16,$K1157='Assumptions'!$E$17),"Exception - check",IF(AND($L1157='Assumptions'!$E$14,$G1157&lt;'Assumptions'!$B$4),"Past date - check","")))</f>
        <v/>
      </c>
    </row>
    <row r="1158">
      <c r="A1158" s="9">
        <f>IFERROR(IF(INDEX('Recurring Plans'!$A$5:$A$104,INT((ROW()-5)/12)+1)="","",INDEX('Recurring Plans'!$A$5:$A$104,INT((ROW()-5)/12)+1)),"")</f>
        <v/>
      </c>
      <c r="B1158" s="23">
        <f>IF($A1158="","",MOD(ROW()-5,12)+1)</f>
        <v/>
      </c>
      <c r="C1158" s="20">
        <f>IF($A1158="","",IFERROR(VLOOKUP($A1158,'Recurring Plans'!$A$5:$M$104,2,FALSE),""))</f>
        <v/>
      </c>
      <c r="D1158" s="20">
        <f>IF($A1158="","",IFERROR(VLOOKUP($A1158,'Recurring Plans'!$A$5:$M$104,4,FALSE),""))</f>
        <v/>
      </c>
      <c r="E1158" s="33">
        <f>IF(OR($A1158="",$B1158&gt;IFERROR(VLOOKUP($A1158,'Recurring Plans'!$A$5:$M$104,8,FALSE),0),IFERROR(VLOOKUP($A1158,'Recurring Plans'!$A$5:$M$104,11,FALSE),"")&lt;&gt;'Assumptions'!$E$9),"",IFERROR(IF(VLOOKUP($A1158,'Recurring Plans'!$A$5:$M$104,7,FALSE)='Assumptions'!$E$4,VLOOKUP($A1158,'Recurring Plans'!$A$5:$M$104,5,FALSE)+($B1158-1)*VLOOKUP($A1158,'Recurring Plans'!$A$5:$M$104,6,FALSE),IF(VLOOKUP($A1158,'Recurring Plans'!$A$5:$M$104,7,FALSE)='Assumptions'!$E$5,VLOOKUP($A1158,'Recurring Plans'!$A$5:$M$104,5,FALSE)+($B1158-1)*VLOOKUP($A1158,'Recurring Plans'!$A$5:$M$104,6,FALSE)*7,IF(VLOOKUP($A1158,'Recurring Plans'!$A$5:$M$104,7,FALSE)='Assumptions'!$E$6,EDATE(VLOOKUP($A1158,'Recurring Plans'!$A$5:$M$104,5,FALSE),($B1158-1)*VLOOKUP($A1158,'Recurring Plans'!$A$5:$M$104,6,FALSE)),""))),""))</f>
        <v/>
      </c>
      <c r="F1158" s="31" t="n"/>
      <c r="G1158" s="33">
        <f>IF($E1158="","",IF($F1158&lt;&gt;"",$F1158,$E1158))</f>
        <v/>
      </c>
      <c r="H1158" s="24">
        <f>IF($E1158="","",IFERROR(VLOOKUP($A1158,'Recurring Plans'!$A$5:$M$104,9,FALSE),""))</f>
        <v/>
      </c>
      <c r="I1158" s="13" t="n"/>
      <c r="J1158" s="20">
        <f>IF($E1158="","",IF($I1158&lt;&gt;"",$I1158,IFERROR(VLOOKUP($A1158,'Recurring Plans'!$A$5:$M$104,10,FALSE),"")))</f>
        <v/>
      </c>
      <c r="K1158" s="12" t="n"/>
      <c r="L1158" s="9">
        <f>IF($G1158="","",IF($K1158&lt;&gt;"",$K1158,'Assumptions'!$E$14))</f>
        <v/>
      </c>
      <c r="M1158" s="13" t="n"/>
      <c r="N1158" s="20">
        <f>IF($G1158="","",IF(OR($F1158&lt;&gt;"",$I1158&lt;&gt;"",$M1158&lt;&gt;"",$K1158='Assumptions'!$E$16,$K1158='Assumptions'!$E$17),"Exception - check",IF(AND($L1158='Assumptions'!$E$14,$G1158&lt;'Assumptions'!$B$4),"Past date - check","")))</f>
        <v/>
      </c>
    </row>
    <row r="1159">
      <c r="A1159" s="6">
        <f>IFERROR(IF(INDEX('Recurring Plans'!$A$5:$A$104,INT((ROW()-5)/12)+1)="","",INDEX('Recurring Plans'!$A$5:$A$104,INT((ROW()-5)/12)+1)),"")</f>
        <v/>
      </c>
      <c r="B1159" s="21">
        <f>IF($A1159="","",MOD(ROW()-5,12)+1)</f>
        <v/>
      </c>
      <c r="C1159" s="18">
        <f>IF($A1159="","",IFERROR(VLOOKUP($A1159,'Recurring Plans'!$A$5:$M$104,2,FALSE),""))</f>
        <v/>
      </c>
      <c r="D1159" s="18">
        <f>IF($A1159="","",IFERROR(VLOOKUP($A1159,'Recurring Plans'!$A$5:$M$104,4,FALSE),""))</f>
        <v/>
      </c>
      <c r="E1159" s="32">
        <f>IF(OR($A1159="",$B1159&gt;IFERROR(VLOOKUP($A1159,'Recurring Plans'!$A$5:$M$104,8,FALSE),0),IFERROR(VLOOKUP($A1159,'Recurring Plans'!$A$5:$M$104,11,FALSE),"")&lt;&gt;'Assumptions'!$E$9),"",IFERROR(IF(VLOOKUP($A1159,'Recurring Plans'!$A$5:$M$104,7,FALSE)='Assumptions'!$E$4,VLOOKUP($A1159,'Recurring Plans'!$A$5:$M$104,5,FALSE)+($B1159-1)*VLOOKUP($A1159,'Recurring Plans'!$A$5:$M$104,6,FALSE),IF(VLOOKUP($A1159,'Recurring Plans'!$A$5:$M$104,7,FALSE)='Assumptions'!$E$5,VLOOKUP($A1159,'Recurring Plans'!$A$5:$M$104,5,FALSE)+($B1159-1)*VLOOKUP($A1159,'Recurring Plans'!$A$5:$M$104,6,FALSE)*7,IF(VLOOKUP($A1159,'Recurring Plans'!$A$5:$M$104,7,FALSE)='Assumptions'!$E$6,EDATE(VLOOKUP($A1159,'Recurring Plans'!$A$5:$M$104,5,FALSE),($B1159-1)*VLOOKUP($A1159,'Recurring Plans'!$A$5:$M$104,6,FALSE)),""))),""))</f>
        <v/>
      </c>
      <c r="F1159" s="31" t="n"/>
      <c r="G1159" s="32">
        <f>IF($E1159="","",IF($F1159&lt;&gt;"",$F1159,$E1159))</f>
        <v/>
      </c>
      <c r="H1159" s="22">
        <f>IF($E1159="","",IFERROR(VLOOKUP($A1159,'Recurring Plans'!$A$5:$M$104,9,FALSE),""))</f>
        <v/>
      </c>
      <c r="I1159" s="13" t="n"/>
      <c r="J1159" s="18">
        <f>IF($E1159="","",IF($I1159&lt;&gt;"",$I1159,IFERROR(VLOOKUP($A1159,'Recurring Plans'!$A$5:$M$104,10,FALSE),"")))</f>
        <v/>
      </c>
      <c r="K1159" s="12" t="n"/>
      <c r="L1159" s="6">
        <f>IF($G1159="","",IF($K1159&lt;&gt;"",$K1159,'Assumptions'!$E$14))</f>
        <v/>
      </c>
      <c r="M1159" s="13" t="n"/>
      <c r="N1159" s="18">
        <f>IF($G1159="","",IF(OR($F1159&lt;&gt;"",$I1159&lt;&gt;"",$M1159&lt;&gt;"",$K1159='Assumptions'!$E$16,$K1159='Assumptions'!$E$17),"Exception - check",IF(AND($L1159='Assumptions'!$E$14,$G1159&lt;'Assumptions'!$B$4),"Past date - check","")))</f>
        <v/>
      </c>
    </row>
    <row r="1160">
      <c r="A1160" s="9">
        <f>IFERROR(IF(INDEX('Recurring Plans'!$A$5:$A$104,INT((ROW()-5)/12)+1)="","",INDEX('Recurring Plans'!$A$5:$A$104,INT((ROW()-5)/12)+1)),"")</f>
        <v/>
      </c>
      <c r="B1160" s="23">
        <f>IF($A1160="","",MOD(ROW()-5,12)+1)</f>
        <v/>
      </c>
      <c r="C1160" s="20">
        <f>IF($A1160="","",IFERROR(VLOOKUP($A1160,'Recurring Plans'!$A$5:$M$104,2,FALSE),""))</f>
        <v/>
      </c>
      <c r="D1160" s="20">
        <f>IF($A1160="","",IFERROR(VLOOKUP($A1160,'Recurring Plans'!$A$5:$M$104,4,FALSE),""))</f>
        <v/>
      </c>
      <c r="E1160" s="33">
        <f>IF(OR($A1160="",$B1160&gt;IFERROR(VLOOKUP($A1160,'Recurring Plans'!$A$5:$M$104,8,FALSE),0),IFERROR(VLOOKUP($A1160,'Recurring Plans'!$A$5:$M$104,11,FALSE),"")&lt;&gt;'Assumptions'!$E$9),"",IFERROR(IF(VLOOKUP($A1160,'Recurring Plans'!$A$5:$M$104,7,FALSE)='Assumptions'!$E$4,VLOOKUP($A1160,'Recurring Plans'!$A$5:$M$104,5,FALSE)+($B1160-1)*VLOOKUP($A1160,'Recurring Plans'!$A$5:$M$104,6,FALSE),IF(VLOOKUP($A1160,'Recurring Plans'!$A$5:$M$104,7,FALSE)='Assumptions'!$E$5,VLOOKUP($A1160,'Recurring Plans'!$A$5:$M$104,5,FALSE)+($B1160-1)*VLOOKUP($A1160,'Recurring Plans'!$A$5:$M$104,6,FALSE)*7,IF(VLOOKUP($A1160,'Recurring Plans'!$A$5:$M$104,7,FALSE)='Assumptions'!$E$6,EDATE(VLOOKUP($A1160,'Recurring Plans'!$A$5:$M$104,5,FALSE),($B1160-1)*VLOOKUP($A1160,'Recurring Plans'!$A$5:$M$104,6,FALSE)),""))),""))</f>
        <v/>
      </c>
      <c r="F1160" s="31" t="n"/>
      <c r="G1160" s="33">
        <f>IF($E1160="","",IF($F1160&lt;&gt;"",$F1160,$E1160))</f>
        <v/>
      </c>
      <c r="H1160" s="24">
        <f>IF($E1160="","",IFERROR(VLOOKUP($A1160,'Recurring Plans'!$A$5:$M$104,9,FALSE),""))</f>
        <v/>
      </c>
      <c r="I1160" s="13" t="n"/>
      <c r="J1160" s="20">
        <f>IF($E1160="","",IF($I1160&lt;&gt;"",$I1160,IFERROR(VLOOKUP($A1160,'Recurring Plans'!$A$5:$M$104,10,FALSE),"")))</f>
        <v/>
      </c>
      <c r="K1160" s="12" t="n"/>
      <c r="L1160" s="9">
        <f>IF($G1160="","",IF($K1160&lt;&gt;"",$K1160,'Assumptions'!$E$14))</f>
        <v/>
      </c>
      <c r="M1160" s="13" t="n"/>
      <c r="N1160" s="20">
        <f>IF($G1160="","",IF(OR($F1160&lt;&gt;"",$I1160&lt;&gt;"",$M1160&lt;&gt;"",$K1160='Assumptions'!$E$16,$K1160='Assumptions'!$E$17),"Exception - check",IF(AND($L1160='Assumptions'!$E$14,$G1160&lt;'Assumptions'!$B$4),"Past date - check","")))</f>
        <v/>
      </c>
    </row>
    <row r="1161">
      <c r="A1161" s="6">
        <f>IFERROR(IF(INDEX('Recurring Plans'!$A$5:$A$104,INT((ROW()-5)/12)+1)="","",INDEX('Recurring Plans'!$A$5:$A$104,INT((ROW()-5)/12)+1)),"")</f>
        <v/>
      </c>
      <c r="B1161" s="21">
        <f>IF($A1161="","",MOD(ROW()-5,12)+1)</f>
        <v/>
      </c>
      <c r="C1161" s="18">
        <f>IF($A1161="","",IFERROR(VLOOKUP($A1161,'Recurring Plans'!$A$5:$M$104,2,FALSE),""))</f>
        <v/>
      </c>
      <c r="D1161" s="18">
        <f>IF($A1161="","",IFERROR(VLOOKUP($A1161,'Recurring Plans'!$A$5:$M$104,4,FALSE),""))</f>
        <v/>
      </c>
      <c r="E1161" s="32">
        <f>IF(OR($A1161="",$B1161&gt;IFERROR(VLOOKUP($A1161,'Recurring Plans'!$A$5:$M$104,8,FALSE),0),IFERROR(VLOOKUP($A1161,'Recurring Plans'!$A$5:$M$104,11,FALSE),"")&lt;&gt;'Assumptions'!$E$9),"",IFERROR(IF(VLOOKUP($A1161,'Recurring Plans'!$A$5:$M$104,7,FALSE)='Assumptions'!$E$4,VLOOKUP($A1161,'Recurring Plans'!$A$5:$M$104,5,FALSE)+($B1161-1)*VLOOKUP($A1161,'Recurring Plans'!$A$5:$M$104,6,FALSE),IF(VLOOKUP($A1161,'Recurring Plans'!$A$5:$M$104,7,FALSE)='Assumptions'!$E$5,VLOOKUP($A1161,'Recurring Plans'!$A$5:$M$104,5,FALSE)+($B1161-1)*VLOOKUP($A1161,'Recurring Plans'!$A$5:$M$104,6,FALSE)*7,IF(VLOOKUP($A1161,'Recurring Plans'!$A$5:$M$104,7,FALSE)='Assumptions'!$E$6,EDATE(VLOOKUP($A1161,'Recurring Plans'!$A$5:$M$104,5,FALSE),($B1161-1)*VLOOKUP($A1161,'Recurring Plans'!$A$5:$M$104,6,FALSE)),""))),""))</f>
        <v/>
      </c>
      <c r="F1161" s="31" t="n"/>
      <c r="G1161" s="32">
        <f>IF($E1161="","",IF($F1161&lt;&gt;"",$F1161,$E1161))</f>
        <v/>
      </c>
      <c r="H1161" s="22">
        <f>IF($E1161="","",IFERROR(VLOOKUP($A1161,'Recurring Plans'!$A$5:$M$104,9,FALSE),""))</f>
        <v/>
      </c>
      <c r="I1161" s="13" t="n"/>
      <c r="J1161" s="18">
        <f>IF($E1161="","",IF($I1161&lt;&gt;"",$I1161,IFERROR(VLOOKUP($A1161,'Recurring Plans'!$A$5:$M$104,10,FALSE),"")))</f>
        <v/>
      </c>
      <c r="K1161" s="12" t="n"/>
      <c r="L1161" s="6">
        <f>IF($G1161="","",IF($K1161&lt;&gt;"",$K1161,'Assumptions'!$E$14))</f>
        <v/>
      </c>
      <c r="M1161" s="13" t="n"/>
      <c r="N1161" s="18">
        <f>IF($G1161="","",IF(OR($F1161&lt;&gt;"",$I1161&lt;&gt;"",$M1161&lt;&gt;"",$K1161='Assumptions'!$E$16,$K1161='Assumptions'!$E$17),"Exception - check",IF(AND($L1161='Assumptions'!$E$14,$G1161&lt;'Assumptions'!$B$4),"Past date - check","")))</f>
        <v/>
      </c>
    </row>
    <row r="1162">
      <c r="A1162" s="9">
        <f>IFERROR(IF(INDEX('Recurring Plans'!$A$5:$A$104,INT((ROW()-5)/12)+1)="","",INDEX('Recurring Plans'!$A$5:$A$104,INT((ROW()-5)/12)+1)),"")</f>
        <v/>
      </c>
      <c r="B1162" s="23">
        <f>IF($A1162="","",MOD(ROW()-5,12)+1)</f>
        <v/>
      </c>
      <c r="C1162" s="20">
        <f>IF($A1162="","",IFERROR(VLOOKUP($A1162,'Recurring Plans'!$A$5:$M$104,2,FALSE),""))</f>
        <v/>
      </c>
      <c r="D1162" s="20">
        <f>IF($A1162="","",IFERROR(VLOOKUP($A1162,'Recurring Plans'!$A$5:$M$104,4,FALSE),""))</f>
        <v/>
      </c>
      <c r="E1162" s="33">
        <f>IF(OR($A1162="",$B1162&gt;IFERROR(VLOOKUP($A1162,'Recurring Plans'!$A$5:$M$104,8,FALSE),0),IFERROR(VLOOKUP($A1162,'Recurring Plans'!$A$5:$M$104,11,FALSE),"")&lt;&gt;'Assumptions'!$E$9),"",IFERROR(IF(VLOOKUP($A1162,'Recurring Plans'!$A$5:$M$104,7,FALSE)='Assumptions'!$E$4,VLOOKUP($A1162,'Recurring Plans'!$A$5:$M$104,5,FALSE)+($B1162-1)*VLOOKUP($A1162,'Recurring Plans'!$A$5:$M$104,6,FALSE),IF(VLOOKUP($A1162,'Recurring Plans'!$A$5:$M$104,7,FALSE)='Assumptions'!$E$5,VLOOKUP($A1162,'Recurring Plans'!$A$5:$M$104,5,FALSE)+($B1162-1)*VLOOKUP($A1162,'Recurring Plans'!$A$5:$M$104,6,FALSE)*7,IF(VLOOKUP($A1162,'Recurring Plans'!$A$5:$M$104,7,FALSE)='Assumptions'!$E$6,EDATE(VLOOKUP($A1162,'Recurring Plans'!$A$5:$M$104,5,FALSE),($B1162-1)*VLOOKUP($A1162,'Recurring Plans'!$A$5:$M$104,6,FALSE)),""))),""))</f>
        <v/>
      </c>
      <c r="F1162" s="31" t="n"/>
      <c r="G1162" s="33">
        <f>IF($E1162="","",IF($F1162&lt;&gt;"",$F1162,$E1162))</f>
        <v/>
      </c>
      <c r="H1162" s="24">
        <f>IF($E1162="","",IFERROR(VLOOKUP($A1162,'Recurring Plans'!$A$5:$M$104,9,FALSE),""))</f>
        <v/>
      </c>
      <c r="I1162" s="13" t="n"/>
      <c r="J1162" s="20">
        <f>IF($E1162="","",IF($I1162&lt;&gt;"",$I1162,IFERROR(VLOOKUP($A1162,'Recurring Plans'!$A$5:$M$104,10,FALSE),"")))</f>
        <v/>
      </c>
      <c r="K1162" s="12" t="n"/>
      <c r="L1162" s="9">
        <f>IF($G1162="","",IF($K1162&lt;&gt;"",$K1162,'Assumptions'!$E$14))</f>
        <v/>
      </c>
      <c r="M1162" s="13" t="n"/>
      <c r="N1162" s="20">
        <f>IF($G1162="","",IF(OR($F1162&lt;&gt;"",$I1162&lt;&gt;"",$M1162&lt;&gt;"",$K1162='Assumptions'!$E$16,$K1162='Assumptions'!$E$17),"Exception - check",IF(AND($L1162='Assumptions'!$E$14,$G1162&lt;'Assumptions'!$B$4),"Past date - check","")))</f>
        <v/>
      </c>
    </row>
    <row r="1163">
      <c r="A1163" s="6">
        <f>IFERROR(IF(INDEX('Recurring Plans'!$A$5:$A$104,INT((ROW()-5)/12)+1)="","",INDEX('Recurring Plans'!$A$5:$A$104,INT((ROW()-5)/12)+1)),"")</f>
        <v/>
      </c>
      <c r="B1163" s="21">
        <f>IF($A1163="","",MOD(ROW()-5,12)+1)</f>
        <v/>
      </c>
      <c r="C1163" s="18">
        <f>IF($A1163="","",IFERROR(VLOOKUP($A1163,'Recurring Plans'!$A$5:$M$104,2,FALSE),""))</f>
        <v/>
      </c>
      <c r="D1163" s="18">
        <f>IF($A1163="","",IFERROR(VLOOKUP($A1163,'Recurring Plans'!$A$5:$M$104,4,FALSE),""))</f>
        <v/>
      </c>
      <c r="E1163" s="32">
        <f>IF(OR($A1163="",$B1163&gt;IFERROR(VLOOKUP($A1163,'Recurring Plans'!$A$5:$M$104,8,FALSE),0),IFERROR(VLOOKUP($A1163,'Recurring Plans'!$A$5:$M$104,11,FALSE),"")&lt;&gt;'Assumptions'!$E$9),"",IFERROR(IF(VLOOKUP($A1163,'Recurring Plans'!$A$5:$M$104,7,FALSE)='Assumptions'!$E$4,VLOOKUP($A1163,'Recurring Plans'!$A$5:$M$104,5,FALSE)+($B1163-1)*VLOOKUP($A1163,'Recurring Plans'!$A$5:$M$104,6,FALSE),IF(VLOOKUP($A1163,'Recurring Plans'!$A$5:$M$104,7,FALSE)='Assumptions'!$E$5,VLOOKUP($A1163,'Recurring Plans'!$A$5:$M$104,5,FALSE)+($B1163-1)*VLOOKUP($A1163,'Recurring Plans'!$A$5:$M$104,6,FALSE)*7,IF(VLOOKUP($A1163,'Recurring Plans'!$A$5:$M$104,7,FALSE)='Assumptions'!$E$6,EDATE(VLOOKUP($A1163,'Recurring Plans'!$A$5:$M$104,5,FALSE),($B1163-1)*VLOOKUP($A1163,'Recurring Plans'!$A$5:$M$104,6,FALSE)),""))),""))</f>
        <v/>
      </c>
      <c r="F1163" s="31" t="n"/>
      <c r="G1163" s="32">
        <f>IF($E1163="","",IF($F1163&lt;&gt;"",$F1163,$E1163))</f>
        <v/>
      </c>
      <c r="H1163" s="22">
        <f>IF($E1163="","",IFERROR(VLOOKUP($A1163,'Recurring Plans'!$A$5:$M$104,9,FALSE),""))</f>
        <v/>
      </c>
      <c r="I1163" s="13" t="n"/>
      <c r="J1163" s="18">
        <f>IF($E1163="","",IF($I1163&lt;&gt;"",$I1163,IFERROR(VLOOKUP($A1163,'Recurring Plans'!$A$5:$M$104,10,FALSE),"")))</f>
        <v/>
      </c>
      <c r="K1163" s="12" t="n"/>
      <c r="L1163" s="6">
        <f>IF($G1163="","",IF($K1163&lt;&gt;"",$K1163,'Assumptions'!$E$14))</f>
        <v/>
      </c>
      <c r="M1163" s="13" t="n"/>
      <c r="N1163" s="18">
        <f>IF($G1163="","",IF(OR($F1163&lt;&gt;"",$I1163&lt;&gt;"",$M1163&lt;&gt;"",$K1163='Assumptions'!$E$16,$K1163='Assumptions'!$E$17),"Exception - check",IF(AND($L1163='Assumptions'!$E$14,$G1163&lt;'Assumptions'!$B$4),"Past date - check","")))</f>
        <v/>
      </c>
    </row>
    <row r="1164">
      <c r="A1164" s="9">
        <f>IFERROR(IF(INDEX('Recurring Plans'!$A$5:$A$104,INT((ROW()-5)/12)+1)="","",INDEX('Recurring Plans'!$A$5:$A$104,INT((ROW()-5)/12)+1)),"")</f>
        <v/>
      </c>
      <c r="B1164" s="23">
        <f>IF($A1164="","",MOD(ROW()-5,12)+1)</f>
        <v/>
      </c>
      <c r="C1164" s="20">
        <f>IF($A1164="","",IFERROR(VLOOKUP($A1164,'Recurring Plans'!$A$5:$M$104,2,FALSE),""))</f>
        <v/>
      </c>
      <c r="D1164" s="20">
        <f>IF($A1164="","",IFERROR(VLOOKUP($A1164,'Recurring Plans'!$A$5:$M$104,4,FALSE),""))</f>
        <v/>
      </c>
      <c r="E1164" s="33">
        <f>IF(OR($A1164="",$B1164&gt;IFERROR(VLOOKUP($A1164,'Recurring Plans'!$A$5:$M$104,8,FALSE),0),IFERROR(VLOOKUP($A1164,'Recurring Plans'!$A$5:$M$104,11,FALSE),"")&lt;&gt;'Assumptions'!$E$9),"",IFERROR(IF(VLOOKUP($A1164,'Recurring Plans'!$A$5:$M$104,7,FALSE)='Assumptions'!$E$4,VLOOKUP($A1164,'Recurring Plans'!$A$5:$M$104,5,FALSE)+($B1164-1)*VLOOKUP($A1164,'Recurring Plans'!$A$5:$M$104,6,FALSE),IF(VLOOKUP($A1164,'Recurring Plans'!$A$5:$M$104,7,FALSE)='Assumptions'!$E$5,VLOOKUP($A1164,'Recurring Plans'!$A$5:$M$104,5,FALSE)+($B1164-1)*VLOOKUP($A1164,'Recurring Plans'!$A$5:$M$104,6,FALSE)*7,IF(VLOOKUP($A1164,'Recurring Plans'!$A$5:$M$104,7,FALSE)='Assumptions'!$E$6,EDATE(VLOOKUP($A1164,'Recurring Plans'!$A$5:$M$104,5,FALSE),($B1164-1)*VLOOKUP($A1164,'Recurring Plans'!$A$5:$M$104,6,FALSE)),""))),""))</f>
        <v/>
      </c>
      <c r="F1164" s="31" t="n"/>
      <c r="G1164" s="33">
        <f>IF($E1164="","",IF($F1164&lt;&gt;"",$F1164,$E1164))</f>
        <v/>
      </c>
      <c r="H1164" s="24">
        <f>IF($E1164="","",IFERROR(VLOOKUP($A1164,'Recurring Plans'!$A$5:$M$104,9,FALSE),""))</f>
        <v/>
      </c>
      <c r="I1164" s="13" t="n"/>
      <c r="J1164" s="20">
        <f>IF($E1164="","",IF($I1164&lt;&gt;"",$I1164,IFERROR(VLOOKUP($A1164,'Recurring Plans'!$A$5:$M$104,10,FALSE),"")))</f>
        <v/>
      </c>
      <c r="K1164" s="12" t="n"/>
      <c r="L1164" s="9">
        <f>IF($G1164="","",IF($K1164&lt;&gt;"",$K1164,'Assumptions'!$E$14))</f>
        <v/>
      </c>
      <c r="M1164" s="13" t="n"/>
      <c r="N1164" s="20">
        <f>IF($G1164="","",IF(OR($F1164&lt;&gt;"",$I1164&lt;&gt;"",$M1164&lt;&gt;"",$K1164='Assumptions'!$E$16,$K1164='Assumptions'!$E$17),"Exception - check",IF(AND($L1164='Assumptions'!$E$14,$G1164&lt;'Assumptions'!$B$4),"Past date - check","")))</f>
        <v/>
      </c>
    </row>
    <row r="1165">
      <c r="A1165" s="6">
        <f>IFERROR(IF(INDEX('Recurring Plans'!$A$5:$A$104,INT((ROW()-5)/12)+1)="","",INDEX('Recurring Plans'!$A$5:$A$104,INT((ROW()-5)/12)+1)),"")</f>
        <v/>
      </c>
      <c r="B1165" s="21">
        <f>IF($A1165="","",MOD(ROW()-5,12)+1)</f>
        <v/>
      </c>
      <c r="C1165" s="18">
        <f>IF($A1165="","",IFERROR(VLOOKUP($A1165,'Recurring Plans'!$A$5:$M$104,2,FALSE),""))</f>
        <v/>
      </c>
      <c r="D1165" s="18">
        <f>IF($A1165="","",IFERROR(VLOOKUP($A1165,'Recurring Plans'!$A$5:$M$104,4,FALSE),""))</f>
        <v/>
      </c>
      <c r="E1165" s="32">
        <f>IF(OR($A1165="",$B1165&gt;IFERROR(VLOOKUP($A1165,'Recurring Plans'!$A$5:$M$104,8,FALSE),0),IFERROR(VLOOKUP($A1165,'Recurring Plans'!$A$5:$M$104,11,FALSE),"")&lt;&gt;'Assumptions'!$E$9),"",IFERROR(IF(VLOOKUP($A1165,'Recurring Plans'!$A$5:$M$104,7,FALSE)='Assumptions'!$E$4,VLOOKUP($A1165,'Recurring Plans'!$A$5:$M$104,5,FALSE)+($B1165-1)*VLOOKUP($A1165,'Recurring Plans'!$A$5:$M$104,6,FALSE),IF(VLOOKUP($A1165,'Recurring Plans'!$A$5:$M$104,7,FALSE)='Assumptions'!$E$5,VLOOKUP($A1165,'Recurring Plans'!$A$5:$M$104,5,FALSE)+($B1165-1)*VLOOKUP($A1165,'Recurring Plans'!$A$5:$M$104,6,FALSE)*7,IF(VLOOKUP($A1165,'Recurring Plans'!$A$5:$M$104,7,FALSE)='Assumptions'!$E$6,EDATE(VLOOKUP($A1165,'Recurring Plans'!$A$5:$M$104,5,FALSE),($B1165-1)*VLOOKUP($A1165,'Recurring Plans'!$A$5:$M$104,6,FALSE)),""))),""))</f>
        <v/>
      </c>
      <c r="F1165" s="31" t="n"/>
      <c r="G1165" s="32">
        <f>IF($E1165="","",IF($F1165&lt;&gt;"",$F1165,$E1165))</f>
        <v/>
      </c>
      <c r="H1165" s="22">
        <f>IF($E1165="","",IFERROR(VLOOKUP($A1165,'Recurring Plans'!$A$5:$M$104,9,FALSE),""))</f>
        <v/>
      </c>
      <c r="I1165" s="13" t="n"/>
      <c r="J1165" s="18">
        <f>IF($E1165="","",IF($I1165&lt;&gt;"",$I1165,IFERROR(VLOOKUP($A1165,'Recurring Plans'!$A$5:$M$104,10,FALSE),"")))</f>
        <v/>
      </c>
      <c r="K1165" s="12" t="n"/>
      <c r="L1165" s="6">
        <f>IF($G1165="","",IF($K1165&lt;&gt;"",$K1165,'Assumptions'!$E$14))</f>
        <v/>
      </c>
      <c r="M1165" s="13" t="n"/>
      <c r="N1165" s="18">
        <f>IF($G1165="","",IF(OR($F1165&lt;&gt;"",$I1165&lt;&gt;"",$M1165&lt;&gt;"",$K1165='Assumptions'!$E$16,$K1165='Assumptions'!$E$17),"Exception - check",IF(AND($L1165='Assumptions'!$E$14,$G1165&lt;'Assumptions'!$B$4),"Past date - check","")))</f>
        <v/>
      </c>
    </row>
    <row r="1166">
      <c r="A1166" s="9">
        <f>IFERROR(IF(INDEX('Recurring Plans'!$A$5:$A$104,INT((ROW()-5)/12)+1)="","",INDEX('Recurring Plans'!$A$5:$A$104,INT((ROW()-5)/12)+1)),"")</f>
        <v/>
      </c>
      <c r="B1166" s="23">
        <f>IF($A1166="","",MOD(ROW()-5,12)+1)</f>
        <v/>
      </c>
      <c r="C1166" s="20">
        <f>IF($A1166="","",IFERROR(VLOOKUP($A1166,'Recurring Plans'!$A$5:$M$104,2,FALSE),""))</f>
        <v/>
      </c>
      <c r="D1166" s="20">
        <f>IF($A1166="","",IFERROR(VLOOKUP($A1166,'Recurring Plans'!$A$5:$M$104,4,FALSE),""))</f>
        <v/>
      </c>
      <c r="E1166" s="33">
        <f>IF(OR($A1166="",$B1166&gt;IFERROR(VLOOKUP($A1166,'Recurring Plans'!$A$5:$M$104,8,FALSE),0),IFERROR(VLOOKUP($A1166,'Recurring Plans'!$A$5:$M$104,11,FALSE),"")&lt;&gt;'Assumptions'!$E$9),"",IFERROR(IF(VLOOKUP($A1166,'Recurring Plans'!$A$5:$M$104,7,FALSE)='Assumptions'!$E$4,VLOOKUP($A1166,'Recurring Plans'!$A$5:$M$104,5,FALSE)+($B1166-1)*VLOOKUP($A1166,'Recurring Plans'!$A$5:$M$104,6,FALSE),IF(VLOOKUP($A1166,'Recurring Plans'!$A$5:$M$104,7,FALSE)='Assumptions'!$E$5,VLOOKUP($A1166,'Recurring Plans'!$A$5:$M$104,5,FALSE)+($B1166-1)*VLOOKUP($A1166,'Recurring Plans'!$A$5:$M$104,6,FALSE)*7,IF(VLOOKUP($A1166,'Recurring Plans'!$A$5:$M$104,7,FALSE)='Assumptions'!$E$6,EDATE(VLOOKUP($A1166,'Recurring Plans'!$A$5:$M$104,5,FALSE),($B1166-1)*VLOOKUP($A1166,'Recurring Plans'!$A$5:$M$104,6,FALSE)),""))),""))</f>
        <v/>
      </c>
      <c r="F1166" s="31" t="n"/>
      <c r="G1166" s="33">
        <f>IF($E1166="","",IF($F1166&lt;&gt;"",$F1166,$E1166))</f>
        <v/>
      </c>
      <c r="H1166" s="24">
        <f>IF($E1166="","",IFERROR(VLOOKUP($A1166,'Recurring Plans'!$A$5:$M$104,9,FALSE),""))</f>
        <v/>
      </c>
      <c r="I1166" s="13" t="n"/>
      <c r="J1166" s="20">
        <f>IF($E1166="","",IF($I1166&lt;&gt;"",$I1166,IFERROR(VLOOKUP($A1166,'Recurring Plans'!$A$5:$M$104,10,FALSE),"")))</f>
        <v/>
      </c>
      <c r="K1166" s="12" t="n"/>
      <c r="L1166" s="9">
        <f>IF($G1166="","",IF($K1166&lt;&gt;"",$K1166,'Assumptions'!$E$14))</f>
        <v/>
      </c>
      <c r="M1166" s="13" t="n"/>
      <c r="N1166" s="20">
        <f>IF($G1166="","",IF(OR($F1166&lt;&gt;"",$I1166&lt;&gt;"",$M1166&lt;&gt;"",$K1166='Assumptions'!$E$16,$K1166='Assumptions'!$E$17),"Exception - check",IF(AND($L1166='Assumptions'!$E$14,$G1166&lt;'Assumptions'!$B$4),"Past date - check","")))</f>
        <v/>
      </c>
    </row>
    <row r="1167">
      <c r="A1167" s="6">
        <f>IFERROR(IF(INDEX('Recurring Plans'!$A$5:$A$104,INT((ROW()-5)/12)+1)="","",INDEX('Recurring Plans'!$A$5:$A$104,INT((ROW()-5)/12)+1)),"")</f>
        <v/>
      </c>
      <c r="B1167" s="21">
        <f>IF($A1167="","",MOD(ROW()-5,12)+1)</f>
        <v/>
      </c>
      <c r="C1167" s="18">
        <f>IF($A1167="","",IFERROR(VLOOKUP($A1167,'Recurring Plans'!$A$5:$M$104,2,FALSE),""))</f>
        <v/>
      </c>
      <c r="D1167" s="18">
        <f>IF($A1167="","",IFERROR(VLOOKUP($A1167,'Recurring Plans'!$A$5:$M$104,4,FALSE),""))</f>
        <v/>
      </c>
      <c r="E1167" s="32">
        <f>IF(OR($A1167="",$B1167&gt;IFERROR(VLOOKUP($A1167,'Recurring Plans'!$A$5:$M$104,8,FALSE),0),IFERROR(VLOOKUP($A1167,'Recurring Plans'!$A$5:$M$104,11,FALSE),"")&lt;&gt;'Assumptions'!$E$9),"",IFERROR(IF(VLOOKUP($A1167,'Recurring Plans'!$A$5:$M$104,7,FALSE)='Assumptions'!$E$4,VLOOKUP($A1167,'Recurring Plans'!$A$5:$M$104,5,FALSE)+($B1167-1)*VLOOKUP($A1167,'Recurring Plans'!$A$5:$M$104,6,FALSE),IF(VLOOKUP($A1167,'Recurring Plans'!$A$5:$M$104,7,FALSE)='Assumptions'!$E$5,VLOOKUP($A1167,'Recurring Plans'!$A$5:$M$104,5,FALSE)+($B1167-1)*VLOOKUP($A1167,'Recurring Plans'!$A$5:$M$104,6,FALSE)*7,IF(VLOOKUP($A1167,'Recurring Plans'!$A$5:$M$104,7,FALSE)='Assumptions'!$E$6,EDATE(VLOOKUP($A1167,'Recurring Plans'!$A$5:$M$104,5,FALSE),($B1167-1)*VLOOKUP($A1167,'Recurring Plans'!$A$5:$M$104,6,FALSE)),""))),""))</f>
        <v/>
      </c>
      <c r="F1167" s="31" t="n"/>
      <c r="G1167" s="32">
        <f>IF($E1167="","",IF($F1167&lt;&gt;"",$F1167,$E1167))</f>
        <v/>
      </c>
      <c r="H1167" s="22">
        <f>IF($E1167="","",IFERROR(VLOOKUP($A1167,'Recurring Plans'!$A$5:$M$104,9,FALSE),""))</f>
        <v/>
      </c>
      <c r="I1167" s="13" t="n"/>
      <c r="J1167" s="18">
        <f>IF($E1167="","",IF($I1167&lt;&gt;"",$I1167,IFERROR(VLOOKUP($A1167,'Recurring Plans'!$A$5:$M$104,10,FALSE),"")))</f>
        <v/>
      </c>
      <c r="K1167" s="12" t="n"/>
      <c r="L1167" s="6">
        <f>IF($G1167="","",IF($K1167&lt;&gt;"",$K1167,'Assumptions'!$E$14))</f>
        <v/>
      </c>
      <c r="M1167" s="13" t="n"/>
      <c r="N1167" s="18">
        <f>IF($G1167="","",IF(OR($F1167&lt;&gt;"",$I1167&lt;&gt;"",$M1167&lt;&gt;"",$K1167='Assumptions'!$E$16,$K1167='Assumptions'!$E$17),"Exception - check",IF(AND($L1167='Assumptions'!$E$14,$G1167&lt;'Assumptions'!$B$4),"Past date - check","")))</f>
        <v/>
      </c>
    </row>
    <row r="1168">
      <c r="A1168" s="9">
        <f>IFERROR(IF(INDEX('Recurring Plans'!$A$5:$A$104,INT((ROW()-5)/12)+1)="","",INDEX('Recurring Plans'!$A$5:$A$104,INT((ROW()-5)/12)+1)),"")</f>
        <v/>
      </c>
      <c r="B1168" s="23">
        <f>IF($A1168="","",MOD(ROW()-5,12)+1)</f>
        <v/>
      </c>
      <c r="C1168" s="20">
        <f>IF($A1168="","",IFERROR(VLOOKUP($A1168,'Recurring Plans'!$A$5:$M$104,2,FALSE),""))</f>
        <v/>
      </c>
      <c r="D1168" s="20">
        <f>IF($A1168="","",IFERROR(VLOOKUP($A1168,'Recurring Plans'!$A$5:$M$104,4,FALSE),""))</f>
        <v/>
      </c>
      <c r="E1168" s="33">
        <f>IF(OR($A1168="",$B1168&gt;IFERROR(VLOOKUP($A1168,'Recurring Plans'!$A$5:$M$104,8,FALSE),0),IFERROR(VLOOKUP($A1168,'Recurring Plans'!$A$5:$M$104,11,FALSE),"")&lt;&gt;'Assumptions'!$E$9),"",IFERROR(IF(VLOOKUP($A1168,'Recurring Plans'!$A$5:$M$104,7,FALSE)='Assumptions'!$E$4,VLOOKUP($A1168,'Recurring Plans'!$A$5:$M$104,5,FALSE)+($B1168-1)*VLOOKUP($A1168,'Recurring Plans'!$A$5:$M$104,6,FALSE),IF(VLOOKUP($A1168,'Recurring Plans'!$A$5:$M$104,7,FALSE)='Assumptions'!$E$5,VLOOKUP($A1168,'Recurring Plans'!$A$5:$M$104,5,FALSE)+($B1168-1)*VLOOKUP($A1168,'Recurring Plans'!$A$5:$M$104,6,FALSE)*7,IF(VLOOKUP($A1168,'Recurring Plans'!$A$5:$M$104,7,FALSE)='Assumptions'!$E$6,EDATE(VLOOKUP($A1168,'Recurring Plans'!$A$5:$M$104,5,FALSE),($B1168-1)*VLOOKUP($A1168,'Recurring Plans'!$A$5:$M$104,6,FALSE)),""))),""))</f>
        <v/>
      </c>
      <c r="F1168" s="31" t="n"/>
      <c r="G1168" s="33">
        <f>IF($E1168="","",IF($F1168&lt;&gt;"",$F1168,$E1168))</f>
        <v/>
      </c>
      <c r="H1168" s="24">
        <f>IF($E1168="","",IFERROR(VLOOKUP($A1168,'Recurring Plans'!$A$5:$M$104,9,FALSE),""))</f>
        <v/>
      </c>
      <c r="I1168" s="13" t="n"/>
      <c r="J1168" s="20">
        <f>IF($E1168="","",IF($I1168&lt;&gt;"",$I1168,IFERROR(VLOOKUP($A1168,'Recurring Plans'!$A$5:$M$104,10,FALSE),"")))</f>
        <v/>
      </c>
      <c r="K1168" s="12" t="n"/>
      <c r="L1168" s="9">
        <f>IF($G1168="","",IF($K1168&lt;&gt;"",$K1168,'Assumptions'!$E$14))</f>
        <v/>
      </c>
      <c r="M1168" s="13" t="n"/>
      <c r="N1168" s="20">
        <f>IF($G1168="","",IF(OR($F1168&lt;&gt;"",$I1168&lt;&gt;"",$M1168&lt;&gt;"",$K1168='Assumptions'!$E$16,$K1168='Assumptions'!$E$17),"Exception - check",IF(AND($L1168='Assumptions'!$E$14,$G1168&lt;'Assumptions'!$B$4),"Past date - check","")))</f>
        <v/>
      </c>
    </row>
    <row r="1169">
      <c r="A1169" s="6">
        <f>IFERROR(IF(INDEX('Recurring Plans'!$A$5:$A$104,INT((ROW()-5)/12)+1)="","",INDEX('Recurring Plans'!$A$5:$A$104,INT((ROW()-5)/12)+1)),"")</f>
        <v/>
      </c>
      <c r="B1169" s="21">
        <f>IF($A1169="","",MOD(ROW()-5,12)+1)</f>
        <v/>
      </c>
      <c r="C1169" s="18">
        <f>IF($A1169="","",IFERROR(VLOOKUP($A1169,'Recurring Plans'!$A$5:$M$104,2,FALSE),""))</f>
        <v/>
      </c>
      <c r="D1169" s="18">
        <f>IF($A1169="","",IFERROR(VLOOKUP($A1169,'Recurring Plans'!$A$5:$M$104,4,FALSE),""))</f>
        <v/>
      </c>
      <c r="E1169" s="32">
        <f>IF(OR($A1169="",$B1169&gt;IFERROR(VLOOKUP($A1169,'Recurring Plans'!$A$5:$M$104,8,FALSE),0),IFERROR(VLOOKUP($A1169,'Recurring Plans'!$A$5:$M$104,11,FALSE),"")&lt;&gt;'Assumptions'!$E$9),"",IFERROR(IF(VLOOKUP($A1169,'Recurring Plans'!$A$5:$M$104,7,FALSE)='Assumptions'!$E$4,VLOOKUP($A1169,'Recurring Plans'!$A$5:$M$104,5,FALSE)+($B1169-1)*VLOOKUP($A1169,'Recurring Plans'!$A$5:$M$104,6,FALSE),IF(VLOOKUP($A1169,'Recurring Plans'!$A$5:$M$104,7,FALSE)='Assumptions'!$E$5,VLOOKUP($A1169,'Recurring Plans'!$A$5:$M$104,5,FALSE)+($B1169-1)*VLOOKUP($A1169,'Recurring Plans'!$A$5:$M$104,6,FALSE)*7,IF(VLOOKUP($A1169,'Recurring Plans'!$A$5:$M$104,7,FALSE)='Assumptions'!$E$6,EDATE(VLOOKUP($A1169,'Recurring Plans'!$A$5:$M$104,5,FALSE),($B1169-1)*VLOOKUP($A1169,'Recurring Plans'!$A$5:$M$104,6,FALSE)),""))),""))</f>
        <v/>
      </c>
      <c r="F1169" s="31" t="n"/>
      <c r="G1169" s="32">
        <f>IF($E1169="","",IF($F1169&lt;&gt;"",$F1169,$E1169))</f>
        <v/>
      </c>
      <c r="H1169" s="22">
        <f>IF($E1169="","",IFERROR(VLOOKUP($A1169,'Recurring Plans'!$A$5:$M$104,9,FALSE),""))</f>
        <v/>
      </c>
      <c r="I1169" s="13" t="n"/>
      <c r="J1169" s="18">
        <f>IF($E1169="","",IF($I1169&lt;&gt;"",$I1169,IFERROR(VLOOKUP($A1169,'Recurring Plans'!$A$5:$M$104,10,FALSE),"")))</f>
        <v/>
      </c>
      <c r="K1169" s="12" t="n"/>
      <c r="L1169" s="6">
        <f>IF($G1169="","",IF($K1169&lt;&gt;"",$K1169,'Assumptions'!$E$14))</f>
        <v/>
      </c>
      <c r="M1169" s="13" t="n"/>
      <c r="N1169" s="18">
        <f>IF($G1169="","",IF(OR($F1169&lt;&gt;"",$I1169&lt;&gt;"",$M1169&lt;&gt;"",$K1169='Assumptions'!$E$16,$K1169='Assumptions'!$E$17),"Exception - check",IF(AND($L1169='Assumptions'!$E$14,$G1169&lt;'Assumptions'!$B$4),"Past date - check","")))</f>
        <v/>
      </c>
    </row>
    <row r="1170">
      <c r="A1170" s="9">
        <f>IFERROR(IF(INDEX('Recurring Plans'!$A$5:$A$104,INT((ROW()-5)/12)+1)="","",INDEX('Recurring Plans'!$A$5:$A$104,INT((ROW()-5)/12)+1)),"")</f>
        <v/>
      </c>
      <c r="B1170" s="23">
        <f>IF($A1170="","",MOD(ROW()-5,12)+1)</f>
        <v/>
      </c>
      <c r="C1170" s="20">
        <f>IF($A1170="","",IFERROR(VLOOKUP($A1170,'Recurring Plans'!$A$5:$M$104,2,FALSE),""))</f>
        <v/>
      </c>
      <c r="D1170" s="20">
        <f>IF($A1170="","",IFERROR(VLOOKUP($A1170,'Recurring Plans'!$A$5:$M$104,4,FALSE),""))</f>
        <v/>
      </c>
      <c r="E1170" s="33">
        <f>IF(OR($A1170="",$B1170&gt;IFERROR(VLOOKUP($A1170,'Recurring Plans'!$A$5:$M$104,8,FALSE),0),IFERROR(VLOOKUP($A1170,'Recurring Plans'!$A$5:$M$104,11,FALSE),"")&lt;&gt;'Assumptions'!$E$9),"",IFERROR(IF(VLOOKUP($A1170,'Recurring Plans'!$A$5:$M$104,7,FALSE)='Assumptions'!$E$4,VLOOKUP($A1170,'Recurring Plans'!$A$5:$M$104,5,FALSE)+($B1170-1)*VLOOKUP($A1170,'Recurring Plans'!$A$5:$M$104,6,FALSE),IF(VLOOKUP($A1170,'Recurring Plans'!$A$5:$M$104,7,FALSE)='Assumptions'!$E$5,VLOOKUP($A1170,'Recurring Plans'!$A$5:$M$104,5,FALSE)+($B1170-1)*VLOOKUP($A1170,'Recurring Plans'!$A$5:$M$104,6,FALSE)*7,IF(VLOOKUP($A1170,'Recurring Plans'!$A$5:$M$104,7,FALSE)='Assumptions'!$E$6,EDATE(VLOOKUP($A1170,'Recurring Plans'!$A$5:$M$104,5,FALSE),($B1170-1)*VLOOKUP($A1170,'Recurring Plans'!$A$5:$M$104,6,FALSE)),""))),""))</f>
        <v/>
      </c>
      <c r="F1170" s="31" t="n"/>
      <c r="G1170" s="33">
        <f>IF($E1170="","",IF($F1170&lt;&gt;"",$F1170,$E1170))</f>
        <v/>
      </c>
      <c r="H1170" s="24">
        <f>IF($E1170="","",IFERROR(VLOOKUP($A1170,'Recurring Plans'!$A$5:$M$104,9,FALSE),""))</f>
        <v/>
      </c>
      <c r="I1170" s="13" t="n"/>
      <c r="J1170" s="20">
        <f>IF($E1170="","",IF($I1170&lt;&gt;"",$I1170,IFERROR(VLOOKUP($A1170,'Recurring Plans'!$A$5:$M$104,10,FALSE),"")))</f>
        <v/>
      </c>
      <c r="K1170" s="12" t="n"/>
      <c r="L1170" s="9">
        <f>IF($G1170="","",IF($K1170&lt;&gt;"",$K1170,'Assumptions'!$E$14))</f>
        <v/>
      </c>
      <c r="M1170" s="13" t="n"/>
      <c r="N1170" s="20">
        <f>IF($G1170="","",IF(OR($F1170&lt;&gt;"",$I1170&lt;&gt;"",$M1170&lt;&gt;"",$K1170='Assumptions'!$E$16,$K1170='Assumptions'!$E$17),"Exception - check",IF(AND($L1170='Assumptions'!$E$14,$G1170&lt;'Assumptions'!$B$4),"Past date - check","")))</f>
        <v/>
      </c>
    </row>
    <row r="1171">
      <c r="A1171" s="6">
        <f>IFERROR(IF(INDEX('Recurring Plans'!$A$5:$A$104,INT((ROW()-5)/12)+1)="","",INDEX('Recurring Plans'!$A$5:$A$104,INT((ROW()-5)/12)+1)),"")</f>
        <v/>
      </c>
      <c r="B1171" s="21">
        <f>IF($A1171="","",MOD(ROW()-5,12)+1)</f>
        <v/>
      </c>
      <c r="C1171" s="18">
        <f>IF($A1171="","",IFERROR(VLOOKUP($A1171,'Recurring Plans'!$A$5:$M$104,2,FALSE),""))</f>
        <v/>
      </c>
      <c r="D1171" s="18">
        <f>IF($A1171="","",IFERROR(VLOOKUP($A1171,'Recurring Plans'!$A$5:$M$104,4,FALSE),""))</f>
        <v/>
      </c>
      <c r="E1171" s="32">
        <f>IF(OR($A1171="",$B1171&gt;IFERROR(VLOOKUP($A1171,'Recurring Plans'!$A$5:$M$104,8,FALSE),0),IFERROR(VLOOKUP($A1171,'Recurring Plans'!$A$5:$M$104,11,FALSE),"")&lt;&gt;'Assumptions'!$E$9),"",IFERROR(IF(VLOOKUP($A1171,'Recurring Plans'!$A$5:$M$104,7,FALSE)='Assumptions'!$E$4,VLOOKUP($A1171,'Recurring Plans'!$A$5:$M$104,5,FALSE)+($B1171-1)*VLOOKUP($A1171,'Recurring Plans'!$A$5:$M$104,6,FALSE),IF(VLOOKUP($A1171,'Recurring Plans'!$A$5:$M$104,7,FALSE)='Assumptions'!$E$5,VLOOKUP($A1171,'Recurring Plans'!$A$5:$M$104,5,FALSE)+($B1171-1)*VLOOKUP($A1171,'Recurring Plans'!$A$5:$M$104,6,FALSE)*7,IF(VLOOKUP($A1171,'Recurring Plans'!$A$5:$M$104,7,FALSE)='Assumptions'!$E$6,EDATE(VLOOKUP($A1171,'Recurring Plans'!$A$5:$M$104,5,FALSE),($B1171-1)*VLOOKUP($A1171,'Recurring Plans'!$A$5:$M$104,6,FALSE)),""))),""))</f>
        <v/>
      </c>
      <c r="F1171" s="31" t="n"/>
      <c r="G1171" s="32">
        <f>IF($E1171="","",IF($F1171&lt;&gt;"",$F1171,$E1171))</f>
        <v/>
      </c>
      <c r="H1171" s="22">
        <f>IF($E1171="","",IFERROR(VLOOKUP($A1171,'Recurring Plans'!$A$5:$M$104,9,FALSE),""))</f>
        <v/>
      </c>
      <c r="I1171" s="13" t="n"/>
      <c r="J1171" s="18">
        <f>IF($E1171="","",IF($I1171&lt;&gt;"",$I1171,IFERROR(VLOOKUP($A1171,'Recurring Plans'!$A$5:$M$104,10,FALSE),"")))</f>
        <v/>
      </c>
      <c r="K1171" s="12" t="n"/>
      <c r="L1171" s="6">
        <f>IF($G1171="","",IF($K1171&lt;&gt;"",$K1171,'Assumptions'!$E$14))</f>
        <v/>
      </c>
      <c r="M1171" s="13" t="n"/>
      <c r="N1171" s="18">
        <f>IF($G1171="","",IF(OR($F1171&lt;&gt;"",$I1171&lt;&gt;"",$M1171&lt;&gt;"",$K1171='Assumptions'!$E$16,$K1171='Assumptions'!$E$17),"Exception - check",IF(AND($L1171='Assumptions'!$E$14,$G1171&lt;'Assumptions'!$B$4),"Past date - check","")))</f>
        <v/>
      </c>
    </row>
    <row r="1172">
      <c r="A1172" s="9">
        <f>IFERROR(IF(INDEX('Recurring Plans'!$A$5:$A$104,INT((ROW()-5)/12)+1)="","",INDEX('Recurring Plans'!$A$5:$A$104,INT((ROW()-5)/12)+1)),"")</f>
        <v/>
      </c>
      <c r="B1172" s="23">
        <f>IF($A1172="","",MOD(ROW()-5,12)+1)</f>
        <v/>
      </c>
      <c r="C1172" s="20">
        <f>IF($A1172="","",IFERROR(VLOOKUP($A1172,'Recurring Plans'!$A$5:$M$104,2,FALSE),""))</f>
        <v/>
      </c>
      <c r="D1172" s="20">
        <f>IF($A1172="","",IFERROR(VLOOKUP($A1172,'Recurring Plans'!$A$5:$M$104,4,FALSE),""))</f>
        <v/>
      </c>
      <c r="E1172" s="33">
        <f>IF(OR($A1172="",$B1172&gt;IFERROR(VLOOKUP($A1172,'Recurring Plans'!$A$5:$M$104,8,FALSE),0),IFERROR(VLOOKUP($A1172,'Recurring Plans'!$A$5:$M$104,11,FALSE),"")&lt;&gt;'Assumptions'!$E$9),"",IFERROR(IF(VLOOKUP($A1172,'Recurring Plans'!$A$5:$M$104,7,FALSE)='Assumptions'!$E$4,VLOOKUP($A1172,'Recurring Plans'!$A$5:$M$104,5,FALSE)+($B1172-1)*VLOOKUP($A1172,'Recurring Plans'!$A$5:$M$104,6,FALSE),IF(VLOOKUP($A1172,'Recurring Plans'!$A$5:$M$104,7,FALSE)='Assumptions'!$E$5,VLOOKUP($A1172,'Recurring Plans'!$A$5:$M$104,5,FALSE)+($B1172-1)*VLOOKUP($A1172,'Recurring Plans'!$A$5:$M$104,6,FALSE)*7,IF(VLOOKUP($A1172,'Recurring Plans'!$A$5:$M$104,7,FALSE)='Assumptions'!$E$6,EDATE(VLOOKUP($A1172,'Recurring Plans'!$A$5:$M$104,5,FALSE),($B1172-1)*VLOOKUP($A1172,'Recurring Plans'!$A$5:$M$104,6,FALSE)),""))),""))</f>
        <v/>
      </c>
      <c r="F1172" s="31" t="n"/>
      <c r="G1172" s="33">
        <f>IF($E1172="","",IF($F1172&lt;&gt;"",$F1172,$E1172))</f>
        <v/>
      </c>
      <c r="H1172" s="24">
        <f>IF($E1172="","",IFERROR(VLOOKUP($A1172,'Recurring Plans'!$A$5:$M$104,9,FALSE),""))</f>
        <v/>
      </c>
      <c r="I1172" s="13" t="n"/>
      <c r="J1172" s="20">
        <f>IF($E1172="","",IF($I1172&lt;&gt;"",$I1172,IFERROR(VLOOKUP($A1172,'Recurring Plans'!$A$5:$M$104,10,FALSE),"")))</f>
        <v/>
      </c>
      <c r="K1172" s="12" t="n"/>
      <c r="L1172" s="9">
        <f>IF($G1172="","",IF($K1172&lt;&gt;"",$K1172,'Assumptions'!$E$14))</f>
        <v/>
      </c>
      <c r="M1172" s="13" t="n"/>
      <c r="N1172" s="20">
        <f>IF($G1172="","",IF(OR($F1172&lt;&gt;"",$I1172&lt;&gt;"",$M1172&lt;&gt;"",$K1172='Assumptions'!$E$16,$K1172='Assumptions'!$E$17),"Exception - check",IF(AND($L1172='Assumptions'!$E$14,$G1172&lt;'Assumptions'!$B$4),"Past date - check","")))</f>
        <v/>
      </c>
    </row>
    <row r="1173">
      <c r="A1173" s="6">
        <f>IFERROR(IF(INDEX('Recurring Plans'!$A$5:$A$104,INT((ROW()-5)/12)+1)="","",INDEX('Recurring Plans'!$A$5:$A$104,INT((ROW()-5)/12)+1)),"")</f>
        <v/>
      </c>
      <c r="B1173" s="21">
        <f>IF($A1173="","",MOD(ROW()-5,12)+1)</f>
        <v/>
      </c>
      <c r="C1173" s="18">
        <f>IF($A1173="","",IFERROR(VLOOKUP($A1173,'Recurring Plans'!$A$5:$M$104,2,FALSE),""))</f>
        <v/>
      </c>
      <c r="D1173" s="18">
        <f>IF($A1173="","",IFERROR(VLOOKUP($A1173,'Recurring Plans'!$A$5:$M$104,4,FALSE),""))</f>
        <v/>
      </c>
      <c r="E1173" s="32">
        <f>IF(OR($A1173="",$B1173&gt;IFERROR(VLOOKUP($A1173,'Recurring Plans'!$A$5:$M$104,8,FALSE),0),IFERROR(VLOOKUP($A1173,'Recurring Plans'!$A$5:$M$104,11,FALSE),"")&lt;&gt;'Assumptions'!$E$9),"",IFERROR(IF(VLOOKUP($A1173,'Recurring Plans'!$A$5:$M$104,7,FALSE)='Assumptions'!$E$4,VLOOKUP($A1173,'Recurring Plans'!$A$5:$M$104,5,FALSE)+($B1173-1)*VLOOKUP($A1173,'Recurring Plans'!$A$5:$M$104,6,FALSE),IF(VLOOKUP($A1173,'Recurring Plans'!$A$5:$M$104,7,FALSE)='Assumptions'!$E$5,VLOOKUP($A1173,'Recurring Plans'!$A$5:$M$104,5,FALSE)+($B1173-1)*VLOOKUP($A1173,'Recurring Plans'!$A$5:$M$104,6,FALSE)*7,IF(VLOOKUP($A1173,'Recurring Plans'!$A$5:$M$104,7,FALSE)='Assumptions'!$E$6,EDATE(VLOOKUP($A1173,'Recurring Plans'!$A$5:$M$104,5,FALSE),($B1173-1)*VLOOKUP($A1173,'Recurring Plans'!$A$5:$M$104,6,FALSE)),""))),""))</f>
        <v/>
      </c>
      <c r="F1173" s="31" t="n"/>
      <c r="G1173" s="32">
        <f>IF($E1173="","",IF($F1173&lt;&gt;"",$F1173,$E1173))</f>
        <v/>
      </c>
      <c r="H1173" s="22">
        <f>IF($E1173="","",IFERROR(VLOOKUP($A1173,'Recurring Plans'!$A$5:$M$104,9,FALSE),""))</f>
        <v/>
      </c>
      <c r="I1173" s="13" t="n"/>
      <c r="J1173" s="18">
        <f>IF($E1173="","",IF($I1173&lt;&gt;"",$I1173,IFERROR(VLOOKUP($A1173,'Recurring Plans'!$A$5:$M$104,10,FALSE),"")))</f>
        <v/>
      </c>
      <c r="K1173" s="12" t="n"/>
      <c r="L1173" s="6">
        <f>IF($G1173="","",IF($K1173&lt;&gt;"",$K1173,'Assumptions'!$E$14))</f>
        <v/>
      </c>
      <c r="M1173" s="13" t="n"/>
      <c r="N1173" s="18">
        <f>IF($G1173="","",IF(OR($F1173&lt;&gt;"",$I1173&lt;&gt;"",$M1173&lt;&gt;"",$K1173='Assumptions'!$E$16,$K1173='Assumptions'!$E$17),"Exception - check",IF(AND($L1173='Assumptions'!$E$14,$G1173&lt;'Assumptions'!$B$4),"Past date - check","")))</f>
        <v/>
      </c>
    </row>
    <row r="1174">
      <c r="A1174" s="9">
        <f>IFERROR(IF(INDEX('Recurring Plans'!$A$5:$A$104,INT((ROW()-5)/12)+1)="","",INDEX('Recurring Plans'!$A$5:$A$104,INT((ROW()-5)/12)+1)),"")</f>
        <v/>
      </c>
      <c r="B1174" s="23">
        <f>IF($A1174="","",MOD(ROW()-5,12)+1)</f>
        <v/>
      </c>
      <c r="C1174" s="20">
        <f>IF($A1174="","",IFERROR(VLOOKUP($A1174,'Recurring Plans'!$A$5:$M$104,2,FALSE),""))</f>
        <v/>
      </c>
      <c r="D1174" s="20">
        <f>IF($A1174="","",IFERROR(VLOOKUP($A1174,'Recurring Plans'!$A$5:$M$104,4,FALSE),""))</f>
        <v/>
      </c>
      <c r="E1174" s="33">
        <f>IF(OR($A1174="",$B1174&gt;IFERROR(VLOOKUP($A1174,'Recurring Plans'!$A$5:$M$104,8,FALSE),0),IFERROR(VLOOKUP($A1174,'Recurring Plans'!$A$5:$M$104,11,FALSE),"")&lt;&gt;'Assumptions'!$E$9),"",IFERROR(IF(VLOOKUP($A1174,'Recurring Plans'!$A$5:$M$104,7,FALSE)='Assumptions'!$E$4,VLOOKUP($A1174,'Recurring Plans'!$A$5:$M$104,5,FALSE)+($B1174-1)*VLOOKUP($A1174,'Recurring Plans'!$A$5:$M$104,6,FALSE),IF(VLOOKUP($A1174,'Recurring Plans'!$A$5:$M$104,7,FALSE)='Assumptions'!$E$5,VLOOKUP($A1174,'Recurring Plans'!$A$5:$M$104,5,FALSE)+($B1174-1)*VLOOKUP($A1174,'Recurring Plans'!$A$5:$M$104,6,FALSE)*7,IF(VLOOKUP($A1174,'Recurring Plans'!$A$5:$M$104,7,FALSE)='Assumptions'!$E$6,EDATE(VLOOKUP($A1174,'Recurring Plans'!$A$5:$M$104,5,FALSE),($B1174-1)*VLOOKUP($A1174,'Recurring Plans'!$A$5:$M$104,6,FALSE)),""))),""))</f>
        <v/>
      </c>
      <c r="F1174" s="31" t="n"/>
      <c r="G1174" s="33">
        <f>IF($E1174="","",IF($F1174&lt;&gt;"",$F1174,$E1174))</f>
        <v/>
      </c>
      <c r="H1174" s="24">
        <f>IF($E1174="","",IFERROR(VLOOKUP($A1174,'Recurring Plans'!$A$5:$M$104,9,FALSE),""))</f>
        <v/>
      </c>
      <c r="I1174" s="13" t="n"/>
      <c r="J1174" s="20">
        <f>IF($E1174="","",IF($I1174&lt;&gt;"",$I1174,IFERROR(VLOOKUP($A1174,'Recurring Plans'!$A$5:$M$104,10,FALSE),"")))</f>
        <v/>
      </c>
      <c r="K1174" s="12" t="n"/>
      <c r="L1174" s="9">
        <f>IF($G1174="","",IF($K1174&lt;&gt;"",$K1174,'Assumptions'!$E$14))</f>
        <v/>
      </c>
      <c r="M1174" s="13" t="n"/>
      <c r="N1174" s="20">
        <f>IF($G1174="","",IF(OR($F1174&lt;&gt;"",$I1174&lt;&gt;"",$M1174&lt;&gt;"",$K1174='Assumptions'!$E$16,$K1174='Assumptions'!$E$17),"Exception - check",IF(AND($L1174='Assumptions'!$E$14,$G1174&lt;'Assumptions'!$B$4),"Past date - check","")))</f>
        <v/>
      </c>
    </row>
    <row r="1175">
      <c r="A1175" s="6">
        <f>IFERROR(IF(INDEX('Recurring Plans'!$A$5:$A$104,INT((ROW()-5)/12)+1)="","",INDEX('Recurring Plans'!$A$5:$A$104,INT((ROW()-5)/12)+1)),"")</f>
        <v/>
      </c>
      <c r="B1175" s="21">
        <f>IF($A1175="","",MOD(ROW()-5,12)+1)</f>
        <v/>
      </c>
      <c r="C1175" s="18">
        <f>IF($A1175="","",IFERROR(VLOOKUP($A1175,'Recurring Plans'!$A$5:$M$104,2,FALSE),""))</f>
        <v/>
      </c>
      <c r="D1175" s="18">
        <f>IF($A1175="","",IFERROR(VLOOKUP($A1175,'Recurring Plans'!$A$5:$M$104,4,FALSE),""))</f>
        <v/>
      </c>
      <c r="E1175" s="32">
        <f>IF(OR($A1175="",$B1175&gt;IFERROR(VLOOKUP($A1175,'Recurring Plans'!$A$5:$M$104,8,FALSE),0),IFERROR(VLOOKUP($A1175,'Recurring Plans'!$A$5:$M$104,11,FALSE),"")&lt;&gt;'Assumptions'!$E$9),"",IFERROR(IF(VLOOKUP($A1175,'Recurring Plans'!$A$5:$M$104,7,FALSE)='Assumptions'!$E$4,VLOOKUP($A1175,'Recurring Plans'!$A$5:$M$104,5,FALSE)+($B1175-1)*VLOOKUP($A1175,'Recurring Plans'!$A$5:$M$104,6,FALSE),IF(VLOOKUP($A1175,'Recurring Plans'!$A$5:$M$104,7,FALSE)='Assumptions'!$E$5,VLOOKUP($A1175,'Recurring Plans'!$A$5:$M$104,5,FALSE)+($B1175-1)*VLOOKUP($A1175,'Recurring Plans'!$A$5:$M$104,6,FALSE)*7,IF(VLOOKUP($A1175,'Recurring Plans'!$A$5:$M$104,7,FALSE)='Assumptions'!$E$6,EDATE(VLOOKUP($A1175,'Recurring Plans'!$A$5:$M$104,5,FALSE),($B1175-1)*VLOOKUP($A1175,'Recurring Plans'!$A$5:$M$104,6,FALSE)),""))),""))</f>
        <v/>
      </c>
      <c r="F1175" s="31" t="n"/>
      <c r="G1175" s="32">
        <f>IF($E1175="","",IF($F1175&lt;&gt;"",$F1175,$E1175))</f>
        <v/>
      </c>
      <c r="H1175" s="22">
        <f>IF($E1175="","",IFERROR(VLOOKUP($A1175,'Recurring Plans'!$A$5:$M$104,9,FALSE),""))</f>
        <v/>
      </c>
      <c r="I1175" s="13" t="n"/>
      <c r="J1175" s="18">
        <f>IF($E1175="","",IF($I1175&lt;&gt;"",$I1175,IFERROR(VLOOKUP($A1175,'Recurring Plans'!$A$5:$M$104,10,FALSE),"")))</f>
        <v/>
      </c>
      <c r="K1175" s="12" t="n"/>
      <c r="L1175" s="6">
        <f>IF($G1175="","",IF($K1175&lt;&gt;"",$K1175,'Assumptions'!$E$14))</f>
        <v/>
      </c>
      <c r="M1175" s="13" t="n"/>
      <c r="N1175" s="18">
        <f>IF($G1175="","",IF(OR($F1175&lt;&gt;"",$I1175&lt;&gt;"",$M1175&lt;&gt;"",$K1175='Assumptions'!$E$16,$K1175='Assumptions'!$E$17),"Exception - check",IF(AND($L1175='Assumptions'!$E$14,$G1175&lt;'Assumptions'!$B$4),"Past date - check","")))</f>
        <v/>
      </c>
    </row>
    <row r="1176">
      <c r="A1176" s="9">
        <f>IFERROR(IF(INDEX('Recurring Plans'!$A$5:$A$104,INT((ROW()-5)/12)+1)="","",INDEX('Recurring Plans'!$A$5:$A$104,INT((ROW()-5)/12)+1)),"")</f>
        <v/>
      </c>
      <c r="B1176" s="23">
        <f>IF($A1176="","",MOD(ROW()-5,12)+1)</f>
        <v/>
      </c>
      <c r="C1176" s="20">
        <f>IF($A1176="","",IFERROR(VLOOKUP($A1176,'Recurring Plans'!$A$5:$M$104,2,FALSE),""))</f>
        <v/>
      </c>
      <c r="D1176" s="20">
        <f>IF($A1176="","",IFERROR(VLOOKUP($A1176,'Recurring Plans'!$A$5:$M$104,4,FALSE),""))</f>
        <v/>
      </c>
      <c r="E1176" s="33">
        <f>IF(OR($A1176="",$B1176&gt;IFERROR(VLOOKUP($A1176,'Recurring Plans'!$A$5:$M$104,8,FALSE),0),IFERROR(VLOOKUP($A1176,'Recurring Plans'!$A$5:$M$104,11,FALSE),"")&lt;&gt;'Assumptions'!$E$9),"",IFERROR(IF(VLOOKUP($A1176,'Recurring Plans'!$A$5:$M$104,7,FALSE)='Assumptions'!$E$4,VLOOKUP($A1176,'Recurring Plans'!$A$5:$M$104,5,FALSE)+($B1176-1)*VLOOKUP($A1176,'Recurring Plans'!$A$5:$M$104,6,FALSE),IF(VLOOKUP($A1176,'Recurring Plans'!$A$5:$M$104,7,FALSE)='Assumptions'!$E$5,VLOOKUP($A1176,'Recurring Plans'!$A$5:$M$104,5,FALSE)+($B1176-1)*VLOOKUP($A1176,'Recurring Plans'!$A$5:$M$104,6,FALSE)*7,IF(VLOOKUP($A1176,'Recurring Plans'!$A$5:$M$104,7,FALSE)='Assumptions'!$E$6,EDATE(VLOOKUP($A1176,'Recurring Plans'!$A$5:$M$104,5,FALSE),($B1176-1)*VLOOKUP($A1176,'Recurring Plans'!$A$5:$M$104,6,FALSE)),""))),""))</f>
        <v/>
      </c>
      <c r="F1176" s="31" t="n"/>
      <c r="G1176" s="33">
        <f>IF($E1176="","",IF($F1176&lt;&gt;"",$F1176,$E1176))</f>
        <v/>
      </c>
      <c r="H1176" s="24">
        <f>IF($E1176="","",IFERROR(VLOOKUP($A1176,'Recurring Plans'!$A$5:$M$104,9,FALSE),""))</f>
        <v/>
      </c>
      <c r="I1176" s="13" t="n"/>
      <c r="J1176" s="20">
        <f>IF($E1176="","",IF($I1176&lt;&gt;"",$I1176,IFERROR(VLOOKUP($A1176,'Recurring Plans'!$A$5:$M$104,10,FALSE),"")))</f>
        <v/>
      </c>
      <c r="K1176" s="12" t="n"/>
      <c r="L1176" s="9">
        <f>IF($G1176="","",IF($K1176&lt;&gt;"",$K1176,'Assumptions'!$E$14))</f>
        <v/>
      </c>
      <c r="M1176" s="13" t="n"/>
      <c r="N1176" s="20">
        <f>IF($G1176="","",IF(OR($F1176&lt;&gt;"",$I1176&lt;&gt;"",$M1176&lt;&gt;"",$K1176='Assumptions'!$E$16,$K1176='Assumptions'!$E$17),"Exception - check",IF(AND($L1176='Assumptions'!$E$14,$G1176&lt;'Assumptions'!$B$4),"Past date - check","")))</f>
        <v/>
      </c>
    </row>
    <row r="1177">
      <c r="A1177" s="6">
        <f>IFERROR(IF(INDEX('Recurring Plans'!$A$5:$A$104,INT((ROW()-5)/12)+1)="","",INDEX('Recurring Plans'!$A$5:$A$104,INT((ROW()-5)/12)+1)),"")</f>
        <v/>
      </c>
      <c r="B1177" s="21">
        <f>IF($A1177="","",MOD(ROW()-5,12)+1)</f>
        <v/>
      </c>
      <c r="C1177" s="18">
        <f>IF($A1177="","",IFERROR(VLOOKUP($A1177,'Recurring Plans'!$A$5:$M$104,2,FALSE),""))</f>
        <v/>
      </c>
      <c r="D1177" s="18">
        <f>IF($A1177="","",IFERROR(VLOOKUP($A1177,'Recurring Plans'!$A$5:$M$104,4,FALSE),""))</f>
        <v/>
      </c>
      <c r="E1177" s="32">
        <f>IF(OR($A1177="",$B1177&gt;IFERROR(VLOOKUP($A1177,'Recurring Plans'!$A$5:$M$104,8,FALSE),0),IFERROR(VLOOKUP($A1177,'Recurring Plans'!$A$5:$M$104,11,FALSE),"")&lt;&gt;'Assumptions'!$E$9),"",IFERROR(IF(VLOOKUP($A1177,'Recurring Plans'!$A$5:$M$104,7,FALSE)='Assumptions'!$E$4,VLOOKUP($A1177,'Recurring Plans'!$A$5:$M$104,5,FALSE)+($B1177-1)*VLOOKUP($A1177,'Recurring Plans'!$A$5:$M$104,6,FALSE),IF(VLOOKUP($A1177,'Recurring Plans'!$A$5:$M$104,7,FALSE)='Assumptions'!$E$5,VLOOKUP($A1177,'Recurring Plans'!$A$5:$M$104,5,FALSE)+($B1177-1)*VLOOKUP($A1177,'Recurring Plans'!$A$5:$M$104,6,FALSE)*7,IF(VLOOKUP($A1177,'Recurring Plans'!$A$5:$M$104,7,FALSE)='Assumptions'!$E$6,EDATE(VLOOKUP($A1177,'Recurring Plans'!$A$5:$M$104,5,FALSE),($B1177-1)*VLOOKUP($A1177,'Recurring Plans'!$A$5:$M$104,6,FALSE)),""))),""))</f>
        <v/>
      </c>
      <c r="F1177" s="31" t="n"/>
      <c r="G1177" s="32">
        <f>IF($E1177="","",IF($F1177&lt;&gt;"",$F1177,$E1177))</f>
        <v/>
      </c>
      <c r="H1177" s="22">
        <f>IF($E1177="","",IFERROR(VLOOKUP($A1177,'Recurring Plans'!$A$5:$M$104,9,FALSE),""))</f>
        <v/>
      </c>
      <c r="I1177" s="13" t="n"/>
      <c r="J1177" s="18">
        <f>IF($E1177="","",IF($I1177&lt;&gt;"",$I1177,IFERROR(VLOOKUP($A1177,'Recurring Plans'!$A$5:$M$104,10,FALSE),"")))</f>
        <v/>
      </c>
      <c r="K1177" s="12" t="n"/>
      <c r="L1177" s="6">
        <f>IF($G1177="","",IF($K1177&lt;&gt;"",$K1177,'Assumptions'!$E$14))</f>
        <v/>
      </c>
      <c r="M1177" s="13" t="n"/>
      <c r="N1177" s="18">
        <f>IF($G1177="","",IF(OR($F1177&lt;&gt;"",$I1177&lt;&gt;"",$M1177&lt;&gt;"",$K1177='Assumptions'!$E$16,$K1177='Assumptions'!$E$17),"Exception - check",IF(AND($L1177='Assumptions'!$E$14,$G1177&lt;'Assumptions'!$B$4),"Past date - check","")))</f>
        <v/>
      </c>
    </row>
    <row r="1178">
      <c r="A1178" s="9">
        <f>IFERROR(IF(INDEX('Recurring Plans'!$A$5:$A$104,INT((ROW()-5)/12)+1)="","",INDEX('Recurring Plans'!$A$5:$A$104,INT((ROW()-5)/12)+1)),"")</f>
        <v/>
      </c>
      <c r="B1178" s="23">
        <f>IF($A1178="","",MOD(ROW()-5,12)+1)</f>
        <v/>
      </c>
      <c r="C1178" s="20">
        <f>IF($A1178="","",IFERROR(VLOOKUP($A1178,'Recurring Plans'!$A$5:$M$104,2,FALSE),""))</f>
        <v/>
      </c>
      <c r="D1178" s="20">
        <f>IF($A1178="","",IFERROR(VLOOKUP($A1178,'Recurring Plans'!$A$5:$M$104,4,FALSE),""))</f>
        <v/>
      </c>
      <c r="E1178" s="33">
        <f>IF(OR($A1178="",$B1178&gt;IFERROR(VLOOKUP($A1178,'Recurring Plans'!$A$5:$M$104,8,FALSE),0),IFERROR(VLOOKUP($A1178,'Recurring Plans'!$A$5:$M$104,11,FALSE),"")&lt;&gt;'Assumptions'!$E$9),"",IFERROR(IF(VLOOKUP($A1178,'Recurring Plans'!$A$5:$M$104,7,FALSE)='Assumptions'!$E$4,VLOOKUP($A1178,'Recurring Plans'!$A$5:$M$104,5,FALSE)+($B1178-1)*VLOOKUP($A1178,'Recurring Plans'!$A$5:$M$104,6,FALSE),IF(VLOOKUP($A1178,'Recurring Plans'!$A$5:$M$104,7,FALSE)='Assumptions'!$E$5,VLOOKUP($A1178,'Recurring Plans'!$A$5:$M$104,5,FALSE)+($B1178-1)*VLOOKUP($A1178,'Recurring Plans'!$A$5:$M$104,6,FALSE)*7,IF(VLOOKUP($A1178,'Recurring Plans'!$A$5:$M$104,7,FALSE)='Assumptions'!$E$6,EDATE(VLOOKUP($A1178,'Recurring Plans'!$A$5:$M$104,5,FALSE),($B1178-1)*VLOOKUP($A1178,'Recurring Plans'!$A$5:$M$104,6,FALSE)),""))),""))</f>
        <v/>
      </c>
      <c r="F1178" s="31" t="n"/>
      <c r="G1178" s="33">
        <f>IF($E1178="","",IF($F1178&lt;&gt;"",$F1178,$E1178))</f>
        <v/>
      </c>
      <c r="H1178" s="24">
        <f>IF($E1178="","",IFERROR(VLOOKUP($A1178,'Recurring Plans'!$A$5:$M$104,9,FALSE),""))</f>
        <v/>
      </c>
      <c r="I1178" s="13" t="n"/>
      <c r="J1178" s="20">
        <f>IF($E1178="","",IF($I1178&lt;&gt;"",$I1178,IFERROR(VLOOKUP($A1178,'Recurring Plans'!$A$5:$M$104,10,FALSE),"")))</f>
        <v/>
      </c>
      <c r="K1178" s="12" t="n"/>
      <c r="L1178" s="9">
        <f>IF($G1178="","",IF($K1178&lt;&gt;"",$K1178,'Assumptions'!$E$14))</f>
        <v/>
      </c>
      <c r="M1178" s="13" t="n"/>
      <c r="N1178" s="20">
        <f>IF($G1178="","",IF(OR($F1178&lt;&gt;"",$I1178&lt;&gt;"",$M1178&lt;&gt;"",$K1178='Assumptions'!$E$16,$K1178='Assumptions'!$E$17),"Exception - check",IF(AND($L1178='Assumptions'!$E$14,$G1178&lt;'Assumptions'!$B$4),"Past date - check","")))</f>
        <v/>
      </c>
    </row>
    <row r="1179">
      <c r="A1179" s="6">
        <f>IFERROR(IF(INDEX('Recurring Plans'!$A$5:$A$104,INT((ROW()-5)/12)+1)="","",INDEX('Recurring Plans'!$A$5:$A$104,INT((ROW()-5)/12)+1)),"")</f>
        <v/>
      </c>
      <c r="B1179" s="21">
        <f>IF($A1179="","",MOD(ROW()-5,12)+1)</f>
        <v/>
      </c>
      <c r="C1179" s="18">
        <f>IF($A1179="","",IFERROR(VLOOKUP($A1179,'Recurring Plans'!$A$5:$M$104,2,FALSE),""))</f>
        <v/>
      </c>
      <c r="D1179" s="18">
        <f>IF($A1179="","",IFERROR(VLOOKUP($A1179,'Recurring Plans'!$A$5:$M$104,4,FALSE),""))</f>
        <v/>
      </c>
      <c r="E1179" s="32">
        <f>IF(OR($A1179="",$B1179&gt;IFERROR(VLOOKUP($A1179,'Recurring Plans'!$A$5:$M$104,8,FALSE),0),IFERROR(VLOOKUP($A1179,'Recurring Plans'!$A$5:$M$104,11,FALSE),"")&lt;&gt;'Assumptions'!$E$9),"",IFERROR(IF(VLOOKUP($A1179,'Recurring Plans'!$A$5:$M$104,7,FALSE)='Assumptions'!$E$4,VLOOKUP($A1179,'Recurring Plans'!$A$5:$M$104,5,FALSE)+($B1179-1)*VLOOKUP($A1179,'Recurring Plans'!$A$5:$M$104,6,FALSE),IF(VLOOKUP($A1179,'Recurring Plans'!$A$5:$M$104,7,FALSE)='Assumptions'!$E$5,VLOOKUP($A1179,'Recurring Plans'!$A$5:$M$104,5,FALSE)+($B1179-1)*VLOOKUP($A1179,'Recurring Plans'!$A$5:$M$104,6,FALSE)*7,IF(VLOOKUP($A1179,'Recurring Plans'!$A$5:$M$104,7,FALSE)='Assumptions'!$E$6,EDATE(VLOOKUP($A1179,'Recurring Plans'!$A$5:$M$104,5,FALSE),($B1179-1)*VLOOKUP($A1179,'Recurring Plans'!$A$5:$M$104,6,FALSE)),""))),""))</f>
        <v/>
      </c>
      <c r="F1179" s="31" t="n"/>
      <c r="G1179" s="32">
        <f>IF($E1179="","",IF($F1179&lt;&gt;"",$F1179,$E1179))</f>
        <v/>
      </c>
      <c r="H1179" s="22">
        <f>IF($E1179="","",IFERROR(VLOOKUP($A1179,'Recurring Plans'!$A$5:$M$104,9,FALSE),""))</f>
        <v/>
      </c>
      <c r="I1179" s="13" t="n"/>
      <c r="J1179" s="18">
        <f>IF($E1179="","",IF($I1179&lt;&gt;"",$I1179,IFERROR(VLOOKUP($A1179,'Recurring Plans'!$A$5:$M$104,10,FALSE),"")))</f>
        <v/>
      </c>
      <c r="K1179" s="12" t="n"/>
      <c r="L1179" s="6">
        <f>IF($G1179="","",IF($K1179&lt;&gt;"",$K1179,'Assumptions'!$E$14))</f>
        <v/>
      </c>
      <c r="M1179" s="13" t="n"/>
      <c r="N1179" s="18">
        <f>IF($G1179="","",IF(OR($F1179&lt;&gt;"",$I1179&lt;&gt;"",$M1179&lt;&gt;"",$K1179='Assumptions'!$E$16,$K1179='Assumptions'!$E$17),"Exception - check",IF(AND($L1179='Assumptions'!$E$14,$G1179&lt;'Assumptions'!$B$4),"Past date - check","")))</f>
        <v/>
      </c>
    </row>
    <row r="1180">
      <c r="A1180" s="9">
        <f>IFERROR(IF(INDEX('Recurring Plans'!$A$5:$A$104,INT((ROW()-5)/12)+1)="","",INDEX('Recurring Plans'!$A$5:$A$104,INT((ROW()-5)/12)+1)),"")</f>
        <v/>
      </c>
      <c r="B1180" s="23">
        <f>IF($A1180="","",MOD(ROW()-5,12)+1)</f>
        <v/>
      </c>
      <c r="C1180" s="20">
        <f>IF($A1180="","",IFERROR(VLOOKUP($A1180,'Recurring Plans'!$A$5:$M$104,2,FALSE),""))</f>
        <v/>
      </c>
      <c r="D1180" s="20">
        <f>IF($A1180="","",IFERROR(VLOOKUP($A1180,'Recurring Plans'!$A$5:$M$104,4,FALSE),""))</f>
        <v/>
      </c>
      <c r="E1180" s="33">
        <f>IF(OR($A1180="",$B1180&gt;IFERROR(VLOOKUP($A1180,'Recurring Plans'!$A$5:$M$104,8,FALSE),0),IFERROR(VLOOKUP($A1180,'Recurring Plans'!$A$5:$M$104,11,FALSE),"")&lt;&gt;'Assumptions'!$E$9),"",IFERROR(IF(VLOOKUP($A1180,'Recurring Plans'!$A$5:$M$104,7,FALSE)='Assumptions'!$E$4,VLOOKUP($A1180,'Recurring Plans'!$A$5:$M$104,5,FALSE)+($B1180-1)*VLOOKUP($A1180,'Recurring Plans'!$A$5:$M$104,6,FALSE),IF(VLOOKUP($A1180,'Recurring Plans'!$A$5:$M$104,7,FALSE)='Assumptions'!$E$5,VLOOKUP($A1180,'Recurring Plans'!$A$5:$M$104,5,FALSE)+($B1180-1)*VLOOKUP($A1180,'Recurring Plans'!$A$5:$M$104,6,FALSE)*7,IF(VLOOKUP($A1180,'Recurring Plans'!$A$5:$M$104,7,FALSE)='Assumptions'!$E$6,EDATE(VLOOKUP($A1180,'Recurring Plans'!$A$5:$M$104,5,FALSE),($B1180-1)*VLOOKUP($A1180,'Recurring Plans'!$A$5:$M$104,6,FALSE)),""))),""))</f>
        <v/>
      </c>
      <c r="F1180" s="31" t="n"/>
      <c r="G1180" s="33">
        <f>IF($E1180="","",IF($F1180&lt;&gt;"",$F1180,$E1180))</f>
        <v/>
      </c>
      <c r="H1180" s="24">
        <f>IF($E1180="","",IFERROR(VLOOKUP($A1180,'Recurring Plans'!$A$5:$M$104,9,FALSE),""))</f>
        <v/>
      </c>
      <c r="I1180" s="13" t="n"/>
      <c r="J1180" s="20">
        <f>IF($E1180="","",IF($I1180&lt;&gt;"",$I1180,IFERROR(VLOOKUP($A1180,'Recurring Plans'!$A$5:$M$104,10,FALSE),"")))</f>
        <v/>
      </c>
      <c r="K1180" s="12" t="n"/>
      <c r="L1180" s="9">
        <f>IF($G1180="","",IF($K1180&lt;&gt;"",$K1180,'Assumptions'!$E$14))</f>
        <v/>
      </c>
      <c r="M1180" s="13" t="n"/>
      <c r="N1180" s="20">
        <f>IF($G1180="","",IF(OR($F1180&lt;&gt;"",$I1180&lt;&gt;"",$M1180&lt;&gt;"",$K1180='Assumptions'!$E$16,$K1180='Assumptions'!$E$17),"Exception - check",IF(AND($L1180='Assumptions'!$E$14,$G1180&lt;'Assumptions'!$B$4),"Past date - check","")))</f>
        <v/>
      </c>
    </row>
    <row r="1181">
      <c r="A1181" s="6">
        <f>IFERROR(IF(INDEX('Recurring Plans'!$A$5:$A$104,INT((ROW()-5)/12)+1)="","",INDEX('Recurring Plans'!$A$5:$A$104,INT((ROW()-5)/12)+1)),"")</f>
        <v/>
      </c>
      <c r="B1181" s="21">
        <f>IF($A1181="","",MOD(ROW()-5,12)+1)</f>
        <v/>
      </c>
      <c r="C1181" s="18">
        <f>IF($A1181="","",IFERROR(VLOOKUP($A1181,'Recurring Plans'!$A$5:$M$104,2,FALSE),""))</f>
        <v/>
      </c>
      <c r="D1181" s="18">
        <f>IF($A1181="","",IFERROR(VLOOKUP($A1181,'Recurring Plans'!$A$5:$M$104,4,FALSE),""))</f>
        <v/>
      </c>
      <c r="E1181" s="32">
        <f>IF(OR($A1181="",$B1181&gt;IFERROR(VLOOKUP($A1181,'Recurring Plans'!$A$5:$M$104,8,FALSE),0),IFERROR(VLOOKUP($A1181,'Recurring Plans'!$A$5:$M$104,11,FALSE),"")&lt;&gt;'Assumptions'!$E$9),"",IFERROR(IF(VLOOKUP($A1181,'Recurring Plans'!$A$5:$M$104,7,FALSE)='Assumptions'!$E$4,VLOOKUP($A1181,'Recurring Plans'!$A$5:$M$104,5,FALSE)+($B1181-1)*VLOOKUP($A1181,'Recurring Plans'!$A$5:$M$104,6,FALSE),IF(VLOOKUP($A1181,'Recurring Plans'!$A$5:$M$104,7,FALSE)='Assumptions'!$E$5,VLOOKUP($A1181,'Recurring Plans'!$A$5:$M$104,5,FALSE)+($B1181-1)*VLOOKUP($A1181,'Recurring Plans'!$A$5:$M$104,6,FALSE)*7,IF(VLOOKUP($A1181,'Recurring Plans'!$A$5:$M$104,7,FALSE)='Assumptions'!$E$6,EDATE(VLOOKUP($A1181,'Recurring Plans'!$A$5:$M$104,5,FALSE),($B1181-1)*VLOOKUP($A1181,'Recurring Plans'!$A$5:$M$104,6,FALSE)),""))),""))</f>
        <v/>
      </c>
      <c r="F1181" s="31" t="n"/>
      <c r="G1181" s="32">
        <f>IF($E1181="","",IF($F1181&lt;&gt;"",$F1181,$E1181))</f>
        <v/>
      </c>
      <c r="H1181" s="22">
        <f>IF($E1181="","",IFERROR(VLOOKUP($A1181,'Recurring Plans'!$A$5:$M$104,9,FALSE),""))</f>
        <v/>
      </c>
      <c r="I1181" s="13" t="n"/>
      <c r="J1181" s="18">
        <f>IF($E1181="","",IF($I1181&lt;&gt;"",$I1181,IFERROR(VLOOKUP($A1181,'Recurring Plans'!$A$5:$M$104,10,FALSE),"")))</f>
        <v/>
      </c>
      <c r="K1181" s="12" t="n"/>
      <c r="L1181" s="6">
        <f>IF($G1181="","",IF($K1181&lt;&gt;"",$K1181,'Assumptions'!$E$14))</f>
        <v/>
      </c>
      <c r="M1181" s="13" t="n"/>
      <c r="N1181" s="18">
        <f>IF($G1181="","",IF(OR($F1181&lt;&gt;"",$I1181&lt;&gt;"",$M1181&lt;&gt;"",$K1181='Assumptions'!$E$16,$K1181='Assumptions'!$E$17),"Exception - check",IF(AND($L1181='Assumptions'!$E$14,$G1181&lt;'Assumptions'!$B$4),"Past date - check","")))</f>
        <v/>
      </c>
    </row>
    <row r="1182">
      <c r="A1182" s="9">
        <f>IFERROR(IF(INDEX('Recurring Plans'!$A$5:$A$104,INT((ROW()-5)/12)+1)="","",INDEX('Recurring Plans'!$A$5:$A$104,INT((ROW()-5)/12)+1)),"")</f>
        <v/>
      </c>
      <c r="B1182" s="23">
        <f>IF($A1182="","",MOD(ROW()-5,12)+1)</f>
        <v/>
      </c>
      <c r="C1182" s="20">
        <f>IF($A1182="","",IFERROR(VLOOKUP($A1182,'Recurring Plans'!$A$5:$M$104,2,FALSE),""))</f>
        <v/>
      </c>
      <c r="D1182" s="20">
        <f>IF($A1182="","",IFERROR(VLOOKUP($A1182,'Recurring Plans'!$A$5:$M$104,4,FALSE),""))</f>
        <v/>
      </c>
      <c r="E1182" s="33">
        <f>IF(OR($A1182="",$B1182&gt;IFERROR(VLOOKUP($A1182,'Recurring Plans'!$A$5:$M$104,8,FALSE),0),IFERROR(VLOOKUP($A1182,'Recurring Plans'!$A$5:$M$104,11,FALSE),"")&lt;&gt;'Assumptions'!$E$9),"",IFERROR(IF(VLOOKUP($A1182,'Recurring Plans'!$A$5:$M$104,7,FALSE)='Assumptions'!$E$4,VLOOKUP($A1182,'Recurring Plans'!$A$5:$M$104,5,FALSE)+($B1182-1)*VLOOKUP($A1182,'Recurring Plans'!$A$5:$M$104,6,FALSE),IF(VLOOKUP($A1182,'Recurring Plans'!$A$5:$M$104,7,FALSE)='Assumptions'!$E$5,VLOOKUP($A1182,'Recurring Plans'!$A$5:$M$104,5,FALSE)+($B1182-1)*VLOOKUP($A1182,'Recurring Plans'!$A$5:$M$104,6,FALSE)*7,IF(VLOOKUP($A1182,'Recurring Plans'!$A$5:$M$104,7,FALSE)='Assumptions'!$E$6,EDATE(VLOOKUP($A1182,'Recurring Plans'!$A$5:$M$104,5,FALSE),($B1182-1)*VLOOKUP($A1182,'Recurring Plans'!$A$5:$M$104,6,FALSE)),""))),""))</f>
        <v/>
      </c>
      <c r="F1182" s="31" t="n"/>
      <c r="G1182" s="33">
        <f>IF($E1182="","",IF($F1182&lt;&gt;"",$F1182,$E1182))</f>
        <v/>
      </c>
      <c r="H1182" s="24">
        <f>IF($E1182="","",IFERROR(VLOOKUP($A1182,'Recurring Plans'!$A$5:$M$104,9,FALSE),""))</f>
        <v/>
      </c>
      <c r="I1182" s="13" t="n"/>
      <c r="J1182" s="20">
        <f>IF($E1182="","",IF($I1182&lt;&gt;"",$I1182,IFERROR(VLOOKUP($A1182,'Recurring Plans'!$A$5:$M$104,10,FALSE),"")))</f>
        <v/>
      </c>
      <c r="K1182" s="12" t="n"/>
      <c r="L1182" s="9">
        <f>IF($G1182="","",IF($K1182&lt;&gt;"",$K1182,'Assumptions'!$E$14))</f>
        <v/>
      </c>
      <c r="M1182" s="13" t="n"/>
      <c r="N1182" s="20">
        <f>IF($G1182="","",IF(OR($F1182&lt;&gt;"",$I1182&lt;&gt;"",$M1182&lt;&gt;"",$K1182='Assumptions'!$E$16,$K1182='Assumptions'!$E$17),"Exception - check",IF(AND($L1182='Assumptions'!$E$14,$G1182&lt;'Assumptions'!$B$4),"Past date - check","")))</f>
        <v/>
      </c>
    </row>
    <row r="1183">
      <c r="A1183" s="6">
        <f>IFERROR(IF(INDEX('Recurring Plans'!$A$5:$A$104,INT((ROW()-5)/12)+1)="","",INDEX('Recurring Plans'!$A$5:$A$104,INT((ROW()-5)/12)+1)),"")</f>
        <v/>
      </c>
      <c r="B1183" s="21">
        <f>IF($A1183="","",MOD(ROW()-5,12)+1)</f>
        <v/>
      </c>
      <c r="C1183" s="18">
        <f>IF($A1183="","",IFERROR(VLOOKUP($A1183,'Recurring Plans'!$A$5:$M$104,2,FALSE),""))</f>
        <v/>
      </c>
      <c r="D1183" s="18">
        <f>IF($A1183="","",IFERROR(VLOOKUP($A1183,'Recurring Plans'!$A$5:$M$104,4,FALSE),""))</f>
        <v/>
      </c>
      <c r="E1183" s="32">
        <f>IF(OR($A1183="",$B1183&gt;IFERROR(VLOOKUP($A1183,'Recurring Plans'!$A$5:$M$104,8,FALSE),0),IFERROR(VLOOKUP($A1183,'Recurring Plans'!$A$5:$M$104,11,FALSE),"")&lt;&gt;'Assumptions'!$E$9),"",IFERROR(IF(VLOOKUP($A1183,'Recurring Plans'!$A$5:$M$104,7,FALSE)='Assumptions'!$E$4,VLOOKUP($A1183,'Recurring Plans'!$A$5:$M$104,5,FALSE)+($B1183-1)*VLOOKUP($A1183,'Recurring Plans'!$A$5:$M$104,6,FALSE),IF(VLOOKUP($A1183,'Recurring Plans'!$A$5:$M$104,7,FALSE)='Assumptions'!$E$5,VLOOKUP($A1183,'Recurring Plans'!$A$5:$M$104,5,FALSE)+($B1183-1)*VLOOKUP($A1183,'Recurring Plans'!$A$5:$M$104,6,FALSE)*7,IF(VLOOKUP($A1183,'Recurring Plans'!$A$5:$M$104,7,FALSE)='Assumptions'!$E$6,EDATE(VLOOKUP($A1183,'Recurring Plans'!$A$5:$M$104,5,FALSE),($B1183-1)*VLOOKUP($A1183,'Recurring Plans'!$A$5:$M$104,6,FALSE)),""))),""))</f>
        <v/>
      </c>
      <c r="F1183" s="31" t="n"/>
      <c r="G1183" s="32">
        <f>IF($E1183="","",IF($F1183&lt;&gt;"",$F1183,$E1183))</f>
        <v/>
      </c>
      <c r="H1183" s="22">
        <f>IF($E1183="","",IFERROR(VLOOKUP($A1183,'Recurring Plans'!$A$5:$M$104,9,FALSE),""))</f>
        <v/>
      </c>
      <c r="I1183" s="13" t="n"/>
      <c r="J1183" s="18">
        <f>IF($E1183="","",IF($I1183&lt;&gt;"",$I1183,IFERROR(VLOOKUP($A1183,'Recurring Plans'!$A$5:$M$104,10,FALSE),"")))</f>
        <v/>
      </c>
      <c r="K1183" s="12" t="n"/>
      <c r="L1183" s="6">
        <f>IF($G1183="","",IF($K1183&lt;&gt;"",$K1183,'Assumptions'!$E$14))</f>
        <v/>
      </c>
      <c r="M1183" s="13" t="n"/>
      <c r="N1183" s="18">
        <f>IF($G1183="","",IF(OR($F1183&lt;&gt;"",$I1183&lt;&gt;"",$M1183&lt;&gt;"",$K1183='Assumptions'!$E$16,$K1183='Assumptions'!$E$17),"Exception - check",IF(AND($L1183='Assumptions'!$E$14,$G1183&lt;'Assumptions'!$B$4),"Past date - check","")))</f>
        <v/>
      </c>
    </row>
    <row r="1184">
      <c r="A1184" s="9">
        <f>IFERROR(IF(INDEX('Recurring Plans'!$A$5:$A$104,INT((ROW()-5)/12)+1)="","",INDEX('Recurring Plans'!$A$5:$A$104,INT((ROW()-5)/12)+1)),"")</f>
        <v/>
      </c>
      <c r="B1184" s="23">
        <f>IF($A1184="","",MOD(ROW()-5,12)+1)</f>
        <v/>
      </c>
      <c r="C1184" s="20">
        <f>IF($A1184="","",IFERROR(VLOOKUP($A1184,'Recurring Plans'!$A$5:$M$104,2,FALSE),""))</f>
        <v/>
      </c>
      <c r="D1184" s="20">
        <f>IF($A1184="","",IFERROR(VLOOKUP($A1184,'Recurring Plans'!$A$5:$M$104,4,FALSE),""))</f>
        <v/>
      </c>
      <c r="E1184" s="33">
        <f>IF(OR($A1184="",$B1184&gt;IFERROR(VLOOKUP($A1184,'Recurring Plans'!$A$5:$M$104,8,FALSE),0),IFERROR(VLOOKUP($A1184,'Recurring Plans'!$A$5:$M$104,11,FALSE),"")&lt;&gt;'Assumptions'!$E$9),"",IFERROR(IF(VLOOKUP($A1184,'Recurring Plans'!$A$5:$M$104,7,FALSE)='Assumptions'!$E$4,VLOOKUP($A1184,'Recurring Plans'!$A$5:$M$104,5,FALSE)+($B1184-1)*VLOOKUP($A1184,'Recurring Plans'!$A$5:$M$104,6,FALSE),IF(VLOOKUP($A1184,'Recurring Plans'!$A$5:$M$104,7,FALSE)='Assumptions'!$E$5,VLOOKUP($A1184,'Recurring Plans'!$A$5:$M$104,5,FALSE)+($B1184-1)*VLOOKUP($A1184,'Recurring Plans'!$A$5:$M$104,6,FALSE)*7,IF(VLOOKUP($A1184,'Recurring Plans'!$A$5:$M$104,7,FALSE)='Assumptions'!$E$6,EDATE(VLOOKUP($A1184,'Recurring Plans'!$A$5:$M$104,5,FALSE),($B1184-1)*VLOOKUP($A1184,'Recurring Plans'!$A$5:$M$104,6,FALSE)),""))),""))</f>
        <v/>
      </c>
      <c r="F1184" s="31" t="n"/>
      <c r="G1184" s="33">
        <f>IF($E1184="","",IF($F1184&lt;&gt;"",$F1184,$E1184))</f>
        <v/>
      </c>
      <c r="H1184" s="24">
        <f>IF($E1184="","",IFERROR(VLOOKUP($A1184,'Recurring Plans'!$A$5:$M$104,9,FALSE),""))</f>
        <v/>
      </c>
      <c r="I1184" s="13" t="n"/>
      <c r="J1184" s="20">
        <f>IF($E1184="","",IF($I1184&lt;&gt;"",$I1184,IFERROR(VLOOKUP($A1184,'Recurring Plans'!$A$5:$M$104,10,FALSE),"")))</f>
        <v/>
      </c>
      <c r="K1184" s="12" t="n"/>
      <c r="L1184" s="9">
        <f>IF($G1184="","",IF($K1184&lt;&gt;"",$K1184,'Assumptions'!$E$14))</f>
        <v/>
      </c>
      <c r="M1184" s="13" t="n"/>
      <c r="N1184" s="20">
        <f>IF($G1184="","",IF(OR($F1184&lt;&gt;"",$I1184&lt;&gt;"",$M1184&lt;&gt;"",$K1184='Assumptions'!$E$16,$K1184='Assumptions'!$E$17),"Exception - check",IF(AND($L1184='Assumptions'!$E$14,$G1184&lt;'Assumptions'!$B$4),"Past date - check","")))</f>
        <v/>
      </c>
    </row>
    <row r="1185">
      <c r="A1185" s="6">
        <f>IFERROR(IF(INDEX('Recurring Plans'!$A$5:$A$104,INT((ROW()-5)/12)+1)="","",INDEX('Recurring Plans'!$A$5:$A$104,INT((ROW()-5)/12)+1)),"")</f>
        <v/>
      </c>
      <c r="B1185" s="21">
        <f>IF($A1185="","",MOD(ROW()-5,12)+1)</f>
        <v/>
      </c>
      <c r="C1185" s="18">
        <f>IF($A1185="","",IFERROR(VLOOKUP($A1185,'Recurring Plans'!$A$5:$M$104,2,FALSE),""))</f>
        <v/>
      </c>
      <c r="D1185" s="18">
        <f>IF($A1185="","",IFERROR(VLOOKUP($A1185,'Recurring Plans'!$A$5:$M$104,4,FALSE),""))</f>
        <v/>
      </c>
      <c r="E1185" s="32">
        <f>IF(OR($A1185="",$B1185&gt;IFERROR(VLOOKUP($A1185,'Recurring Plans'!$A$5:$M$104,8,FALSE),0),IFERROR(VLOOKUP($A1185,'Recurring Plans'!$A$5:$M$104,11,FALSE),"")&lt;&gt;'Assumptions'!$E$9),"",IFERROR(IF(VLOOKUP($A1185,'Recurring Plans'!$A$5:$M$104,7,FALSE)='Assumptions'!$E$4,VLOOKUP($A1185,'Recurring Plans'!$A$5:$M$104,5,FALSE)+($B1185-1)*VLOOKUP($A1185,'Recurring Plans'!$A$5:$M$104,6,FALSE),IF(VLOOKUP($A1185,'Recurring Plans'!$A$5:$M$104,7,FALSE)='Assumptions'!$E$5,VLOOKUP($A1185,'Recurring Plans'!$A$5:$M$104,5,FALSE)+($B1185-1)*VLOOKUP($A1185,'Recurring Plans'!$A$5:$M$104,6,FALSE)*7,IF(VLOOKUP($A1185,'Recurring Plans'!$A$5:$M$104,7,FALSE)='Assumptions'!$E$6,EDATE(VLOOKUP($A1185,'Recurring Plans'!$A$5:$M$104,5,FALSE),($B1185-1)*VLOOKUP($A1185,'Recurring Plans'!$A$5:$M$104,6,FALSE)),""))),""))</f>
        <v/>
      </c>
      <c r="F1185" s="31" t="n"/>
      <c r="G1185" s="32">
        <f>IF($E1185="","",IF($F1185&lt;&gt;"",$F1185,$E1185))</f>
        <v/>
      </c>
      <c r="H1185" s="22">
        <f>IF($E1185="","",IFERROR(VLOOKUP($A1185,'Recurring Plans'!$A$5:$M$104,9,FALSE),""))</f>
        <v/>
      </c>
      <c r="I1185" s="13" t="n"/>
      <c r="J1185" s="18">
        <f>IF($E1185="","",IF($I1185&lt;&gt;"",$I1185,IFERROR(VLOOKUP($A1185,'Recurring Plans'!$A$5:$M$104,10,FALSE),"")))</f>
        <v/>
      </c>
      <c r="K1185" s="12" t="n"/>
      <c r="L1185" s="6">
        <f>IF($G1185="","",IF($K1185&lt;&gt;"",$K1185,'Assumptions'!$E$14))</f>
        <v/>
      </c>
      <c r="M1185" s="13" t="n"/>
      <c r="N1185" s="18">
        <f>IF($G1185="","",IF(OR($F1185&lt;&gt;"",$I1185&lt;&gt;"",$M1185&lt;&gt;"",$K1185='Assumptions'!$E$16,$K1185='Assumptions'!$E$17),"Exception - check",IF(AND($L1185='Assumptions'!$E$14,$G1185&lt;'Assumptions'!$B$4),"Past date - check","")))</f>
        <v/>
      </c>
    </row>
    <row r="1186">
      <c r="A1186" s="9">
        <f>IFERROR(IF(INDEX('Recurring Plans'!$A$5:$A$104,INT((ROW()-5)/12)+1)="","",INDEX('Recurring Plans'!$A$5:$A$104,INT((ROW()-5)/12)+1)),"")</f>
        <v/>
      </c>
      <c r="B1186" s="23">
        <f>IF($A1186="","",MOD(ROW()-5,12)+1)</f>
        <v/>
      </c>
      <c r="C1186" s="20">
        <f>IF($A1186="","",IFERROR(VLOOKUP($A1186,'Recurring Plans'!$A$5:$M$104,2,FALSE),""))</f>
        <v/>
      </c>
      <c r="D1186" s="20">
        <f>IF($A1186="","",IFERROR(VLOOKUP($A1186,'Recurring Plans'!$A$5:$M$104,4,FALSE),""))</f>
        <v/>
      </c>
      <c r="E1186" s="33">
        <f>IF(OR($A1186="",$B1186&gt;IFERROR(VLOOKUP($A1186,'Recurring Plans'!$A$5:$M$104,8,FALSE),0),IFERROR(VLOOKUP($A1186,'Recurring Plans'!$A$5:$M$104,11,FALSE),"")&lt;&gt;'Assumptions'!$E$9),"",IFERROR(IF(VLOOKUP($A1186,'Recurring Plans'!$A$5:$M$104,7,FALSE)='Assumptions'!$E$4,VLOOKUP($A1186,'Recurring Plans'!$A$5:$M$104,5,FALSE)+($B1186-1)*VLOOKUP($A1186,'Recurring Plans'!$A$5:$M$104,6,FALSE),IF(VLOOKUP($A1186,'Recurring Plans'!$A$5:$M$104,7,FALSE)='Assumptions'!$E$5,VLOOKUP($A1186,'Recurring Plans'!$A$5:$M$104,5,FALSE)+($B1186-1)*VLOOKUP($A1186,'Recurring Plans'!$A$5:$M$104,6,FALSE)*7,IF(VLOOKUP($A1186,'Recurring Plans'!$A$5:$M$104,7,FALSE)='Assumptions'!$E$6,EDATE(VLOOKUP($A1186,'Recurring Plans'!$A$5:$M$104,5,FALSE),($B1186-1)*VLOOKUP($A1186,'Recurring Plans'!$A$5:$M$104,6,FALSE)),""))),""))</f>
        <v/>
      </c>
      <c r="F1186" s="31" t="n"/>
      <c r="G1186" s="33">
        <f>IF($E1186="","",IF($F1186&lt;&gt;"",$F1186,$E1186))</f>
        <v/>
      </c>
      <c r="H1186" s="24">
        <f>IF($E1186="","",IFERROR(VLOOKUP($A1186,'Recurring Plans'!$A$5:$M$104,9,FALSE),""))</f>
        <v/>
      </c>
      <c r="I1186" s="13" t="n"/>
      <c r="J1186" s="20">
        <f>IF($E1186="","",IF($I1186&lt;&gt;"",$I1186,IFERROR(VLOOKUP($A1186,'Recurring Plans'!$A$5:$M$104,10,FALSE),"")))</f>
        <v/>
      </c>
      <c r="K1186" s="12" t="n"/>
      <c r="L1186" s="9">
        <f>IF($G1186="","",IF($K1186&lt;&gt;"",$K1186,'Assumptions'!$E$14))</f>
        <v/>
      </c>
      <c r="M1186" s="13" t="n"/>
      <c r="N1186" s="20">
        <f>IF($G1186="","",IF(OR($F1186&lt;&gt;"",$I1186&lt;&gt;"",$M1186&lt;&gt;"",$K1186='Assumptions'!$E$16,$K1186='Assumptions'!$E$17),"Exception - check",IF(AND($L1186='Assumptions'!$E$14,$G1186&lt;'Assumptions'!$B$4),"Past date - check","")))</f>
        <v/>
      </c>
    </row>
    <row r="1187">
      <c r="A1187" s="6">
        <f>IFERROR(IF(INDEX('Recurring Plans'!$A$5:$A$104,INT((ROW()-5)/12)+1)="","",INDEX('Recurring Plans'!$A$5:$A$104,INT((ROW()-5)/12)+1)),"")</f>
        <v/>
      </c>
      <c r="B1187" s="21">
        <f>IF($A1187="","",MOD(ROW()-5,12)+1)</f>
        <v/>
      </c>
      <c r="C1187" s="18">
        <f>IF($A1187="","",IFERROR(VLOOKUP($A1187,'Recurring Plans'!$A$5:$M$104,2,FALSE),""))</f>
        <v/>
      </c>
      <c r="D1187" s="18">
        <f>IF($A1187="","",IFERROR(VLOOKUP($A1187,'Recurring Plans'!$A$5:$M$104,4,FALSE),""))</f>
        <v/>
      </c>
      <c r="E1187" s="32">
        <f>IF(OR($A1187="",$B1187&gt;IFERROR(VLOOKUP($A1187,'Recurring Plans'!$A$5:$M$104,8,FALSE),0),IFERROR(VLOOKUP($A1187,'Recurring Plans'!$A$5:$M$104,11,FALSE),"")&lt;&gt;'Assumptions'!$E$9),"",IFERROR(IF(VLOOKUP($A1187,'Recurring Plans'!$A$5:$M$104,7,FALSE)='Assumptions'!$E$4,VLOOKUP($A1187,'Recurring Plans'!$A$5:$M$104,5,FALSE)+($B1187-1)*VLOOKUP($A1187,'Recurring Plans'!$A$5:$M$104,6,FALSE),IF(VLOOKUP($A1187,'Recurring Plans'!$A$5:$M$104,7,FALSE)='Assumptions'!$E$5,VLOOKUP($A1187,'Recurring Plans'!$A$5:$M$104,5,FALSE)+($B1187-1)*VLOOKUP($A1187,'Recurring Plans'!$A$5:$M$104,6,FALSE)*7,IF(VLOOKUP($A1187,'Recurring Plans'!$A$5:$M$104,7,FALSE)='Assumptions'!$E$6,EDATE(VLOOKUP($A1187,'Recurring Plans'!$A$5:$M$104,5,FALSE),($B1187-1)*VLOOKUP($A1187,'Recurring Plans'!$A$5:$M$104,6,FALSE)),""))),""))</f>
        <v/>
      </c>
      <c r="F1187" s="31" t="n"/>
      <c r="G1187" s="32">
        <f>IF($E1187="","",IF($F1187&lt;&gt;"",$F1187,$E1187))</f>
        <v/>
      </c>
      <c r="H1187" s="22">
        <f>IF($E1187="","",IFERROR(VLOOKUP($A1187,'Recurring Plans'!$A$5:$M$104,9,FALSE),""))</f>
        <v/>
      </c>
      <c r="I1187" s="13" t="n"/>
      <c r="J1187" s="18">
        <f>IF($E1187="","",IF($I1187&lt;&gt;"",$I1187,IFERROR(VLOOKUP($A1187,'Recurring Plans'!$A$5:$M$104,10,FALSE),"")))</f>
        <v/>
      </c>
      <c r="K1187" s="12" t="n"/>
      <c r="L1187" s="6">
        <f>IF($G1187="","",IF($K1187&lt;&gt;"",$K1187,'Assumptions'!$E$14))</f>
        <v/>
      </c>
      <c r="M1187" s="13" t="n"/>
      <c r="N1187" s="18">
        <f>IF($G1187="","",IF(OR($F1187&lt;&gt;"",$I1187&lt;&gt;"",$M1187&lt;&gt;"",$K1187='Assumptions'!$E$16,$K1187='Assumptions'!$E$17),"Exception - check",IF(AND($L1187='Assumptions'!$E$14,$G1187&lt;'Assumptions'!$B$4),"Past date - check","")))</f>
        <v/>
      </c>
    </row>
    <row r="1188">
      <c r="A1188" s="9">
        <f>IFERROR(IF(INDEX('Recurring Plans'!$A$5:$A$104,INT((ROW()-5)/12)+1)="","",INDEX('Recurring Plans'!$A$5:$A$104,INT((ROW()-5)/12)+1)),"")</f>
        <v/>
      </c>
      <c r="B1188" s="23">
        <f>IF($A1188="","",MOD(ROW()-5,12)+1)</f>
        <v/>
      </c>
      <c r="C1188" s="20">
        <f>IF($A1188="","",IFERROR(VLOOKUP($A1188,'Recurring Plans'!$A$5:$M$104,2,FALSE),""))</f>
        <v/>
      </c>
      <c r="D1188" s="20">
        <f>IF($A1188="","",IFERROR(VLOOKUP($A1188,'Recurring Plans'!$A$5:$M$104,4,FALSE),""))</f>
        <v/>
      </c>
      <c r="E1188" s="33">
        <f>IF(OR($A1188="",$B1188&gt;IFERROR(VLOOKUP($A1188,'Recurring Plans'!$A$5:$M$104,8,FALSE),0),IFERROR(VLOOKUP($A1188,'Recurring Plans'!$A$5:$M$104,11,FALSE),"")&lt;&gt;'Assumptions'!$E$9),"",IFERROR(IF(VLOOKUP($A1188,'Recurring Plans'!$A$5:$M$104,7,FALSE)='Assumptions'!$E$4,VLOOKUP($A1188,'Recurring Plans'!$A$5:$M$104,5,FALSE)+($B1188-1)*VLOOKUP($A1188,'Recurring Plans'!$A$5:$M$104,6,FALSE),IF(VLOOKUP($A1188,'Recurring Plans'!$A$5:$M$104,7,FALSE)='Assumptions'!$E$5,VLOOKUP($A1188,'Recurring Plans'!$A$5:$M$104,5,FALSE)+($B1188-1)*VLOOKUP($A1188,'Recurring Plans'!$A$5:$M$104,6,FALSE)*7,IF(VLOOKUP($A1188,'Recurring Plans'!$A$5:$M$104,7,FALSE)='Assumptions'!$E$6,EDATE(VLOOKUP($A1188,'Recurring Plans'!$A$5:$M$104,5,FALSE),($B1188-1)*VLOOKUP($A1188,'Recurring Plans'!$A$5:$M$104,6,FALSE)),""))),""))</f>
        <v/>
      </c>
      <c r="F1188" s="31" t="n"/>
      <c r="G1188" s="33">
        <f>IF($E1188="","",IF($F1188&lt;&gt;"",$F1188,$E1188))</f>
        <v/>
      </c>
      <c r="H1188" s="24">
        <f>IF($E1188="","",IFERROR(VLOOKUP($A1188,'Recurring Plans'!$A$5:$M$104,9,FALSE),""))</f>
        <v/>
      </c>
      <c r="I1188" s="13" t="n"/>
      <c r="J1188" s="20">
        <f>IF($E1188="","",IF($I1188&lt;&gt;"",$I1188,IFERROR(VLOOKUP($A1188,'Recurring Plans'!$A$5:$M$104,10,FALSE),"")))</f>
        <v/>
      </c>
      <c r="K1188" s="12" t="n"/>
      <c r="L1188" s="9">
        <f>IF($G1188="","",IF($K1188&lt;&gt;"",$K1188,'Assumptions'!$E$14))</f>
        <v/>
      </c>
      <c r="M1188" s="13" t="n"/>
      <c r="N1188" s="20">
        <f>IF($G1188="","",IF(OR($F1188&lt;&gt;"",$I1188&lt;&gt;"",$M1188&lt;&gt;"",$K1188='Assumptions'!$E$16,$K1188='Assumptions'!$E$17),"Exception - check",IF(AND($L1188='Assumptions'!$E$14,$G1188&lt;'Assumptions'!$B$4),"Past date - check","")))</f>
        <v/>
      </c>
    </row>
    <row r="1189">
      <c r="A1189" s="6">
        <f>IFERROR(IF(INDEX('Recurring Plans'!$A$5:$A$104,INT((ROW()-5)/12)+1)="","",INDEX('Recurring Plans'!$A$5:$A$104,INT((ROW()-5)/12)+1)),"")</f>
        <v/>
      </c>
      <c r="B1189" s="21">
        <f>IF($A1189="","",MOD(ROW()-5,12)+1)</f>
        <v/>
      </c>
      <c r="C1189" s="18">
        <f>IF($A1189="","",IFERROR(VLOOKUP($A1189,'Recurring Plans'!$A$5:$M$104,2,FALSE),""))</f>
        <v/>
      </c>
      <c r="D1189" s="18">
        <f>IF($A1189="","",IFERROR(VLOOKUP($A1189,'Recurring Plans'!$A$5:$M$104,4,FALSE),""))</f>
        <v/>
      </c>
      <c r="E1189" s="32">
        <f>IF(OR($A1189="",$B1189&gt;IFERROR(VLOOKUP($A1189,'Recurring Plans'!$A$5:$M$104,8,FALSE),0),IFERROR(VLOOKUP($A1189,'Recurring Plans'!$A$5:$M$104,11,FALSE),"")&lt;&gt;'Assumptions'!$E$9),"",IFERROR(IF(VLOOKUP($A1189,'Recurring Plans'!$A$5:$M$104,7,FALSE)='Assumptions'!$E$4,VLOOKUP($A1189,'Recurring Plans'!$A$5:$M$104,5,FALSE)+($B1189-1)*VLOOKUP($A1189,'Recurring Plans'!$A$5:$M$104,6,FALSE),IF(VLOOKUP($A1189,'Recurring Plans'!$A$5:$M$104,7,FALSE)='Assumptions'!$E$5,VLOOKUP($A1189,'Recurring Plans'!$A$5:$M$104,5,FALSE)+($B1189-1)*VLOOKUP($A1189,'Recurring Plans'!$A$5:$M$104,6,FALSE)*7,IF(VLOOKUP($A1189,'Recurring Plans'!$A$5:$M$104,7,FALSE)='Assumptions'!$E$6,EDATE(VLOOKUP($A1189,'Recurring Plans'!$A$5:$M$104,5,FALSE),($B1189-1)*VLOOKUP($A1189,'Recurring Plans'!$A$5:$M$104,6,FALSE)),""))),""))</f>
        <v/>
      </c>
      <c r="F1189" s="31" t="n"/>
      <c r="G1189" s="32">
        <f>IF($E1189="","",IF($F1189&lt;&gt;"",$F1189,$E1189))</f>
        <v/>
      </c>
      <c r="H1189" s="22">
        <f>IF($E1189="","",IFERROR(VLOOKUP($A1189,'Recurring Plans'!$A$5:$M$104,9,FALSE),""))</f>
        <v/>
      </c>
      <c r="I1189" s="13" t="n"/>
      <c r="J1189" s="18">
        <f>IF($E1189="","",IF($I1189&lt;&gt;"",$I1189,IFERROR(VLOOKUP($A1189,'Recurring Plans'!$A$5:$M$104,10,FALSE),"")))</f>
        <v/>
      </c>
      <c r="K1189" s="12" t="n"/>
      <c r="L1189" s="6">
        <f>IF($G1189="","",IF($K1189&lt;&gt;"",$K1189,'Assumptions'!$E$14))</f>
        <v/>
      </c>
      <c r="M1189" s="13" t="n"/>
      <c r="N1189" s="18">
        <f>IF($G1189="","",IF(OR($F1189&lt;&gt;"",$I1189&lt;&gt;"",$M1189&lt;&gt;"",$K1189='Assumptions'!$E$16,$K1189='Assumptions'!$E$17),"Exception - check",IF(AND($L1189='Assumptions'!$E$14,$G1189&lt;'Assumptions'!$B$4),"Past date - check","")))</f>
        <v/>
      </c>
    </row>
    <row r="1190">
      <c r="A1190" s="9">
        <f>IFERROR(IF(INDEX('Recurring Plans'!$A$5:$A$104,INT((ROW()-5)/12)+1)="","",INDEX('Recurring Plans'!$A$5:$A$104,INT((ROW()-5)/12)+1)),"")</f>
        <v/>
      </c>
      <c r="B1190" s="23">
        <f>IF($A1190="","",MOD(ROW()-5,12)+1)</f>
        <v/>
      </c>
      <c r="C1190" s="20">
        <f>IF($A1190="","",IFERROR(VLOOKUP($A1190,'Recurring Plans'!$A$5:$M$104,2,FALSE),""))</f>
        <v/>
      </c>
      <c r="D1190" s="20">
        <f>IF($A1190="","",IFERROR(VLOOKUP($A1190,'Recurring Plans'!$A$5:$M$104,4,FALSE),""))</f>
        <v/>
      </c>
      <c r="E1190" s="33">
        <f>IF(OR($A1190="",$B1190&gt;IFERROR(VLOOKUP($A1190,'Recurring Plans'!$A$5:$M$104,8,FALSE),0),IFERROR(VLOOKUP($A1190,'Recurring Plans'!$A$5:$M$104,11,FALSE),"")&lt;&gt;'Assumptions'!$E$9),"",IFERROR(IF(VLOOKUP($A1190,'Recurring Plans'!$A$5:$M$104,7,FALSE)='Assumptions'!$E$4,VLOOKUP($A1190,'Recurring Plans'!$A$5:$M$104,5,FALSE)+($B1190-1)*VLOOKUP($A1190,'Recurring Plans'!$A$5:$M$104,6,FALSE),IF(VLOOKUP($A1190,'Recurring Plans'!$A$5:$M$104,7,FALSE)='Assumptions'!$E$5,VLOOKUP($A1190,'Recurring Plans'!$A$5:$M$104,5,FALSE)+($B1190-1)*VLOOKUP($A1190,'Recurring Plans'!$A$5:$M$104,6,FALSE)*7,IF(VLOOKUP($A1190,'Recurring Plans'!$A$5:$M$104,7,FALSE)='Assumptions'!$E$6,EDATE(VLOOKUP($A1190,'Recurring Plans'!$A$5:$M$104,5,FALSE),($B1190-1)*VLOOKUP($A1190,'Recurring Plans'!$A$5:$M$104,6,FALSE)),""))),""))</f>
        <v/>
      </c>
      <c r="F1190" s="31" t="n"/>
      <c r="G1190" s="33">
        <f>IF($E1190="","",IF($F1190&lt;&gt;"",$F1190,$E1190))</f>
        <v/>
      </c>
      <c r="H1190" s="24">
        <f>IF($E1190="","",IFERROR(VLOOKUP($A1190,'Recurring Plans'!$A$5:$M$104,9,FALSE),""))</f>
        <v/>
      </c>
      <c r="I1190" s="13" t="n"/>
      <c r="J1190" s="20">
        <f>IF($E1190="","",IF($I1190&lt;&gt;"",$I1190,IFERROR(VLOOKUP($A1190,'Recurring Plans'!$A$5:$M$104,10,FALSE),"")))</f>
        <v/>
      </c>
      <c r="K1190" s="12" t="n"/>
      <c r="L1190" s="9">
        <f>IF($G1190="","",IF($K1190&lt;&gt;"",$K1190,'Assumptions'!$E$14))</f>
        <v/>
      </c>
      <c r="M1190" s="13" t="n"/>
      <c r="N1190" s="20">
        <f>IF($G1190="","",IF(OR($F1190&lt;&gt;"",$I1190&lt;&gt;"",$M1190&lt;&gt;"",$K1190='Assumptions'!$E$16,$K1190='Assumptions'!$E$17),"Exception - check",IF(AND($L1190='Assumptions'!$E$14,$G1190&lt;'Assumptions'!$B$4),"Past date - check","")))</f>
        <v/>
      </c>
    </row>
    <row r="1191">
      <c r="A1191" s="6">
        <f>IFERROR(IF(INDEX('Recurring Plans'!$A$5:$A$104,INT((ROW()-5)/12)+1)="","",INDEX('Recurring Plans'!$A$5:$A$104,INT((ROW()-5)/12)+1)),"")</f>
        <v/>
      </c>
      <c r="B1191" s="21">
        <f>IF($A1191="","",MOD(ROW()-5,12)+1)</f>
        <v/>
      </c>
      <c r="C1191" s="18">
        <f>IF($A1191="","",IFERROR(VLOOKUP($A1191,'Recurring Plans'!$A$5:$M$104,2,FALSE),""))</f>
        <v/>
      </c>
      <c r="D1191" s="18">
        <f>IF($A1191="","",IFERROR(VLOOKUP($A1191,'Recurring Plans'!$A$5:$M$104,4,FALSE),""))</f>
        <v/>
      </c>
      <c r="E1191" s="32">
        <f>IF(OR($A1191="",$B1191&gt;IFERROR(VLOOKUP($A1191,'Recurring Plans'!$A$5:$M$104,8,FALSE),0),IFERROR(VLOOKUP($A1191,'Recurring Plans'!$A$5:$M$104,11,FALSE),"")&lt;&gt;'Assumptions'!$E$9),"",IFERROR(IF(VLOOKUP($A1191,'Recurring Plans'!$A$5:$M$104,7,FALSE)='Assumptions'!$E$4,VLOOKUP($A1191,'Recurring Plans'!$A$5:$M$104,5,FALSE)+($B1191-1)*VLOOKUP($A1191,'Recurring Plans'!$A$5:$M$104,6,FALSE),IF(VLOOKUP($A1191,'Recurring Plans'!$A$5:$M$104,7,FALSE)='Assumptions'!$E$5,VLOOKUP($A1191,'Recurring Plans'!$A$5:$M$104,5,FALSE)+($B1191-1)*VLOOKUP($A1191,'Recurring Plans'!$A$5:$M$104,6,FALSE)*7,IF(VLOOKUP($A1191,'Recurring Plans'!$A$5:$M$104,7,FALSE)='Assumptions'!$E$6,EDATE(VLOOKUP($A1191,'Recurring Plans'!$A$5:$M$104,5,FALSE),($B1191-1)*VLOOKUP($A1191,'Recurring Plans'!$A$5:$M$104,6,FALSE)),""))),""))</f>
        <v/>
      </c>
      <c r="F1191" s="31" t="n"/>
      <c r="G1191" s="32">
        <f>IF($E1191="","",IF($F1191&lt;&gt;"",$F1191,$E1191))</f>
        <v/>
      </c>
      <c r="H1191" s="22">
        <f>IF($E1191="","",IFERROR(VLOOKUP($A1191,'Recurring Plans'!$A$5:$M$104,9,FALSE),""))</f>
        <v/>
      </c>
      <c r="I1191" s="13" t="n"/>
      <c r="J1191" s="18">
        <f>IF($E1191="","",IF($I1191&lt;&gt;"",$I1191,IFERROR(VLOOKUP($A1191,'Recurring Plans'!$A$5:$M$104,10,FALSE),"")))</f>
        <v/>
      </c>
      <c r="K1191" s="12" t="n"/>
      <c r="L1191" s="6">
        <f>IF($G1191="","",IF($K1191&lt;&gt;"",$K1191,'Assumptions'!$E$14))</f>
        <v/>
      </c>
      <c r="M1191" s="13" t="n"/>
      <c r="N1191" s="18">
        <f>IF($G1191="","",IF(OR($F1191&lt;&gt;"",$I1191&lt;&gt;"",$M1191&lt;&gt;"",$K1191='Assumptions'!$E$16,$K1191='Assumptions'!$E$17),"Exception - check",IF(AND($L1191='Assumptions'!$E$14,$G1191&lt;'Assumptions'!$B$4),"Past date - check","")))</f>
        <v/>
      </c>
    </row>
    <row r="1192">
      <c r="A1192" s="9">
        <f>IFERROR(IF(INDEX('Recurring Plans'!$A$5:$A$104,INT((ROW()-5)/12)+1)="","",INDEX('Recurring Plans'!$A$5:$A$104,INT((ROW()-5)/12)+1)),"")</f>
        <v/>
      </c>
      <c r="B1192" s="23">
        <f>IF($A1192="","",MOD(ROW()-5,12)+1)</f>
        <v/>
      </c>
      <c r="C1192" s="20">
        <f>IF($A1192="","",IFERROR(VLOOKUP($A1192,'Recurring Plans'!$A$5:$M$104,2,FALSE),""))</f>
        <v/>
      </c>
      <c r="D1192" s="20">
        <f>IF($A1192="","",IFERROR(VLOOKUP($A1192,'Recurring Plans'!$A$5:$M$104,4,FALSE),""))</f>
        <v/>
      </c>
      <c r="E1192" s="33">
        <f>IF(OR($A1192="",$B1192&gt;IFERROR(VLOOKUP($A1192,'Recurring Plans'!$A$5:$M$104,8,FALSE),0),IFERROR(VLOOKUP($A1192,'Recurring Plans'!$A$5:$M$104,11,FALSE),"")&lt;&gt;'Assumptions'!$E$9),"",IFERROR(IF(VLOOKUP($A1192,'Recurring Plans'!$A$5:$M$104,7,FALSE)='Assumptions'!$E$4,VLOOKUP($A1192,'Recurring Plans'!$A$5:$M$104,5,FALSE)+($B1192-1)*VLOOKUP($A1192,'Recurring Plans'!$A$5:$M$104,6,FALSE),IF(VLOOKUP($A1192,'Recurring Plans'!$A$5:$M$104,7,FALSE)='Assumptions'!$E$5,VLOOKUP($A1192,'Recurring Plans'!$A$5:$M$104,5,FALSE)+($B1192-1)*VLOOKUP($A1192,'Recurring Plans'!$A$5:$M$104,6,FALSE)*7,IF(VLOOKUP($A1192,'Recurring Plans'!$A$5:$M$104,7,FALSE)='Assumptions'!$E$6,EDATE(VLOOKUP($A1192,'Recurring Plans'!$A$5:$M$104,5,FALSE),($B1192-1)*VLOOKUP($A1192,'Recurring Plans'!$A$5:$M$104,6,FALSE)),""))),""))</f>
        <v/>
      </c>
      <c r="F1192" s="31" t="n"/>
      <c r="G1192" s="33">
        <f>IF($E1192="","",IF($F1192&lt;&gt;"",$F1192,$E1192))</f>
        <v/>
      </c>
      <c r="H1192" s="24">
        <f>IF($E1192="","",IFERROR(VLOOKUP($A1192,'Recurring Plans'!$A$5:$M$104,9,FALSE),""))</f>
        <v/>
      </c>
      <c r="I1192" s="13" t="n"/>
      <c r="J1192" s="20">
        <f>IF($E1192="","",IF($I1192&lt;&gt;"",$I1192,IFERROR(VLOOKUP($A1192,'Recurring Plans'!$A$5:$M$104,10,FALSE),"")))</f>
        <v/>
      </c>
      <c r="K1192" s="12" t="n"/>
      <c r="L1192" s="9">
        <f>IF($G1192="","",IF($K1192&lt;&gt;"",$K1192,'Assumptions'!$E$14))</f>
        <v/>
      </c>
      <c r="M1192" s="13" t="n"/>
      <c r="N1192" s="20">
        <f>IF($G1192="","",IF(OR($F1192&lt;&gt;"",$I1192&lt;&gt;"",$M1192&lt;&gt;"",$K1192='Assumptions'!$E$16,$K1192='Assumptions'!$E$17),"Exception - check",IF(AND($L1192='Assumptions'!$E$14,$G1192&lt;'Assumptions'!$B$4),"Past date - check","")))</f>
        <v/>
      </c>
    </row>
    <row r="1193">
      <c r="A1193" s="6">
        <f>IFERROR(IF(INDEX('Recurring Plans'!$A$5:$A$104,INT((ROW()-5)/12)+1)="","",INDEX('Recurring Plans'!$A$5:$A$104,INT((ROW()-5)/12)+1)),"")</f>
        <v/>
      </c>
      <c r="B1193" s="21">
        <f>IF($A1193="","",MOD(ROW()-5,12)+1)</f>
        <v/>
      </c>
      <c r="C1193" s="18">
        <f>IF($A1193="","",IFERROR(VLOOKUP($A1193,'Recurring Plans'!$A$5:$M$104,2,FALSE),""))</f>
        <v/>
      </c>
      <c r="D1193" s="18">
        <f>IF($A1193="","",IFERROR(VLOOKUP($A1193,'Recurring Plans'!$A$5:$M$104,4,FALSE),""))</f>
        <v/>
      </c>
      <c r="E1193" s="32">
        <f>IF(OR($A1193="",$B1193&gt;IFERROR(VLOOKUP($A1193,'Recurring Plans'!$A$5:$M$104,8,FALSE),0),IFERROR(VLOOKUP($A1193,'Recurring Plans'!$A$5:$M$104,11,FALSE),"")&lt;&gt;'Assumptions'!$E$9),"",IFERROR(IF(VLOOKUP($A1193,'Recurring Plans'!$A$5:$M$104,7,FALSE)='Assumptions'!$E$4,VLOOKUP($A1193,'Recurring Plans'!$A$5:$M$104,5,FALSE)+($B1193-1)*VLOOKUP($A1193,'Recurring Plans'!$A$5:$M$104,6,FALSE),IF(VLOOKUP($A1193,'Recurring Plans'!$A$5:$M$104,7,FALSE)='Assumptions'!$E$5,VLOOKUP($A1193,'Recurring Plans'!$A$5:$M$104,5,FALSE)+($B1193-1)*VLOOKUP($A1193,'Recurring Plans'!$A$5:$M$104,6,FALSE)*7,IF(VLOOKUP($A1193,'Recurring Plans'!$A$5:$M$104,7,FALSE)='Assumptions'!$E$6,EDATE(VLOOKUP($A1193,'Recurring Plans'!$A$5:$M$104,5,FALSE),($B1193-1)*VLOOKUP($A1193,'Recurring Plans'!$A$5:$M$104,6,FALSE)),""))),""))</f>
        <v/>
      </c>
      <c r="F1193" s="31" t="n"/>
      <c r="G1193" s="32">
        <f>IF($E1193="","",IF($F1193&lt;&gt;"",$F1193,$E1193))</f>
        <v/>
      </c>
      <c r="H1193" s="22">
        <f>IF($E1193="","",IFERROR(VLOOKUP($A1193,'Recurring Plans'!$A$5:$M$104,9,FALSE),""))</f>
        <v/>
      </c>
      <c r="I1193" s="13" t="n"/>
      <c r="J1193" s="18">
        <f>IF($E1193="","",IF($I1193&lt;&gt;"",$I1193,IFERROR(VLOOKUP($A1193,'Recurring Plans'!$A$5:$M$104,10,FALSE),"")))</f>
        <v/>
      </c>
      <c r="K1193" s="12" t="n"/>
      <c r="L1193" s="6">
        <f>IF($G1193="","",IF($K1193&lt;&gt;"",$K1193,'Assumptions'!$E$14))</f>
        <v/>
      </c>
      <c r="M1193" s="13" t="n"/>
      <c r="N1193" s="18">
        <f>IF($G1193="","",IF(OR($F1193&lt;&gt;"",$I1193&lt;&gt;"",$M1193&lt;&gt;"",$K1193='Assumptions'!$E$16,$K1193='Assumptions'!$E$17),"Exception - check",IF(AND($L1193='Assumptions'!$E$14,$G1193&lt;'Assumptions'!$B$4),"Past date - check","")))</f>
        <v/>
      </c>
    </row>
    <row r="1194">
      <c r="A1194" s="9">
        <f>IFERROR(IF(INDEX('Recurring Plans'!$A$5:$A$104,INT((ROW()-5)/12)+1)="","",INDEX('Recurring Plans'!$A$5:$A$104,INT((ROW()-5)/12)+1)),"")</f>
        <v/>
      </c>
      <c r="B1194" s="23">
        <f>IF($A1194="","",MOD(ROW()-5,12)+1)</f>
        <v/>
      </c>
      <c r="C1194" s="20">
        <f>IF($A1194="","",IFERROR(VLOOKUP($A1194,'Recurring Plans'!$A$5:$M$104,2,FALSE),""))</f>
        <v/>
      </c>
      <c r="D1194" s="20">
        <f>IF($A1194="","",IFERROR(VLOOKUP($A1194,'Recurring Plans'!$A$5:$M$104,4,FALSE),""))</f>
        <v/>
      </c>
      <c r="E1194" s="33">
        <f>IF(OR($A1194="",$B1194&gt;IFERROR(VLOOKUP($A1194,'Recurring Plans'!$A$5:$M$104,8,FALSE),0),IFERROR(VLOOKUP($A1194,'Recurring Plans'!$A$5:$M$104,11,FALSE),"")&lt;&gt;'Assumptions'!$E$9),"",IFERROR(IF(VLOOKUP($A1194,'Recurring Plans'!$A$5:$M$104,7,FALSE)='Assumptions'!$E$4,VLOOKUP($A1194,'Recurring Plans'!$A$5:$M$104,5,FALSE)+($B1194-1)*VLOOKUP($A1194,'Recurring Plans'!$A$5:$M$104,6,FALSE),IF(VLOOKUP($A1194,'Recurring Plans'!$A$5:$M$104,7,FALSE)='Assumptions'!$E$5,VLOOKUP($A1194,'Recurring Plans'!$A$5:$M$104,5,FALSE)+($B1194-1)*VLOOKUP($A1194,'Recurring Plans'!$A$5:$M$104,6,FALSE)*7,IF(VLOOKUP($A1194,'Recurring Plans'!$A$5:$M$104,7,FALSE)='Assumptions'!$E$6,EDATE(VLOOKUP($A1194,'Recurring Plans'!$A$5:$M$104,5,FALSE),($B1194-1)*VLOOKUP($A1194,'Recurring Plans'!$A$5:$M$104,6,FALSE)),""))),""))</f>
        <v/>
      </c>
      <c r="F1194" s="31" t="n"/>
      <c r="G1194" s="33">
        <f>IF($E1194="","",IF($F1194&lt;&gt;"",$F1194,$E1194))</f>
        <v/>
      </c>
      <c r="H1194" s="24">
        <f>IF($E1194="","",IFERROR(VLOOKUP($A1194,'Recurring Plans'!$A$5:$M$104,9,FALSE),""))</f>
        <v/>
      </c>
      <c r="I1194" s="13" t="n"/>
      <c r="J1194" s="20">
        <f>IF($E1194="","",IF($I1194&lt;&gt;"",$I1194,IFERROR(VLOOKUP($A1194,'Recurring Plans'!$A$5:$M$104,10,FALSE),"")))</f>
        <v/>
      </c>
      <c r="K1194" s="12" t="n"/>
      <c r="L1194" s="9">
        <f>IF($G1194="","",IF($K1194&lt;&gt;"",$K1194,'Assumptions'!$E$14))</f>
        <v/>
      </c>
      <c r="M1194" s="13" t="n"/>
      <c r="N1194" s="20">
        <f>IF($G1194="","",IF(OR($F1194&lt;&gt;"",$I1194&lt;&gt;"",$M1194&lt;&gt;"",$K1194='Assumptions'!$E$16,$K1194='Assumptions'!$E$17),"Exception - check",IF(AND($L1194='Assumptions'!$E$14,$G1194&lt;'Assumptions'!$B$4),"Past date - check","")))</f>
        <v/>
      </c>
    </row>
    <row r="1195">
      <c r="A1195" s="6">
        <f>IFERROR(IF(INDEX('Recurring Plans'!$A$5:$A$104,INT((ROW()-5)/12)+1)="","",INDEX('Recurring Plans'!$A$5:$A$104,INT((ROW()-5)/12)+1)),"")</f>
        <v/>
      </c>
      <c r="B1195" s="21">
        <f>IF($A1195="","",MOD(ROW()-5,12)+1)</f>
        <v/>
      </c>
      <c r="C1195" s="18">
        <f>IF($A1195="","",IFERROR(VLOOKUP($A1195,'Recurring Plans'!$A$5:$M$104,2,FALSE),""))</f>
        <v/>
      </c>
      <c r="D1195" s="18">
        <f>IF($A1195="","",IFERROR(VLOOKUP($A1195,'Recurring Plans'!$A$5:$M$104,4,FALSE),""))</f>
        <v/>
      </c>
      <c r="E1195" s="32">
        <f>IF(OR($A1195="",$B1195&gt;IFERROR(VLOOKUP($A1195,'Recurring Plans'!$A$5:$M$104,8,FALSE),0),IFERROR(VLOOKUP($A1195,'Recurring Plans'!$A$5:$M$104,11,FALSE),"")&lt;&gt;'Assumptions'!$E$9),"",IFERROR(IF(VLOOKUP($A1195,'Recurring Plans'!$A$5:$M$104,7,FALSE)='Assumptions'!$E$4,VLOOKUP($A1195,'Recurring Plans'!$A$5:$M$104,5,FALSE)+($B1195-1)*VLOOKUP($A1195,'Recurring Plans'!$A$5:$M$104,6,FALSE),IF(VLOOKUP($A1195,'Recurring Plans'!$A$5:$M$104,7,FALSE)='Assumptions'!$E$5,VLOOKUP($A1195,'Recurring Plans'!$A$5:$M$104,5,FALSE)+($B1195-1)*VLOOKUP($A1195,'Recurring Plans'!$A$5:$M$104,6,FALSE)*7,IF(VLOOKUP($A1195,'Recurring Plans'!$A$5:$M$104,7,FALSE)='Assumptions'!$E$6,EDATE(VLOOKUP($A1195,'Recurring Plans'!$A$5:$M$104,5,FALSE),($B1195-1)*VLOOKUP($A1195,'Recurring Plans'!$A$5:$M$104,6,FALSE)),""))),""))</f>
        <v/>
      </c>
      <c r="F1195" s="31" t="n"/>
      <c r="G1195" s="32">
        <f>IF($E1195="","",IF($F1195&lt;&gt;"",$F1195,$E1195))</f>
        <v/>
      </c>
      <c r="H1195" s="22">
        <f>IF($E1195="","",IFERROR(VLOOKUP($A1195,'Recurring Plans'!$A$5:$M$104,9,FALSE),""))</f>
        <v/>
      </c>
      <c r="I1195" s="13" t="n"/>
      <c r="J1195" s="18">
        <f>IF($E1195="","",IF($I1195&lt;&gt;"",$I1195,IFERROR(VLOOKUP($A1195,'Recurring Plans'!$A$5:$M$104,10,FALSE),"")))</f>
        <v/>
      </c>
      <c r="K1195" s="12" t="n"/>
      <c r="L1195" s="6">
        <f>IF($G1195="","",IF($K1195&lt;&gt;"",$K1195,'Assumptions'!$E$14))</f>
        <v/>
      </c>
      <c r="M1195" s="13" t="n"/>
      <c r="N1195" s="18">
        <f>IF($G1195="","",IF(OR($F1195&lt;&gt;"",$I1195&lt;&gt;"",$M1195&lt;&gt;"",$K1195='Assumptions'!$E$16,$K1195='Assumptions'!$E$17),"Exception - check",IF(AND($L1195='Assumptions'!$E$14,$G1195&lt;'Assumptions'!$B$4),"Past date - check","")))</f>
        <v/>
      </c>
    </row>
    <row r="1196">
      <c r="A1196" s="9">
        <f>IFERROR(IF(INDEX('Recurring Plans'!$A$5:$A$104,INT((ROW()-5)/12)+1)="","",INDEX('Recurring Plans'!$A$5:$A$104,INT((ROW()-5)/12)+1)),"")</f>
        <v/>
      </c>
      <c r="B1196" s="23">
        <f>IF($A1196="","",MOD(ROW()-5,12)+1)</f>
        <v/>
      </c>
      <c r="C1196" s="20">
        <f>IF($A1196="","",IFERROR(VLOOKUP($A1196,'Recurring Plans'!$A$5:$M$104,2,FALSE),""))</f>
        <v/>
      </c>
      <c r="D1196" s="20">
        <f>IF($A1196="","",IFERROR(VLOOKUP($A1196,'Recurring Plans'!$A$5:$M$104,4,FALSE),""))</f>
        <v/>
      </c>
      <c r="E1196" s="33">
        <f>IF(OR($A1196="",$B1196&gt;IFERROR(VLOOKUP($A1196,'Recurring Plans'!$A$5:$M$104,8,FALSE),0),IFERROR(VLOOKUP($A1196,'Recurring Plans'!$A$5:$M$104,11,FALSE),"")&lt;&gt;'Assumptions'!$E$9),"",IFERROR(IF(VLOOKUP($A1196,'Recurring Plans'!$A$5:$M$104,7,FALSE)='Assumptions'!$E$4,VLOOKUP($A1196,'Recurring Plans'!$A$5:$M$104,5,FALSE)+($B1196-1)*VLOOKUP($A1196,'Recurring Plans'!$A$5:$M$104,6,FALSE),IF(VLOOKUP($A1196,'Recurring Plans'!$A$5:$M$104,7,FALSE)='Assumptions'!$E$5,VLOOKUP($A1196,'Recurring Plans'!$A$5:$M$104,5,FALSE)+($B1196-1)*VLOOKUP($A1196,'Recurring Plans'!$A$5:$M$104,6,FALSE)*7,IF(VLOOKUP($A1196,'Recurring Plans'!$A$5:$M$104,7,FALSE)='Assumptions'!$E$6,EDATE(VLOOKUP($A1196,'Recurring Plans'!$A$5:$M$104,5,FALSE),($B1196-1)*VLOOKUP($A1196,'Recurring Plans'!$A$5:$M$104,6,FALSE)),""))),""))</f>
        <v/>
      </c>
      <c r="F1196" s="31" t="n"/>
      <c r="G1196" s="33">
        <f>IF($E1196="","",IF($F1196&lt;&gt;"",$F1196,$E1196))</f>
        <v/>
      </c>
      <c r="H1196" s="24">
        <f>IF($E1196="","",IFERROR(VLOOKUP($A1196,'Recurring Plans'!$A$5:$M$104,9,FALSE),""))</f>
        <v/>
      </c>
      <c r="I1196" s="13" t="n"/>
      <c r="J1196" s="20">
        <f>IF($E1196="","",IF($I1196&lt;&gt;"",$I1196,IFERROR(VLOOKUP($A1196,'Recurring Plans'!$A$5:$M$104,10,FALSE),"")))</f>
        <v/>
      </c>
      <c r="K1196" s="12" t="n"/>
      <c r="L1196" s="9">
        <f>IF($G1196="","",IF($K1196&lt;&gt;"",$K1196,'Assumptions'!$E$14))</f>
        <v/>
      </c>
      <c r="M1196" s="13" t="n"/>
      <c r="N1196" s="20">
        <f>IF($G1196="","",IF(OR($F1196&lt;&gt;"",$I1196&lt;&gt;"",$M1196&lt;&gt;"",$K1196='Assumptions'!$E$16,$K1196='Assumptions'!$E$17),"Exception - check",IF(AND($L1196='Assumptions'!$E$14,$G1196&lt;'Assumptions'!$B$4),"Past date - check","")))</f>
        <v/>
      </c>
    </row>
    <row r="1197">
      <c r="A1197" s="6">
        <f>IFERROR(IF(INDEX('Recurring Plans'!$A$5:$A$104,INT((ROW()-5)/12)+1)="","",INDEX('Recurring Plans'!$A$5:$A$104,INT((ROW()-5)/12)+1)),"")</f>
        <v/>
      </c>
      <c r="B1197" s="21">
        <f>IF($A1197="","",MOD(ROW()-5,12)+1)</f>
        <v/>
      </c>
      <c r="C1197" s="18">
        <f>IF($A1197="","",IFERROR(VLOOKUP($A1197,'Recurring Plans'!$A$5:$M$104,2,FALSE),""))</f>
        <v/>
      </c>
      <c r="D1197" s="18">
        <f>IF($A1197="","",IFERROR(VLOOKUP($A1197,'Recurring Plans'!$A$5:$M$104,4,FALSE),""))</f>
        <v/>
      </c>
      <c r="E1197" s="32">
        <f>IF(OR($A1197="",$B1197&gt;IFERROR(VLOOKUP($A1197,'Recurring Plans'!$A$5:$M$104,8,FALSE),0),IFERROR(VLOOKUP($A1197,'Recurring Plans'!$A$5:$M$104,11,FALSE),"")&lt;&gt;'Assumptions'!$E$9),"",IFERROR(IF(VLOOKUP($A1197,'Recurring Plans'!$A$5:$M$104,7,FALSE)='Assumptions'!$E$4,VLOOKUP($A1197,'Recurring Plans'!$A$5:$M$104,5,FALSE)+($B1197-1)*VLOOKUP($A1197,'Recurring Plans'!$A$5:$M$104,6,FALSE),IF(VLOOKUP($A1197,'Recurring Plans'!$A$5:$M$104,7,FALSE)='Assumptions'!$E$5,VLOOKUP($A1197,'Recurring Plans'!$A$5:$M$104,5,FALSE)+($B1197-1)*VLOOKUP($A1197,'Recurring Plans'!$A$5:$M$104,6,FALSE)*7,IF(VLOOKUP($A1197,'Recurring Plans'!$A$5:$M$104,7,FALSE)='Assumptions'!$E$6,EDATE(VLOOKUP($A1197,'Recurring Plans'!$A$5:$M$104,5,FALSE),($B1197-1)*VLOOKUP($A1197,'Recurring Plans'!$A$5:$M$104,6,FALSE)),""))),""))</f>
        <v/>
      </c>
      <c r="F1197" s="31" t="n"/>
      <c r="G1197" s="32">
        <f>IF($E1197="","",IF($F1197&lt;&gt;"",$F1197,$E1197))</f>
        <v/>
      </c>
      <c r="H1197" s="22">
        <f>IF($E1197="","",IFERROR(VLOOKUP($A1197,'Recurring Plans'!$A$5:$M$104,9,FALSE),""))</f>
        <v/>
      </c>
      <c r="I1197" s="13" t="n"/>
      <c r="J1197" s="18">
        <f>IF($E1197="","",IF($I1197&lt;&gt;"",$I1197,IFERROR(VLOOKUP($A1197,'Recurring Plans'!$A$5:$M$104,10,FALSE),"")))</f>
        <v/>
      </c>
      <c r="K1197" s="12" t="n"/>
      <c r="L1197" s="6">
        <f>IF($G1197="","",IF($K1197&lt;&gt;"",$K1197,'Assumptions'!$E$14))</f>
        <v/>
      </c>
      <c r="M1197" s="13" t="n"/>
      <c r="N1197" s="18">
        <f>IF($G1197="","",IF(OR($F1197&lt;&gt;"",$I1197&lt;&gt;"",$M1197&lt;&gt;"",$K1197='Assumptions'!$E$16,$K1197='Assumptions'!$E$17),"Exception - check",IF(AND($L1197='Assumptions'!$E$14,$G1197&lt;'Assumptions'!$B$4),"Past date - check","")))</f>
        <v/>
      </c>
    </row>
    <row r="1198">
      <c r="A1198" s="9">
        <f>IFERROR(IF(INDEX('Recurring Plans'!$A$5:$A$104,INT((ROW()-5)/12)+1)="","",INDEX('Recurring Plans'!$A$5:$A$104,INT((ROW()-5)/12)+1)),"")</f>
        <v/>
      </c>
      <c r="B1198" s="23">
        <f>IF($A1198="","",MOD(ROW()-5,12)+1)</f>
        <v/>
      </c>
      <c r="C1198" s="20">
        <f>IF($A1198="","",IFERROR(VLOOKUP($A1198,'Recurring Plans'!$A$5:$M$104,2,FALSE),""))</f>
        <v/>
      </c>
      <c r="D1198" s="20">
        <f>IF($A1198="","",IFERROR(VLOOKUP($A1198,'Recurring Plans'!$A$5:$M$104,4,FALSE),""))</f>
        <v/>
      </c>
      <c r="E1198" s="33">
        <f>IF(OR($A1198="",$B1198&gt;IFERROR(VLOOKUP($A1198,'Recurring Plans'!$A$5:$M$104,8,FALSE),0),IFERROR(VLOOKUP($A1198,'Recurring Plans'!$A$5:$M$104,11,FALSE),"")&lt;&gt;'Assumptions'!$E$9),"",IFERROR(IF(VLOOKUP($A1198,'Recurring Plans'!$A$5:$M$104,7,FALSE)='Assumptions'!$E$4,VLOOKUP($A1198,'Recurring Plans'!$A$5:$M$104,5,FALSE)+($B1198-1)*VLOOKUP($A1198,'Recurring Plans'!$A$5:$M$104,6,FALSE),IF(VLOOKUP($A1198,'Recurring Plans'!$A$5:$M$104,7,FALSE)='Assumptions'!$E$5,VLOOKUP($A1198,'Recurring Plans'!$A$5:$M$104,5,FALSE)+($B1198-1)*VLOOKUP($A1198,'Recurring Plans'!$A$5:$M$104,6,FALSE)*7,IF(VLOOKUP($A1198,'Recurring Plans'!$A$5:$M$104,7,FALSE)='Assumptions'!$E$6,EDATE(VLOOKUP($A1198,'Recurring Plans'!$A$5:$M$104,5,FALSE),($B1198-1)*VLOOKUP($A1198,'Recurring Plans'!$A$5:$M$104,6,FALSE)),""))),""))</f>
        <v/>
      </c>
      <c r="F1198" s="31" t="n"/>
      <c r="G1198" s="33">
        <f>IF($E1198="","",IF($F1198&lt;&gt;"",$F1198,$E1198))</f>
        <v/>
      </c>
      <c r="H1198" s="24">
        <f>IF($E1198="","",IFERROR(VLOOKUP($A1198,'Recurring Plans'!$A$5:$M$104,9,FALSE),""))</f>
        <v/>
      </c>
      <c r="I1198" s="13" t="n"/>
      <c r="J1198" s="20">
        <f>IF($E1198="","",IF($I1198&lt;&gt;"",$I1198,IFERROR(VLOOKUP($A1198,'Recurring Plans'!$A$5:$M$104,10,FALSE),"")))</f>
        <v/>
      </c>
      <c r="K1198" s="12" t="n"/>
      <c r="L1198" s="9">
        <f>IF($G1198="","",IF($K1198&lt;&gt;"",$K1198,'Assumptions'!$E$14))</f>
        <v/>
      </c>
      <c r="M1198" s="13" t="n"/>
      <c r="N1198" s="20">
        <f>IF($G1198="","",IF(OR($F1198&lt;&gt;"",$I1198&lt;&gt;"",$M1198&lt;&gt;"",$K1198='Assumptions'!$E$16,$K1198='Assumptions'!$E$17),"Exception - check",IF(AND($L1198='Assumptions'!$E$14,$G1198&lt;'Assumptions'!$B$4),"Past date - check","")))</f>
        <v/>
      </c>
    </row>
    <row r="1199">
      <c r="A1199" s="6">
        <f>IFERROR(IF(INDEX('Recurring Plans'!$A$5:$A$104,INT((ROW()-5)/12)+1)="","",INDEX('Recurring Plans'!$A$5:$A$104,INT((ROW()-5)/12)+1)),"")</f>
        <v/>
      </c>
      <c r="B1199" s="21">
        <f>IF($A1199="","",MOD(ROW()-5,12)+1)</f>
        <v/>
      </c>
      <c r="C1199" s="18">
        <f>IF($A1199="","",IFERROR(VLOOKUP($A1199,'Recurring Plans'!$A$5:$M$104,2,FALSE),""))</f>
        <v/>
      </c>
      <c r="D1199" s="18">
        <f>IF($A1199="","",IFERROR(VLOOKUP($A1199,'Recurring Plans'!$A$5:$M$104,4,FALSE),""))</f>
        <v/>
      </c>
      <c r="E1199" s="32">
        <f>IF(OR($A1199="",$B1199&gt;IFERROR(VLOOKUP($A1199,'Recurring Plans'!$A$5:$M$104,8,FALSE),0),IFERROR(VLOOKUP($A1199,'Recurring Plans'!$A$5:$M$104,11,FALSE),"")&lt;&gt;'Assumptions'!$E$9),"",IFERROR(IF(VLOOKUP($A1199,'Recurring Plans'!$A$5:$M$104,7,FALSE)='Assumptions'!$E$4,VLOOKUP($A1199,'Recurring Plans'!$A$5:$M$104,5,FALSE)+($B1199-1)*VLOOKUP($A1199,'Recurring Plans'!$A$5:$M$104,6,FALSE),IF(VLOOKUP($A1199,'Recurring Plans'!$A$5:$M$104,7,FALSE)='Assumptions'!$E$5,VLOOKUP($A1199,'Recurring Plans'!$A$5:$M$104,5,FALSE)+($B1199-1)*VLOOKUP($A1199,'Recurring Plans'!$A$5:$M$104,6,FALSE)*7,IF(VLOOKUP($A1199,'Recurring Plans'!$A$5:$M$104,7,FALSE)='Assumptions'!$E$6,EDATE(VLOOKUP($A1199,'Recurring Plans'!$A$5:$M$104,5,FALSE),($B1199-1)*VLOOKUP($A1199,'Recurring Plans'!$A$5:$M$104,6,FALSE)),""))),""))</f>
        <v/>
      </c>
      <c r="F1199" s="31" t="n"/>
      <c r="G1199" s="32">
        <f>IF($E1199="","",IF($F1199&lt;&gt;"",$F1199,$E1199))</f>
        <v/>
      </c>
      <c r="H1199" s="22">
        <f>IF($E1199="","",IFERROR(VLOOKUP($A1199,'Recurring Plans'!$A$5:$M$104,9,FALSE),""))</f>
        <v/>
      </c>
      <c r="I1199" s="13" t="n"/>
      <c r="J1199" s="18">
        <f>IF($E1199="","",IF($I1199&lt;&gt;"",$I1199,IFERROR(VLOOKUP($A1199,'Recurring Plans'!$A$5:$M$104,10,FALSE),"")))</f>
        <v/>
      </c>
      <c r="K1199" s="12" t="n"/>
      <c r="L1199" s="6">
        <f>IF($G1199="","",IF($K1199&lt;&gt;"",$K1199,'Assumptions'!$E$14))</f>
        <v/>
      </c>
      <c r="M1199" s="13" t="n"/>
      <c r="N1199" s="18">
        <f>IF($G1199="","",IF(OR($F1199&lt;&gt;"",$I1199&lt;&gt;"",$M1199&lt;&gt;"",$K1199='Assumptions'!$E$16,$K1199='Assumptions'!$E$17),"Exception - check",IF(AND($L1199='Assumptions'!$E$14,$G1199&lt;'Assumptions'!$B$4),"Past date - check","")))</f>
        <v/>
      </c>
    </row>
    <row r="1200">
      <c r="A1200" s="9">
        <f>IFERROR(IF(INDEX('Recurring Plans'!$A$5:$A$104,INT((ROW()-5)/12)+1)="","",INDEX('Recurring Plans'!$A$5:$A$104,INT((ROW()-5)/12)+1)),"")</f>
        <v/>
      </c>
      <c r="B1200" s="23">
        <f>IF($A1200="","",MOD(ROW()-5,12)+1)</f>
        <v/>
      </c>
      <c r="C1200" s="20">
        <f>IF($A1200="","",IFERROR(VLOOKUP($A1200,'Recurring Plans'!$A$5:$M$104,2,FALSE),""))</f>
        <v/>
      </c>
      <c r="D1200" s="20">
        <f>IF($A1200="","",IFERROR(VLOOKUP($A1200,'Recurring Plans'!$A$5:$M$104,4,FALSE),""))</f>
        <v/>
      </c>
      <c r="E1200" s="33">
        <f>IF(OR($A1200="",$B1200&gt;IFERROR(VLOOKUP($A1200,'Recurring Plans'!$A$5:$M$104,8,FALSE),0),IFERROR(VLOOKUP($A1200,'Recurring Plans'!$A$5:$M$104,11,FALSE),"")&lt;&gt;'Assumptions'!$E$9),"",IFERROR(IF(VLOOKUP($A1200,'Recurring Plans'!$A$5:$M$104,7,FALSE)='Assumptions'!$E$4,VLOOKUP($A1200,'Recurring Plans'!$A$5:$M$104,5,FALSE)+($B1200-1)*VLOOKUP($A1200,'Recurring Plans'!$A$5:$M$104,6,FALSE),IF(VLOOKUP($A1200,'Recurring Plans'!$A$5:$M$104,7,FALSE)='Assumptions'!$E$5,VLOOKUP($A1200,'Recurring Plans'!$A$5:$M$104,5,FALSE)+($B1200-1)*VLOOKUP($A1200,'Recurring Plans'!$A$5:$M$104,6,FALSE)*7,IF(VLOOKUP($A1200,'Recurring Plans'!$A$5:$M$104,7,FALSE)='Assumptions'!$E$6,EDATE(VLOOKUP($A1200,'Recurring Plans'!$A$5:$M$104,5,FALSE),($B1200-1)*VLOOKUP($A1200,'Recurring Plans'!$A$5:$M$104,6,FALSE)),""))),""))</f>
        <v/>
      </c>
      <c r="F1200" s="31" t="n"/>
      <c r="G1200" s="33">
        <f>IF($E1200="","",IF($F1200&lt;&gt;"",$F1200,$E1200))</f>
        <v/>
      </c>
      <c r="H1200" s="24">
        <f>IF($E1200="","",IFERROR(VLOOKUP($A1200,'Recurring Plans'!$A$5:$M$104,9,FALSE),""))</f>
        <v/>
      </c>
      <c r="I1200" s="13" t="n"/>
      <c r="J1200" s="20">
        <f>IF($E1200="","",IF($I1200&lt;&gt;"",$I1200,IFERROR(VLOOKUP($A1200,'Recurring Plans'!$A$5:$M$104,10,FALSE),"")))</f>
        <v/>
      </c>
      <c r="K1200" s="12" t="n"/>
      <c r="L1200" s="9">
        <f>IF($G1200="","",IF($K1200&lt;&gt;"",$K1200,'Assumptions'!$E$14))</f>
        <v/>
      </c>
      <c r="M1200" s="13" t="n"/>
      <c r="N1200" s="20">
        <f>IF($G1200="","",IF(OR($F1200&lt;&gt;"",$I1200&lt;&gt;"",$M1200&lt;&gt;"",$K1200='Assumptions'!$E$16,$K1200='Assumptions'!$E$17),"Exception - check",IF(AND($L1200='Assumptions'!$E$14,$G1200&lt;'Assumptions'!$B$4),"Past date - check","")))</f>
        <v/>
      </c>
    </row>
    <row r="1201">
      <c r="A1201" s="6">
        <f>IFERROR(IF(INDEX('Recurring Plans'!$A$5:$A$104,INT((ROW()-5)/12)+1)="","",INDEX('Recurring Plans'!$A$5:$A$104,INT((ROW()-5)/12)+1)),"")</f>
        <v/>
      </c>
      <c r="B1201" s="21">
        <f>IF($A1201="","",MOD(ROW()-5,12)+1)</f>
        <v/>
      </c>
      <c r="C1201" s="18">
        <f>IF($A1201="","",IFERROR(VLOOKUP($A1201,'Recurring Plans'!$A$5:$M$104,2,FALSE),""))</f>
        <v/>
      </c>
      <c r="D1201" s="18">
        <f>IF($A1201="","",IFERROR(VLOOKUP($A1201,'Recurring Plans'!$A$5:$M$104,4,FALSE),""))</f>
        <v/>
      </c>
      <c r="E1201" s="32">
        <f>IF(OR($A1201="",$B1201&gt;IFERROR(VLOOKUP($A1201,'Recurring Plans'!$A$5:$M$104,8,FALSE),0),IFERROR(VLOOKUP($A1201,'Recurring Plans'!$A$5:$M$104,11,FALSE),"")&lt;&gt;'Assumptions'!$E$9),"",IFERROR(IF(VLOOKUP($A1201,'Recurring Plans'!$A$5:$M$104,7,FALSE)='Assumptions'!$E$4,VLOOKUP($A1201,'Recurring Plans'!$A$5:$M$104,5,FALSE)+($B1201-1)*VLOOKUP($A1201,'Recurring Plans'!$A$5:$M$104,6,FALSE),IF(VLOOKUP($A1201,'Recurring Plans'!$A$5:$M$104,7,FALSE)='Assumptions'!$E$5,VLOOKUP($A1201,'Recurring Plans'!$A$5:$M$104,5,FALSE)+($B1201-1)*VLOOKUP($A1201,'Recurring Plans'!$A$5:$M$104,6,FALSE)*7,IF(VLOOKUP($A1201,'Recurring Plans'!$A$5:$M$104,7,FALSE)='Assumptions'!$E$6,EDATE(VLOOKUP($A1201,'Recurring Plans'!$A$5:$M$104,5,FALSE),($B1201-1)*VLOOKUP($A1201,'Recurring Plans'!$A$5:$M$104,6,FALSE)),""))),""))</f>
        <v/>
      </c>
      <c r="F1201" s="31" t="n"/>
      <c r="G1201" s="32">
        <f>IF($E1201="","",IF($F1201&lt;&gt;"",$F1201,$E1201))</f>
        <v/>
      </c>
      <c r="H1201" s="22">
        <f>IF($E1201="","",IFERROR(VLOOKUP($A1201,'Recurring Plans'!$A$5:$M$104,9,FALSE),""))</f>
        <v/>
      </c>
      <c r="I1201" s="13" t="n"/>
      <c r="J1201" s="18">
        <f>IF($E1201="","",IF($I1201&lt;&gt;"",$I1201,IFERROR(VLOOKUP($A1201,'Recurring Plans'!$A$5:$M$104,10,FALSE),"")))</f>
        <v/>
      </c>
      <c r="K1201" s="12" t="n"/>
      <c r="L1201" s="6">
        <f>IF($G1201="","",IF($K1201&lt;&gt;"",$K1201,'Assumptions'!$E$14))</f>
        <v/>
      </c>
      <c r="M1201" s="13" t="n"/>
      <c r="N1201" s="18">
        <f>IF($G1201="","",IF(OR($F1201&lt;&gt;"",$I1201&lt;&gt;"",$M1201&lt;&gt;"",$K1201='Assumptions'!$E$16,$K1201='Assumptions'!$E$17),"Exception - check",IF(AND($L1201='Assumptions'!$E$14,$G1201&lt;'Assumptions'!$B$4),"Past date - check","")))</f>
        <v/>
      </c>
    </row>
    <row r="1202">
      <c r="A1202" s="9">
        <f>IFERROR(IF(INDEX('Recurring Plans'!$A$5:$A$104,INT((ROW()-5)/12)+1)="","",INDEX('Recurring Plans'!$A$5:$A$104,INT((ROW()-5)/12)+1)),"")</f>
        <v/>
      </c>
      <c r="B1202" s="23">
        <f>IF($A1202="","",MOD(ROW()-5,12)+1)</f>
        <v/>
      </c>
      <c r="C1202" s="20">
        <f>IF($A1202="","",IFERROR(VLOOKUP($A1202,'Recurring Plans'!$A$5:$M$104,2,FALSE),""))</f>
        <v/>
      </c>
      <c r="D1202" s="20">
        <f>IF($A1202="","",IFERROR(VLOOKUP($A1202,'Recurring Plans'!$A$5:$M$104,4,FALSE),""))</f>
        <v/>
      </c>
      <c r="E1202" s="33">
        <f>IF(OR($A1202="",$B1202&gt;IFERROR(VLOOKUP($A1202,'Recurring Plans'!$A$5:$M$104,8,FALSE),0),IFERROR(VLOOKUP($A1202,'Recurring Plans'!$A$5:$M$104,11,FALSE),"")&lt;&gt;'Assumptions'!$E$9),"",IFERROR(IF(VLOOKUP($A1202,'Recurring Plans'!$A$5:$M$104,7,FALSE)='Assumptions'!$E$4,VLOOKUP($A1202,'Recurring Plans'!$A$5:$M$104,5,FALSE)+($B1202-1)*VLOOKUP($A1202,'Recurring Plans'!$A$5:$M$104,6,FALSE),IF(VLOOKUP($A1202,'Recurring Plans'!$A$5:$M$104,7,FALSE)='Assumptions'!$E$5,VLOOKUP($A1202,'Recurring Plans'!$A$5:$M$104,5,FALSE)+($B1202-1)*VLOOKUP($A1202,'Recurring Plans'!$A$5:$M$104,6,FALSE)*7,IF(VLOOKUP($A1202,'Recurring Plans'!$A$5:$M$104,7,FALSE)='Assumptions'!$E$6,EDATE(VLOOKUP($A1202,'Recurring Plans'!$A$5:$M$104,5,FALSE),($B1202-1)*VLOOKUP($A1202,'Recurring Plans'!$A$5:$M$104,6,FALSE)),""))),""))</f>
        <v/>
      </c>
      <c r="F1202" s="31" t="n"/>
      <c r="G1202" s="33">
        <f>IF($E1202="","",IF($F1202&lt;&gt;"",$F1202,$E1202))</f>
        <v/>
      </c>
      <c r="H1202" s="24">
        <f>IF($E1202="","",IFERROR(VLOOKUP($A1202,'Recurring Plans'!$A$5:$M$104,9,FALSE),""))</f>
        <v/>
      </c>
      <c r="I1202" s="13" t="n"/>
      <c r="J1202" s="20">
        <f>IF($E1202="","",IF($I1202&lt;&gt;"",$I1202,IFERROR(VLOOKUP($A1202,'Recurring Plans'!$A$5:$M$104,10,FALSE),"")))</f>
        <v/>
      </c>
      <c r="K1202" s="12" t="n"/>
      <c r="L1202" s="9">
        <f>IF($G1202="","",IF($K1202&lt;&gt;"",$K1202,'Assumptions'!$E$14))</f>
        <v/>
      </c>
      <c r="M1202" s="13" t="n"/>
      <c r="N1202" s="20">
        <f>IF($G1202="","",IF(OR($F1202&lt;&gt;"",$I1202&lt;&gt;"",$M1202&lt;&gt;"",$K1202='Assumptions'!$E$16,$K1202='Assumptions'!$E$17),"Exception - check",IF(AND($L1202='Assumptions'!$E$14,$G1202&lt;'Assumptions'!$B$4),"Past date - check","")))</f>
        <v/>
      </c>
    </row>
    <row r="1203">
      <c r="A1203" s="6">
        <f>IFERROR(IF(INDEX('Recurring Plans'!$A$5:$A$104,INT((ROW()-5)/12)+1)="","",INDEX('Recurring Plans'!$A$5:$A$104,INT((ROW()-5)/12)+1)),"")</f>
        <v/>
      </c>
      <c r="B1203" s="21">
        <f>IF($A1203="","",MOD(ROW()-5,12)+1)</f>
        <v/>
      </c>
      <c r="C1203" s="18">
        <f>IF($A1203="","",IFERROR(VLOOKUP($A1203,'Recurring Plans'!$A$5:$M$104,2,FALSE),""))</f>
        <v/>
      </c>
      <c r="D1203" s="18">
        <f>IF($A1203="","",IFERROR(VLOOKUP($A1203,'Recurring Plans'!$A$5:$M$104,4,FALSE),""))</f>
        <v/>
      </c>
      <c r="E1203" s="32">
        <f>IF(OR($A1203="",$B1203&gt;IFERROR(VLOOKUP($A1203,'Recurring Plans'!$A$5:$M$104,8,FALSE),0),IFERROR(VLOOKUP($A1203,'Recurring Plans'!$A$5:$M$104,11,FALSE),"")&lt;&gt;'Assumptions'!$E$9),"",IFERROR(IF(VLOOKUP($A1203,'Recurring Plans'!$A$5:$M$104,7,FALSE)='Assumptions'!$E$4,VLOOKUP($A1203,'Recurring Plans'!$A$5:$M$104,5,FALSE)+($B1203-1)*VLOOKUP($A1203,'Recurring Plans'!$A$5:$M$104,6,FALSE),IF(VLOOKUP($A1203,'Recurring Plans'!$A$5:$M$104,7,FALSE)='Assumptions'!$E$5,VLOOKUP($A1203,'Recurring Plans'!$A$5:$M$104,5,FALSE)+($B1203-1)*VLOOKUP($A1203,'Recurring Plans'!$A$5:$M$104,6,FALSE)*7,IF(VLOOKUP($A1203,'Recurring Plans'!$A$5:$M$104,7,FALSE)='Assumptions'!$E$6,EDATE(VLOOKUP($A1203,'Recurring Plans'!$A$5:$M$104,5,FALSE),($B1203-1)*VLOOKUP($A1203,'Recurring Plans'!$A$5:$M$104,6,FALSE)),""))),""))</f>
        <v/>
      </c>
      <c r="F1203" s="31" t="n"/>
      <c r="G1203" s="32">
        <f>IF($E1203="","",IF($F1203&lt;&gt;"",$F1203,$E1203))</f>
        <v/>
      </c>
      <c r="H1203" s="22">
        <f>IF($E1203="","",IFERROR(VLOOKUP($A1203,'Recurring Plans'!$A$5:$M$104,9,FALSE),""))</f>
        <v/>
      </c>
      <c r="I1203" s="13" t="n"/>
      <c r="J1203" s="18">
        <f>IF($E1203="","",IF($I1203&lt;&gt;"",$I1203,IFERROR(VLOOKUP($A1203,'Recurring Plans'!$A$5:$M$104,10,FALSE),"")))</f>
        <v/>
      </c>
      <c r="K1203" s="12" t="n"/>
      <c r="L1203" s="6">
        <f>IF($G1203="","",IF($K1203&lt;&gt;"",$K1203,'Assumptions'!$E$14))</f>
        <v/>
      </c>
      <c r="M1203" s="13" t="n"/>
      <c r="N1203" s="18">
        <f>IF($G1203="","",IF(OR($F1203&lt;&gt;"",$I1203&lt;&gt;"",$M1203&lt;&gt;"",$K1203='Assumptions'!$E$16,$K1203='Assumptions'!$E$17),"Exception - check",IF(AND($L1203='Assumptions'!$E$14,$G1203&lt;'Assumptions'!$B$4),"Past date - check","")))</f>
        <v/>
      </c>
    </row>
    <row r="1204">
      <c r="A1204" s="9">
        <f>IFERROR(IF(INDEX('Recurring Plans'!$A$5:$A$104,INT((ROW()-5)/12)+1)="","",INDEX('Recurring Plans'!$A$5:$A$104,INT((ROW()-5)/12)+1)),"")</f>
        <v/>
      </c>
      <c r="B1204" s="23">
        <f>IF($A1204="","",MOD(ROW()-5,12)+1)</f>
        <v/>
      </c>
      <c r="C1204" s="20">
        <f>IF($A1204="","",IFERROR(VLOOKUP($A1204,'Recurring Plans'!$A$5:$M$104,2,FALSE),""))</f>
        <v/>
      </c>
      <c r="D1204" s="20">
        <f>IF($A1204="","",IFERROR(VLOOKUP($A1204,'Recurring Plans'!$A$5:$M$104,4,FALSE),""))</f>
        <v/>
      </c>
      <c r="E1204" s="33">
        <f>IF(OR($A1204="",$B1204&gt;IFERROR(VLOOKUP($A1204,'Recurring Plans'!$A$5:$M$104,8,FALSE),0),IFERROR(VLOOKUP($A1204,'Recurring Plans'!$A$5:$M$104,11,FALSE),"")&lt;&gt;'Assumptions'!$E$9),"",IFERROR(IF(VLOOKUP($A1204,'Recurring Plans'!$A$5:$M$104,7,FALSE)='Assumptions'!$E$4,VLOOKUP($A1204,'Recurring Plans'!$A$5:$M$104,5,FALSE)+($B1204-1)*VLOOKUP($A1204,'Recurring Plans'!$A$5:$M$104,6,FALSE),IF(VLOOKUP($A1204,'Recurring Plans'!$A$5:$M$104,7,FALSE)='Assumptions'!$E$5,VLOOKUP($A1204,'Recurring Plans'!$A$5:$M$104,5,FALSE)+($B1204-1)*VLOOKUP($A1204,'Recurring Plans'!$A$5:$M$104,6,FALSE)*7,IF(VLOOKUP($A1204,'Recurring Plans'!$A$5:$M$104,7,FALSE)='Assumptions'!$E$6,EDATE(VLOOKUP($A1204,'Recurring Plans'!$A$5:$M$104,5,FALSE),($B1204-1)*VLOOKUP($A1204,'Recurring Plans'!$A$5:$M$104,6,FALSE)),""))),""))</f>
        <v/>
      </c>
      <c r="F1204" s="31" t="n"/>
      <c r="G1204" s="33">
        <f>IF($E1204="","",IF($F1204&lt;&gt;"",$F1204,$E1204))</f>
        <v/>
      </c>
      <c r="H1204" s="24">
        <f>IF($E1204="","",IFERROR(VLOOKUP($A1204,'Recurring Plans'!$A$5:$M$104,9,FALSE),""))</f>
        <v/>
      </c>
      <c r="I1204" s="13" t="n"/>
      <c r="J1204" s="20">
        <f>IF($E1204="","",IF($I1204&lt;&gt;"",$I1204,IFERROR(VLOOKUP($A1204,'Recurring Plans'!$A$5:$M$104,10,FALSE),"")))</f>
        <v/>
      </c>
      <c r="K1204" s="12" t="n"/>
      <c r="L1204" s="9">
        <f>IF($G1204="","",IF($K1204&lt;&gt;"",$K1204,'Assumptions'!$E$14))</f>
        <v/>
      </c>
      <c r="M1204" s="13" t="n"/>
      <c r="N1204" s="20">
        <f>IF($G1204="","",IF(OR($F1204&lt;&gt;"",$I1204&lt;&gt;"",$M1204&lt;&gt;"",$K1204='Assumptions'!$E$16,$K1204='Assumptions'!$E$17),"Exception - check",IF(AND($L1204='Assumptions'!$E$14,$G1204&lt;'Assumptions'!$B$4),"Past date - check","")))</f>
        <v/>
      </c>
    </row>
  </sheetData>
  <autoFilter ref="A4:N1204"/>
  <mergeCells count="1">
    <mergeCell ref="A1:N1"/>
  </mergeCells>
  <conditionalFormatting sqref="L5:L1204">
    <cfRule type="expression" priority="1" dxfId="1">
      <formula>$L5="Completed"</formula>
    </cfRule>
  </conditionalFormatting>
  <conditionalFormatting sqref="N5:N1204">
    <cfRule type="expression" priority="2" dxfId="0">
      <formula>$N5&lt;&gt;""</formula>
    </cfRule>
  </conditionalFormatting>
  <conditionalFormatting sqref="G5:G1204">
    <cfRule type="expression" priority="3" dxfId="1">
      <formula>AND($G5&gt;='Assumptions'!$B$4,$G5&lt;='Assumptions'!$B$4+7,$L5='Assumptions'!$E$14)</formula>
    </cfRule>
  </conditionalFormatting>
  <dataValidations count="2">
    <dataValidation sqref="F5:F1204" showDropDown="0" showInputMessage="0" showErrorMessage="1" allowBlank="0" errorTitle="Date outside range" error="Enter a date within the boundaries on the Assumptions sheet." type="date" operator="between">
      <formula1>'Assumptions'!$B$7</formula1>
      <formula2>'Assumptions'!$B$8</formula2>
    </dataValidation>
    <dataValidation sqref="K5:K1204" showDropDown="0" showInputMessage="0" showErrorMessage="1" allowBlank="0" errorTitle="Invalid appointment status" error="Select an appointment status from the list." type="list">
      <formula1>INDIRECT("'Assumptions'!$E$14:$E$17")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55" customWidth="1" min="3" max="3"/>
    <col width="3" customWidth="1" min="4" max="4"/>
    <col width="24" customWidth="1" min="5" max="5"/>
    <col width="42" customWidth="1" min="6" max="6"/>
  </cols>
  <sheetData>
    <row r="1" ht="26" customHeight="1">
      <c r="A1" s="1" t="inlineStr">
        <is>
          <t>Recurring Appointment Assumptions</t>
        </is>
      </c>
      <c r="B1" s="26" t="n"/>
      <c r="C1" s="26" t="n"/>
      <c r="D1" s="26" t="n"/>
      <c r="E1" s="26" t="n"/>
      <c r="F1" s="27" t="n"/>
    </row>
    <row r="2" ht="22" customHeight="1">
      <c r="A2" s="2" t="inlineStr">
        <is>
          <t>Editable limits, dates, and stable choices used by the recurring appointment calendar.</t>
        </is>
      </c>
    </row>
    <row r="3">
      <c r="A3" s="5" t="inlineStr">
        <is>
          <t>Setting</t>
        </is>
      </c>
      <c r="B3" s="5" t="inlineStr">
        <is>
          <t>Value</t>
        </is>
      </c>
      <c r="C3" s="5" t="inlineStr">
        <is>
          <t>Purpose</t>
        </is>
      </c>
      <c r="E3" s="5" t="inlineStr">
        <is>
          <t>Frequency Units</t>
        </is>
      </c>
      <c r="F3" s="5" t="inlineStr">
        <is>
          <t>Use</t>
        </is>
      </c>
    </row>
    <row r="4">
      <c r="A4" s="9" t="inlineStr">
        <is>
          <t>Calendar as-of date</t>
        </is>
      </c>
      <c r="B4" s="31" t="n">
        <v>46274</v>
      </c>
      <c r="C4" s="20" t="inlineStr">
        <is>
          <t>Summary counts and past-date checks use this editable date.</t>
        </is>
      </c>
      <c r="E4" s="12" t="inlineStr">
        <is>
          <t>Days</t>
        </is>
      </c>
      <c r="F4" s="20" t="inlineStr">
        <is>
          <t>Stable choice used by validations and formulas.</t>
        </is>
      </c>
    </row>
    <row r="5">
      <c r="A5" s="6" t="inlineStr">
        <is>
          <t>Weekly summary periods</t>
        </is>
      </c>
      <c r="B5" s="25" t="n">
        <v>8</v>
      </c>
      <c r="C5" s="18" t="inlineStr">
        <is>
          <t>Number of weekly indicator rows to emphasize, from 1 through 8.</t>
        </is>
      </c>
      <c r="E5" s="12" t="inlineStr">
        <is>
          <t>Weeks</t>
        </is>
      </c>
      <c r="F5" s="18" t="inlineStr">
        <is>
          <t>Stable choice used by validations and formulas.</t>
        </is>
      </c>
    </row>
    <row r="6">
      <c r="A6" s="9" t="inlineStr">
        <is>
          <t>Maximum occurrences per plan</t>
        </is>
      </c>
      <c r="B6" s="25" t="n">
        <v>12</v>
      </c>
      <c r="C6" s="20" t="inlineStr">
        <is>
          <t>Allowed occurrences per plan; the calendar provides 12 slots per plan.</t>
        </is>
      </c>
      <c r="E6" s="12" t="inlineStr">
        <is>
          <t>Months</t>
        </is>
      </c>
      <c r="F6" s="20" t="inlineStr">
        <is>
          <t>Stable choice used by validations and formulas.</t>
        </is>
      </c>
    </row>
    <row r="7">
      <c r="A7" s="6" t="inlineStr">
        <is>
          <t>Earliest allowed appointment date</t>
        </is>
      </c>
      <c r="B7" s="31" t="n">
        <v>44197</v>
      </c>
      <c r="C7" s="18" t="inlineStr">
        <is>
          <t>Lower date boundary for plan starts and date overrides.</t>
        </is>
      </c>
    </row>
    <row r="8">
      <c r="A8" s="9" t="inlineStr">
        <is>
          <t>Latest allowed appointment date</t>
        </is>
      </c>
      <c r="B8" s="31" t="n">
        <v>50040</v>
      </c>
      <c r="C8" s="20" t="inlineStr">
        <is>
          <t>Upper date boundary for plan starts and date overrides.</t>
        </is>
      </c>
      <c r="E8" s="5" t="inlineStr">
        <is>
          <t>Plan Statuses</t>
        </is>
      </c>
      <c r="F8" s="5" t="inlineStr">
        <is>
          <t>Use</t>
        </is>
      </c>
    </row>
    <row r="9">
      <c r="E9" s="12" t="inlineStr">
        <is>
          <t>Active</t>
        </is>
      </c>
      <c r="F9" s="18" t="inlineStr">
        <is>
          <t>Stable choice used by validations and formulas.</t>
        </is>
      </c>
    </row>
    <row r="10">
      <c r="E10" s="12" t="inlineStr">
        <is>
          <t>Paused</t>
        </is>
      </c>
      <c r="F10" s="20" t="inlineStr">
        <is>
          <t>Stable choice used by validations and formulas.</t>
        </is>
      </c>
    </row>
    <row r="11">
      <c r="E11" s="12" t="inlineStr">
        <is>
          <t>Ended</t>
        </is>
      </c>
      <c r="F11" s="18" t="inlineStr">
        <is>
          <t>Stable choice used by validations and formulas.</t>
        </is>
      </c>
    </row>
    <row r="12"/>
    <row r="13">
      <c r="E13" s="5" t="inlineStr">
        <is>
          <t>Appointment Statuses</t>
        </is>
      </c>
      <c r="F13" s="5" t="inlineStr">
        <is>
          <t>Use</t>
        </is>
      </c>
    </row>
    <row r="14">
      <c r="E14" s="12" t="inlineStr">
        <is>
          <t>Scheduled</t>
        </is>
      </c>
      <c r="F14" s="20" t="inlineStr">
        <is>
          <t>Stable choice used by validations and formulas.</t>
        </is>
      </c>
    </row>
    <row r="15">
      <c r="E15" s="12" t="inlineStr">
        <is>
          <t>Completed</t>
        </is>
      </c>
      <c r="F15" s="18" t="inlineStr">
        <is>
          <t>Stable choice used by validations and formulas.</t>
        </is>
      </c>
    </row>
    <row r="16">
      <c r="E16" s="12" t="inlineStr">
        <is>
          <t>Canceled</t>
        </is>
      </c>
      <c r="F16" s="20" t="inlineStr">
        <is>
          <t>Stable choice used by validations and formulas.</t>
        </is>
      </c>
    </row>
    <row r="17">
      <c r="E17" s="12" t="inlineStr">
        <is>
          <t>Needs Review</t>
        </is>
      </c>
      <c r="F17" s="18" t="inlineStr">
        <is>
          <t>Stable choice used by validations and formulas.</t>
        </is>
      </c>
    </row>
  </sheetData>
  <autoFilter ref="A3:C8"/>
  <mergeCells count="1">
    <mergeCell ref="A1:F1"/>
  </mergeCells>
  <conditionalFormatting sqref="B4">
    <cfRule type="expression" priority="1" dxfId="0">
      <formula>OR($B$4&lt;$B$7,$B$4&gt;$B$8)</formula>
    </cfRule>
  </conditionalFormatting>
  <conditionalFormatting sqref="B7:B8">
    <cfRule type="expression" priority="2" dxfId="0">
      <formula>$B$7&gt;$B$8</formula>
    </cfRule>
  </conditionalFormatting>
  <dataValidations count="3">
    <dataValidation sqref="B4" showDropDown="0" showInputMessage="1" showErrorMessage="1" allowBlank="0" errorTitle="Date outside range" error="Enter a date within the editable date boundaries." promptTitle="Calendar as-of date" prompt="Enter the date used for summary counts and calendar checks." type="date" operator="between">
      <formula1>$B$7</formula1>
      <formula2>$B$8</formula2>
    </dataValidation>
    <dataValidation sqref="B5" showDropDown="0" showInputMessage="0" showErrorMessage="1" allowBlank="0" errorTitle="Invalid number of periods" error="Enter a whole number from 1 through 8." type="whole" operator="between">
      <formula1>1</formula1>
      <formula2>8</formula2>
    </dataValidation>
    <dataValidation sqref="B6" showDropDown="0" showInputMessage="0" showErrorMessage="1" allowBlank="0" errorTitle="Invalid occurrence limit" error="Enter a whole number from 1 through 12." type="whole" operator="between">
      <formula1>1</formula1>
      <formula2>12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2026-09-09T20:20:34Z</dcterms:created>
  <dcterms:modified xmlns:dcterms="http://purl.org/dc/terms/" xmlns:xsi="http://www.w3.org/2001/XMLSchema-instance" xsi:type="dcterms:W3CDTF">2026-09-09T20:20:36+00:00Z</dcterms:modified>
</cp:coreProperties>
</file>